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sempra.sharepoint.com/teams/fmvm/Shared Documents/WMP Programs/2026 WMP Base Plan/Final 2026-2028 WMP/2026-2028 WMP R1 V2/2026-2028 Final excel tables R1_2025-07-18 V2/"/>
    </mc:Choice>
  </mc:AlternateContent>
  <xr:revisionPtr revIDLastSave="112" documentId="8_{B04ED779-A020-49CB-B2DE-946D8C4C573C}" xr6:coauthVersionLast="47" xr6:coauthVersionMax="47" xr10:uidLastSave="{7BE39104-1E64-45F6-8950-91C29A950AE3}"/>
  <bookViews>
    <workbookView xWindow="28680" yWindow="-120" windowWidth="29040" windowHeight="15840" tabRatio="832" firstSheet="39" activeTab="49" xr2:uid="{00000000-000D-0000-FFFF-FFFF00000000}"/>
  </bookViews>
  <sheets>
    <sheet name="OEIS Table 3-1" sheetId="69" r:id="rId1"/>
    <sheet name="OEIS Table 3-2" sheetId="70" r:id="rId2"/>
    <sheet name="OEIS Table 3-3" sheetId="135" r:id="rId3"/>
    <sheet name="OEIS Table 4-1" sheetId="10" r:id="rId4"/>
    <sheet name="OEIS Table 4-2" sheetId="73" r:id="rId5"/>
    <sheet name="OEIS Table 4-3" sheetId="117" r:id="rId6"/>
    <sheet name="OEIS Table 5-1" sheetId="77" r:id="rId7"/>
    <sheet name="OEIS Table 5-2" sheetId="88" r:id="rId8"/>
    <sheet name="OEIS Table 5-3" sheetId="89" r:id="rId9"/>
    <sheet name="OEIS Table 5-4" sheetId="118" r:id="rId10"/>
    <sheet name="OEIS Table 5-5" sheetId="127" r:id="rId11"/>
    <sheet name="OEIS Table 5-6" sheetId="91" r:id="rId12"/>
    <sheet name="OEIS Table 6-1" sheetId="128" r:id="rId13"/>
    <sheet name="OEIS Table 6-2" sheetId="78" r:id="rId14"/>
    <sheet name="OEIS Table 6-3" sheetId="136" r:id="rId15"/>
    <sheet name="OEIS Table 6-4 " sheetId="141" r:id="rId16"/>
    <sheet name="OEIS Table 8-1" sheetId="137" r:id="rId17"/>
    <sheet name="OEIS Table 8-2" sheetId="131" r:id="rId18"/>
    <sheet name="OEIS Table 8-3" sheetId="132" r:id="rId19"/>
    <sheet name="OEIS Table 8-4" sheetId="140" r:id="rId20"/>
    <sheet name="OEIS Table 8-5" sheetId="31" r:id="rId21"/>
    <sheet name="OEIS Table 8-6" sheetId="32" r:id="rId22"/>
    <sheet name="OEIS Table 8-7" sheetId="107" r:id="rId23"/>
    <sheet name="OEIS Table 8-8" sheetId="68" r:id="rId24"/>
    <sheet name="OEIS Table 9-1" sheetId="124" r:id="rId25"/>
    <sheet name="OEIS Table 9-2" sheetId="138" r:id="rId26"/>
    <sheet name="OEIS Table 9-3" sheetId="119" r:id="rId27"/>
    <sheet name="OEIS Table 9-4" sheetId="63" r:id="rId28"/>
    <sheet name="OEIS Table 9-5" sheetId="125" r:id="rId29"/>
    <sheet name="OEIS Table 9-6" sheetId="134" r:id="rId30"/>
    <sheet name="OEIS Table 9-7" sheetId="120" r:id="rId31"/>
    <sheet name="OEIS Table 9-8" sheetId="126" r:id="rId32"/>
    <sheet name="OEIS Table 9-9" sheetId="42" r:id="rId33"/>
    <sheet name="OEIS Table 10-1" sheetId="139" r:id="rId34"/>
    <sheet name="OEIS Table 10-2" sheetId="44" r:id="rId35"/>
    <sheet name="OEIS Table 10-3" sheetId="108" r:id="rId36"/>
    <sheet name="OEIS Table 10-4" sheetId="46" r:id="rId37"/>
    <sheet name="OEIS Table 10-5" sheetId="47" r:id="rId38"/>
    <sheet name="OEIS Table 11-1" sheetId="104" r:id="rId39"/>
    <sheet name="OEIS Table 11-2" sheetId="49" r:id="rId40"/>
    <sheet name="OEIS Table 11-3" sheetId="50" r:id="rId41"/>
    <sheet name="OEIS Table 11-4" sheetId="122" r:id="rId42"/>
    <sheet name="OEIS Table 11-5" sheetId="65" r:id="rId43"/>
    <sheet name="OEIS Table 11-6" sheetId="66" r:id="rId44"/>
    <sheet name="OEIS Table 11-7" sheetId="67" r:id="rId45"/>
    <sheet name="OEIS Table 11-8" sheetId="55" r:id="rId46"/>
    <sheet name="OEIS Table 11-9" sheetId="56" r:id="rId47"/>
    <sheet name="OEIS Table 11-10" sheetId="74" r:id="rId48"/>
    <sheet name="OEIS Table 11-11" sheetId="75" r:id="rId49"/>
    <sheet name="OEIS Table 12-1" sheetId="105" r:id="rId50"/>
    <sheet name="OEIS Table 13-1" sheetId="79" r:id="rId51"/>
    <sheet name="OEIS Table 13-2" sheetId="123" r:id="rId52"/>
  </sheets>
  <definedNames>
    <definedName name="_xlnm._FilterDatabase" localSheetId="33" hidden="1">'OEIS Table 10-1'!$A$1:$O$14</definedName>
    <definedName name="_xlnm._FilterDatabase" localSheetId="49" hidden="1">'OEIS Table 12-1'!$A$1:$S$9</definedName>
    <definedName name="_xlnm._FilterDatabase" localSheetId="50" hidden="1">'OEIS Table 13-1'!$A$1:$J$9</definedName>
    <definedName name="_xlnm._FilterDatabase" localSheetId="51" hidden="1">'OEIS Table 13-2'!$A$1:$D$5</definedName>
    <definedName name="_xlnm._FilterDatabase" localSheetId="0" hidden="1">'OEIS Table 3-1'!$A$1:$F$41</definedName>
    <definedName name="_xlnm._FilterDatabase" localSheetId="1" hidden="1">'OEIS Table 3-2'!$A$1:$F$1</definedName>
    <definedName name="_xlnm._FilterDatabase" localSheetId="10" hidden="1">'OEIS Table 5-5'!$A$1:$I$263</definedName>
    <definedName name="_xlnm._FilterDatabase" localSheetId="11" hidden="1">'OEIS Table 5-6'!$A$1:$F$1</definedName>
    <definedName name="_xlnm._FilterDatabase" localSheetId="12" hidden="1">'OEIS Table 6-1'!$A$1:$H$1045</definedName>
    <definedName name="_xlnm._FilterDatabase" localSheetId="14" hidden="1">'OEIS Table 6-3'!$A$1:$L$18</definedName>
    <definedName name="_xlnm._FilterDatabase" localSheetId="15" hidden="1">'OEIS Table 6-4 '!$A$1:$H$1045</definedName>
    <definedName name="_xlnm._FilterDatabase" localSheetId="16" hidden="1">'OEIS Table 8-1'!$A$1:$R$26</definedName>
    <definedName name="_xlnm._FilterDatabase" localSheetId="17" hidden="1">'OEIS Table 8-2'!$A$1:$V$10</definedName>
    <definedName name="_xlnm._FilterDatabase" localSheetId="18" hidden="1">'OEIS Table 8-3'!$A$1:$F$9</definedName>
    <definedName name="_xlnm._FilterDatabase" localSheetId="19" hidden="1">'OEIS Table 8-4'!$A$1:$P$16</definedName>
    <definedName name="_xlnm._FilterDatabase" localSheetId="24" hidden="1">'OEIS Table 9-1'!$A$1:$L$5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40" l="1"/>
  <c r="G4" i="140"/>
  <c r="I4" i="140"/>
  <c r="L2" i="139"/>
  <c r="L11" i="139"/>
  <c r="U2" i="138"/>
  <c r="U3" i="138"/>
  <c r="U4" i="138"/>
  <c r="U5" i="138"/>
  <c r="U6" i="138"/>
  <c r="U7" i="138"/>
  <c r="R18" i="137"/>
  <c r="R19" i="137"/>
  <c r="R20" i="137"/>
  <c r="R21" i="137"/>
  <c r="R22" i="137"/>
  <c r="R24" i="137"/>
  <c r="R25" i="137"/>
  <c r="R26" i="137"/>
  <c r="S2" i="131"/>
  <c r="T2" i="131"/>
  <c r="S3" i="131"/>
  <c r="T3" i="131"/>
  <c r="U3" i="131"/>
  <c r="S4" i="131"/>
  <c r="T4" i="131"/>
  <c r="U4" i="131"/>
  <c r="S5" i="131"/>
  <c r="T5" i="131"/>
  <c r="S6" i="131"/>
  <c r="T6" i="131"/>
  <c r="U6" i="131"/>
  <c r="S7" i="131"/>
  <c r="T7" i="131"/>
  <c r="S8" i="131"/>
  <c r="T8" i="131"/>
  <c r="S9" i="131"/>
  <c r="T9" i="131"/>
  <c r="U9" i="131"/>
  <c r="I2" i="127"/>
  <c r="I3" i="127"/>
  <c r="I4" i="127"/>
  <c r="I5" i="127"/>
  <c r="I6" i="127"/>
  <c r="I7" i="127"/>
  <c r="I8" i="127"/>
  <c r="I9" i="127"/>
  <c r="I10" i="127"/>
  <c r="I11" i="127"/>
  <c r="I12" i="127"/>
  <c r="I13" i="127"/>
  <c r="I14" i="127"/>
  <c r="I15" i="127"/>
  <c r="I16" i="127"/>
  <c r="I17" i="127"/>
  <c r="I18" i="127"/>
  <c r="I19" i="127"/>
  <c r="I20" i="127"/>
  <c r="I21" i="127"/>
  <c r="I22" i="127"/>
  <c r="I23" i="127"/>
  <c r="I24" i="127"/>
  <c r="I25" i="127"/>
  <c r="I26" i="127"/>
  <c r="I27" i="127"/>
  <c r="I28" i="127"/>
  <c r="I29" i="127"/>
  <c r="I30" i="127"/>
  <c r="I31" i="127"/>
  <c r="I32" i="127"/>
  <c r="I33" i="127"/>
  <c r="I34" i="127"/>
  <c r="I35" i="127"/>
  <c r="I36" i="127"/>
  <c r="I37" i="127"/>
  <c r="I38" i="127"/>
  <c r="I39" i="127"/>
  <c r="I40" i="127"/>
  <c r="I41" i="127"/>
  <c r="I42" i="127"/>
  <c r="I43" i="127"/>
  <c r="I44" i="127"/>
  <c r="I45" i="127"/>
  <c r="I46" i="127"/>
  <c r="I47" i="127"/>
  <c r="I48" i="127"/>
  <c r="I49" i="127"/>
  <c r="I50" i="127"/>
  <c r="I51" i="127"/>
  <c r="I52" i="127"/>
  <c r="I53" i="127"/>
  <c r="I54" i="127"/>
  <c r="I55" i="127"/>
  <c r="I56" i="127"/>
  <c r="I57" i="127"/>
  <c r="I58" i="127"/>
  <c r="I59" i="127"/>
  <c r="I60" i="127"/>
  <c r="I61" i="127"/>
  <c r="I62" i="127"/>
  <c r="I63" i="127"/>
  <c r="I64" i="127"/>
  <c r="I65" i="127"/>
  <c r="I66" i="127"/>
  <c r="I67" i="127"/>
  <c r="I68" i="127"/>
  <c r="I69" i="127"/>
  <c r="I70" i="127"/>
  <c r="I71" i="127"/>
  <c r="I72" i="127"/>
  <c r="I73" i="127"/>
  <c r="I74" i="127"/>
  <c r="I75" i="127"/>
  <c r="I76" i="127"/>
  <c r="I77" i="127"/>
  <c r="I78" i="127"/>
  <c r="I79" i="127"/>
  <c r="I80" i="127"/>
  <c r="I81" i="127"/>
  <c r="I82" i="127"/>
  <c r="I83" i="127"/>
  <c r="I84" i="127"/>
  <c r="I85" i="127"/>
  <c r="I86" i="127"/>
  <c r="I87" i="127"/>
  <c r="I88" i="127"/>
  <c r="I89" i="127"/>
  <c r="I90" i="127"/>
  <c r="I91" i="127"/>
  <c r="I92" i="127"/>
  <c r="I93" i="127"/>
  <c r="I94" i="127"/>
  <c r="I95" i="127"/>
  <c r="I96" i="127"/>
  <c r="I97" i="127"/>
  <c r="I98" i="127"/>
  <c r="I99" i="127"/>
  <c r="I100" i="127"/>
  <c r="I101" i="127"/>
  <c r="I102" i="127"/>
  <c r="I103" i="127"/>
  <c r="I104" i="127"/>
  <c r="I105" i="127"/>
  <c r="I106" i="127"/>
  <c r="I107" i="127"/>
  <c r="I108" i="127"/>
  <c r="I109" i="127"/>
  <c r="I110" i="127"/>
  <c r="I111" i="127"/>
  <c r="I112" i="127"/>
  <c r="I113" i="127"/>
  <c r="I114" i="127"/>
  <c r="I115" i="127"/>
  <c r="I116" i="127"/>
  <c r="I117" i="127"/>
  <c r="I118" i="127"/>
  <c r="I119" i="127"/>
  <c r="I120" i="127"/>
  <c r="I121" i="127"/>
  <c r="I122" i="127"/>
  <c r="I123" i="127"/>
  <c r="I124" i="127"/>
  <c r="I125" i="127"/>
  <c r="I126" i="127"/>
  <c r="I127" i="127"/>
  <c r="I128" i="127"/>
  <c r="I129" i="127"/>
  <c r="I130" i="127"/>
  <c r="I131" i="127"/>
  <c r="I132" i="127"/>
  <c r="I133" i="127"/>
  <c r="I134" i="127"/>
  <c r="I135" i="127"/>
  <c r="I136" i="127"/>
  <c r="I137" i="127"/>
  <c r="I138" i="127"/>
  <c r="I139" i="127"/>
  <c r="I140" i="127"/>
  <c r="I141" i="127"/>
  <c r="I142" i="127"/>
  <c r="I143" i="127"/>
  <c r="I144" i="127"/>
  <c r="I145" i="127"/>
  <c r="I146" i="127"/>
  <c r="I147" i="127"/>
  <c r="I148" i="127"/>
  <c r="I149" i="127"/>
  <c r="I150" i="127"/>
  <c r="I151" i="127"/>
  <c r="I152" i="127"/>
  <c r="I153" i="127"/>
  <c r="I154" i="127"/>
  <c r="I155" i="127"/>
  <c r="I156" i="127"/>
  <c r="I157" i="127"/>
  <c r="I158" i="127"/>
  <c r="I159" i="127"/>
  <c r="I160" i="127"/>
  <c r="I161" i="127"/>
  <c r="I162" i="127"/>
  <c r="I163" i="127"/>
  <c r="I164" i="127"/>
  <c r="I165" i="127"/>
  <c r="I166" i="127"/>
  <c r="I167" i="127"/>
  <c r="I168" i="127"/>
  <c r="I169" i="127"/>
  <c r="I170" i="127"/>
  <c r="I171" i="127"/>
  <c r="I172" i="127"/>
  <c r="I173" i="127"/>
  <c r="I174" i="127"/>
  <c r="I175" i="127"/>
  <c r="I176" i="127"/>
  <c r="I177" i="127"/>
  <c r="I178" i="127"/>
  <c r="I179" i="127"/>
  <c r="I180" i="127"/>
  <c r="I181" i="127"/>
  <c r="I182" i="127"/>
  <c r="I183" i="127"/>
  <c r="I184" i="127"/>
  <c r="I185" i="127"/>
  <c r="I186" i="127"/>
  <c r="I187" i="127"/>
  <c r="I188" i="127"/>
  <c r="I189" i="127"/>
  <c r="I190" i="127"/>
  <c r="I191" i="127"/>
  <c r="I192" i="127"/>
  <c r="I193" i="127"/>
  <c r="I194" i="127"/>
  <c r="I195" i="127"/>
  <c r="I196" i="127"/>
  <c r="I197" i="127"/>
  <c r="I198" i="127"/>
  <c r="I199" i="127"/>
  <c r="I200" i="127"/>
  <c r="I201" i="127"/>
  <c r="I202" i="127"/>
  <c r="I203" i="127"/>
  <c r="I204" i="127"/>
  <c r="I205" i="127"/>
  <c r="I206" i="127"/>
  <c r="I207" i="127"/>
  <c r="I208" i="127"/>
  <c r="I209" i="127"/>
  <c r="I210" i="127"/>
  <c r="I211" i="127"/>
  <c r="I212" i="127"/>
  <c r="I213" i="127"/>
  <c r="I214" i="127"/>
  <c r="I215" i="127"/>
  <c r="I216" i="127"/>
  <c r="I217" i="127"/>
  <c r="I218" i="127"/>
  <c r="I219" i="127"/>
  <c r="I220" i="127"/>
  <c r="I221" i="127"/>
  <c r="I222" i="127"/>
  <c r="I223" i="127"/>
  <c r="I224" i="127"/>
  <c r="I225" i="127"/>
  <c r="I226" i="127"/>
  <c r="I227" i="127"/>
  <c r="I228" i="127"/>
  <c r="I229" i="127"/>
  <c r="I230" i="127"/>
  <c r="I231" i="127"/>
  <c r="I232" i="127"/>
  <c r="I233" i="127"/>
  <c r="I234" i="127"/>
  <c r="I235" i="127"/>
  <c r="I236" i="127"/>
  <c r="I237" i="127"/>
  <c r="I238" i="127"/>
  <c r="I239" i="127"/>
  <c r="I240" i="127"/>
  <c r="I241" i="127"/>
  <c r="I242" i="127"/>
  <c r="I243" i="127"/>
  <c r="I244" i="127"/>
  <c r="I245" i="127"/>
  <c r="I246" i="127"/>
  <c r="I247" i="127"/>
  <c r="I248" i="127"/>
  <c r="I249" i="127"/>
  <c r="I250" i="127"/>
  <c r="I251" i="127"/>
  <c r="I252" i="127"/>
  <c r="I253" i="127"/>
  <c r="I254" i="127"/>
  <c r="I255" i="127"/>
  <c r="I256" i="127"/>
  <c r="I257" i="127"/>
  <c r="I258" i="127"/>
  <c r="I259" i="127"/>
  <c r="I260" i="127"/>
  <c r="I261" i="127"/>
  <c r="I262" i="127"/>
  <c r="E7" i="10" l="1"/>
  <c r="E6" i="10"/>
  <c r="E5" i="10"/>
  <c r="E4" i="10"/>
  <c r="E3" i="10"/>
  <c r="E2" i="10"/>
</calcChain>
</file>

<file path=xl/sharedStrings.xml><?xml version="1.0" encoding="utf-8"?>
<sst xmlns="http://schemas.openxmlformats.org/spreadsheetml/2006/main" count="10604" uniqueCount="2966">
  <si>
    <t>Priority</t>
  </si>
  <si>
    <t>Risk</t>
  </si>
  <si>
    <t>Risk Driver</t>
  </si>
  <si>
    <t>x% of ignitions in HFTD</t>
  </si>
  <si>
    <t>x% of overhead faults in HFTD ***</t>
  </si>
  <si>
    <t>Topographical and Climatological Risk Factors</t>
  </si>
  <si>
    <t>Equipment /facility failure or damage</t>
  </si>
  <si>
    <t>Pole</t>
  </si>
  <si>
    <t>n/a</t>
  </si>
  <si>
    <t>Contact from object</t>
  </si>
  <si>
    <t>Animal contact</t>
  </si>
  <si>
    <t>Humidity, wind gust, elevation, FPI</t>
  </si>
  <si>
    <t>Fuse</t>
  </si>
  <si>
    <t>Aspect</t>
  </si>
  <si>
    <t>Unknown</t>
  </si>
  <si>
    <t xml:space="preserve">Temperature, humidity, slope, consequence and wind gust pertaining to the location, elevation </t>
  </si>
  <si>
    <t>Land vehicle contact</t>
  </si>
  <si>
    <t>Wind gust, elevation, slope, temperature, humidity</t>
  </si>
  <si>
    <t>Conductor</t>
  </si>
  <si>
    <t>FPI,  slope</t>
  </si>
  <si>
    <t>Lightning</t>
  </si>
  <si>
    <t>FPI</t>
  </si>
  <si>
    <t>Cross arm</t>
  </si>
  <si>
    <t>Slope, aspect, FPI</t>
  </si>
  <si>
    <t>Lightning arrestor</t>
  </si>
  <si>
    <t>Transformer</t>
  </si>
  <si>
    <t>Wind gust</t>
  </si>
  <si>
    <t>Connector device *</t>
  </si>
  <si>
    <t>Consequence pertaining to the location, slope</t>
  </si>
  <si>
    <t>Splice *</t>
  </si>
  <si>
    <t>Equipment /facility failure
or damage</t>
  </si>
  <si>
    <t>Other</t>
  </si>
  <si>
    <t>Temperature, elevation, humidity, wind gust</t>
  </si>
  <si>
    <t>Vegetation contact</t>
  </si>
  <si>
    <t>Fall-in (branch failure)</t>
  </si>
  <si>
    <t xml:space="preserve">Wind gust, elevation, FPI, humidity </t>
  </si>
  <si>
    <t>Fall-in (trunk failure)**</t>
  </si>
  <si>
    <t>Fall-in (root failure)**</t>
  </si>
  <si>
    <t>Other contact from object</t>
  </si>
  <si>
    <t>Switch</t>
  </si>
  <si>
    <t>Consequence pertaining to the location, humidity</t>
  </si>
  <si>
    <t>Balloon contact</t>
  </si>
  <si>
    <t>Consequence pertaining to the location, wind gust, elevation, humidity</t>
  </si>
  <si>
    <t>Insulator and bushing</t>
  </si>
  <si>
    <t>Cutout</t>
  </si>
  <si>
    <t>Consequence pertaining to the location, elevation, humidity</t>
  </si>
  <si>
    <t>3rd party contact</t>
  </si>
  <si>
    <t>Wire-to-wire contact</t>
  </si>
  <si>
    <t>Aspect, temperature, slope</t>
  </si>
  <si>
    <t>Anchor/guy</t>
  </si>
  <si>
    <t>Consequence, wind gust, elevation, aspect, humidity</t>
  </si>
  <si>
    <t>Contamination</t>
  </si>
  <si>
    <t>Vandalism/theft</t>
  </si>
  <si>
    <t>Vandalism/ theft</t>
  </si>
  <si>
    <t>Capacitor bank</t>
  </si>
  <si>
    <t>Recloser</t>
  </si>
  <si>
    <t>Aircraft vehicle</t>
  </si>
  <si>
    <t>Elevation</t>
  </si>
  <si>
    <t>Blow-in</t>
  </si>
  <si>
    <t>Voltage regulator/booster</t>
  </si>
  <si>
    <t>Humidity</t>
  </si>
  <si>
    <t>Grow-in</t>
  </si>
  <si>
    <t>Slope</t>
  </si>
  <si>
    <t>Relay</t>
  </si>
  <si>
    <t>Sectionalizer</t>
  </si>
  <si>
    <t>Tap</t>
  </si>
  <si>
    <t>Tie wire</t>
  </si>
  <si>
    <t>Protective device operation</t>
  </si>
  <si>
    <t>Dig-in</t>
  </si>
  <si>
    <t xml:space="preserve">* Connector and Splice related ignitions are tracked as one driver, Splice is grouped into the risk driver Connection Device as a combined priority ranking.  </t>
  </si>
  <si>
    <t>**Vegetation Fall-in (trunk failure) and Fall-in (root failure) are grouped into one risk driver Fall-in (branch failure) as a combined priority ranking.</t>
  </si>
  <si>
    <t xml:space="preserve">*** This column was added by SDG&amp;E. </t>
  </si>
  <si>
    <t>Performance Metric*</t>
  </si>
  <si>
    <t>Assumption that underlies the use of the metric</t>
  </si>
  <si>
    <t xml:space="preserve"> Section associated with the Performance Metric (state “WMP” if the metric applies to entire plan)</t>
  </si>
  <si>
    <t xml:space="preserve">2026 Projected </t>
  </si>
  <si>
    <t xml:space="preserve">2027 Projected </t>
  </si>
  <si>
    <t xml:space="preserve">2028 Projected </t>
  </si>
  <si>
    <t>Vegetation caused ignitions in the HFTD during FPI ratings of Elevated or higher</t>
  </si>
  <si>
    <t xml:space="preserve">To evaluate the performance of risk reduction from vegetation mitigations during fire prone weather conditions </t>
  </si>
  <si>
    <t>Section 9</t>
  </si>
  <si>
    <t>Vegetation caused ignitions in the HFTD during an RFW</t>
  </si>
  <si>
    <t>Equipment caused ignitions in the HFTD during FPI ratings of Elevated or higher</t>
  </si>
  <si>
    <t>To evaluate the performance of risk reduction from asset inspection and grid hardening during fire-prone conditions</t>
  </si>
  <si>
    <t>Section 8</t>
  </si>
  <si>
    <t>Equipment caused ignitions in the HFTD during an RFW</t>
  </si>
  <si>
    <t>Equipment caused ignition rate in the HFTD during a High FPI rating</t>
  </si>
  <si>
    <t>Vegetation caused outages in the HFTD during an Elevated FPI</t>
  </si>
  <si>
    <t>Vegetation caused outages in the HFTD during an RFW</t>
  </si>
  <si>
    <t>Overhead faults on circuits in the HFTD during an Elevated FPI</t>
  </si>
  <si>
    <t>To evaluate the performance of risk reduction from overall mitigations during fire-prone conditions</t>
  </si>
  <si>
    <t>Overhead faults on circuits in the HFTD during an RFW</t>
  </si>
  <si>
    <t>Energized wire down events in the HFTD during an FPI of Elevated or higher</t>
  </si>
  <si>
    <t>To evaluate the performance of risk reduction from grid hardening related mitigations during fire-prone conditions</t>
  </si>
  <si>
    <t>Energized wire down events in the HFTD during an RFW</t>
  </si>
  <si>
    <t>Overhead fault rate in the HFTD during a High FPI</t>
  </si>
  <si>
    <t>*Based on 2020-2024 averages</t>
  </si>
  <si>
    <t>Characteristic</t>
  </si>
  <si>
    <t>HFTD Tier 2</t>
  </si>
  <si>
    <t>HFTD Tier 3</t>
  </si>
  <si>
    <t>Non-HFTD</t>
  </si>
  <si>
    <t>Total</t>
  </si>
  <si>
    <t>Area served (sq. mi.)</t>
  </si>
  <si>
    <t>Number of customers served (meters)</t>
  </si>
  <si>
    <t>Overhead transmission lines
(circuit miles)</t>
  </si>
  <si>
    <t>Overhead distribution lines
(circuit miles)</t>
  </si>
  <si>
    <t>Underground transmission lines
(circuit miles)</t>
  </si>
  <si>
    <t>Underground distribution lines
(circuit miles)</t>
  </si>
  <si>
    <t>Ignition Date</t>
  </si>
  <si>
    <t>Fire Name</t>
  </si>
  <si>
    <t>Official Cause</t>
  </si>
  <si>
    <t>Fire Size (acres)</t>
  </si>
  <si>
    <t>No. of Fatalities</t>
  </si>
  <si>
    <t>No. of Structures Destroyed and Damaged</t>
  </si>
  <si>
    <t>Financial Loss (US$)</t>
  </si>
  <si>
    <t>Lesson(s) Learned</t>
  </si>
  <si>
    <t xml:space="preserve">Witch Creek – Guejito Fire (fires merged)  </t>
  </si>
  <si>
    <t xml:space="preserve">CAL FIRE Reports determined that the causes of the ignition were, among other factors, power lines </t>
  </si>
  <si>
    <t xml:space="preserve">$2.4 billion* </t>
  </si>
  <si>
    <t>SDG&amp;E learned the importance of situational awareness and has since developed a weather station and camera network, operational standards for work or stoppage of work under elevated and extreme conditions, risk assessment and strategy for grid hardening prioritized by risk, and improved its alliance with communication infrastructure providers to address maintenance issues.</t>
  </si>
  <si>
    <t xml:space="preserve">Rice Fire </t>
  </si>
  <si>
    <t>SDG&amp;E had similar lessons learned as from the Witch Creek-Guejito fire, and also learned the importance of vegetation management improvements and achieving better clearances in a timely manner.</t>
  </si>
  <si>
    <t>*$2.4 billion represents the consolidated settlement of claims and associated costs related to the Witch Creek and Rice fires.</t>
  </si>
  <si>
    <t>Assumption</t>
  </si>
  <si>
    <t>Justification</t>
  </si>
  <si>
    <t>Limitation</t>
  </si>
  <si>
    <t>Applicable Models</t>
  </si>
  <si>
    <t xml:space="preserve">Average duration of PSPS de-energization for every SCADA Sectionalizing Device </t>
  </si>
  <si>
    <t>Historical average PSPS de-energization in the service territory, along with subject matter expertise, is used to determine this value.</t>
  </si>
  <si>
    <t>Estimating the potential duration of a PSPS de-energization at each SCADA Sectionalizing Device is a complex task as multiple variables are in play (e.g., weather forecast, firefighting resources, existing wildfires, crew availability).</t>
  </si>
  <si>
    <t>- WiNGS-Ops
- WiNGS-Planning 
- PSPS Risk</t>
  </si>
  <si>
    <t>Customer impact scaling factor 
(Wildfire, PSPS, PEDS Vulnerability)</t>
  </si>
  <si>
    <t>Subject matter expertise is used to determine a scaling factor to more accurately represent PSPS impacts to the critical and vulnerable population.</t>
  </si>
  <si>
    <t>There is a lack of reliable data on how to quantify PSPS impacts on customers, specifically to subsets of customers such as critical and vulnerable.</t>
  </si>
  <si>
    <t xml:space="preserve">Serious injuries and fatalities (SIFs) per customer minute de-energized </t>
  </si>
  <si>
    <t>Historical data and subject matter expertise is used to determine an estimation of the potential number of fatalities and serious injuries due to a PSPS.</t>
  </si>
  <si>
    <t xml:space="preserve">There is a lack of historical data on serious injuries or fatalities due to PSPS de-energizations in California.  </t>
  </si>
  <si>
    <t>Financial impact during a PSPS de-energization</t>
  </si>
  <si>
    <t>Subject matter expertise is used to estimate this value based on proxies derived from the federal per diem rate for lodging, meals, and incidentals in San Diego County.</t>
  </si>
  <si>
    <t xml:space="preserve">There is a lack of historical data on financial impacts to SDG&amp;E customers due to PSPS de-energizations.  </t>
  </si>
  <si>
    <t xml:space="preserve">Number of SIFs per structure destroyed in case of a wildfire </t>
  </si>
  <si>
    <t>Subject matter expertise is used to estimate this value based on worst-case estimations of acres burned calculated by Technosylva.</t>
  </si>
  <si>
    <t>Estimating fatalities per structure destroyed in the service territory is challenging due to several factors. This metric is highly dependent on the availability and effectiveness of firefighting resources, the timeliness and clarity of evacuation notices, the specific location of the event, and the prevailing weather conditions at the time.</t>
  </si>
  <si>
    <t>- WiNGS-Ops
- WiNGS-Planning 
- Wildfire Risk</t>
  </si>
  <si>
    <t xml:space="preserve">Outage duration in case of a wildfire </t>
  </si>
  <si>
    <t>Subject matter expertise is used to estimate this value based on estimates of outage duration and assumed restoration duration.</t>
  </si>
  <si>
    <r>
      <t>Estimating restoration time following a catastrophic wildfire is inherently challenging due to the numerous variables involved. The severity of the event plays a crucial role, as more severe wildfires can cause extensive damage to infrastructure, making restoration efforts more complex and time-consuming. Additionally, factors such as the availability of resources, accessibility of affected areas, weather conditions, and the extent of damage to critical infrastructure all contribute to the difficulty in providing accurate restoration time estimates.</t>
    </r>
    <r>
      <rPr>
        <sz val="9"/>
        <color rgb="FF000000"/>
        <rFont val="Aptos Narrow"/>
        <family val="2"/>
      </rPr>
      <t> </t>
    </r>
  </si>
  <si>
    <t xml:space="preserve">Financial impacts in case of a wildfire </t>
  </si>
  <si>
    <t>Subject matter expertise is used to estimate this value based on simulation outputs of buildings destroyed and acres impacted output.</t>
  </si>
  <si>
    <r>
      <t>Property value estimates are based on general assumptions and do not take into account the size, condition, location, or market value of the property</t>
    </r>
    <r>
      <rPr>
        <sz val="9"/>
        <color rgb="FF000000"/>
        <rFont val="Aptos Narrow"/>
        <family val="2"/>
      </rPr>
      <t> </t>
    </r>
  </si>
  <si>
    <t>Annual risk event rates</t>
  </si>
  <si>
    <t>Historic data is used to normalize wildfire, PSPS, and PEDS risks and quantify expected value averages.</t>
  </si>
  <si>
    <t>Aannual frequency rates are calibrated based on historical observations, ensuring they accurately reflect past trends. However, these rates do not account for potential future conditions or changes. This means that while the model provides a reliable estimate based on historical data, it may not fully capture the impact of evolving factors such as climate change, new infrastructure developments, or changes in vegetation and land use.</t>
  </si>
  <si>
    <t>Burn probability</t>
  </si>
  <si>
    <t xml:space="preserve">Subject matter expertise is used to select a representation of the worst fire weather days in the service territory. The burn probability is assumed to be 100% for these days. </t>
  </si>
  <si>
    <t>Subject matter experts select these days to balance a representative sample of days with fire weather conditions present in theHFTD. This approach aims to accurately estimate the potential impacts of catastrophic wildfires while considering current weather conditions, community insights, and local knowledge (e.g., terrain, fuels, vegetation). Additionally, it takes into account computational resources, given the time and cost involved in conducting this analysis.</t>
  </si>
  <si>
    <t>Wildfire hazard intensity</t>
  </si>
  <si>
    <t>Data from the 125 worst fire weather days is identified by subject matter experts at SDG&amp;E and is used by Technosylva to calculate this value. Technosylva simulated outputs include flame length, rate of spread, acres burned, buildings threatened, buildings destroyed, and population impacted.</t>
  </si>
  <si>
    <t>Technosylva unsuppressed simulations have a duration of 24 hours. Wildfire consequence values are calculated based on acres burned and structures destroyed.</t>
  </si>
  <si>
    <t>PEDS annual frequency</t>
  </si>
  <si>
    <t>This value is determined using historical data on PEDS outage durations in HFTD portions of the service territory.</t>
  </si>
  <si>
    <t>This annual frequency may not accurately represent future outage frequencies, as the number of future device installations and outages are unknown and difficult to estimate. SDG&amp;E activates settings only during extreme or elevated fire weather conditions.</t>
  </si>
  <si>
    <t xml:space="preserve">WiNGS-Planning </t>
  </si>
  <si>
    <t>PEDS event consequence values</t>
  </si>
  <si>
    <t>This value is determined using historical data on PEDS outage durations recorded in the SAIDIDAT database.</t>
  </si>
  <si>
    <t>Historical duration and CMI estimates may not accurately reflect future PEDS consequence impact estimates.</t>
  </si>
  <si>
    <t>Annual PSPS de-energization during high fire risk days</t>
  </si>
  <si>
    <t>This value is determined using meteorology subject matter expertise and historical event records.</t>
  </si>
  <si>
    <t>The current methodology is calibrated using past PSPS de-energizations and may not adequately account for the increasing frequency and severity of fire weather conditions.</t>
  </si>
  <si>
    <t>Overhead-to-underground mile conversion rate</t>
  </si>
  <si>
    <t>This contingency value is applied to non-roadway miles to account for additional miles to underground.</t>
  </si>
  <si>
    <t xml:space="preserve">Roadway miles based on buffer of roadway with intersecting spans </t>
  </si>
  <si>
    <t>Grid-hardening lifecycle years</t>
  </si>
  <si>
    <t xml:space="preserve">Subject matter expertise is used to determine this value. </t>
  </si>
  <si>
    <t>Expected lifespan in years</t>
  </si>
  <si>
    <t>Mitigation installation cost-per-mile </t>
  </si>
  <si>
    <t>Historical grid-hardening data and subject matter expertise are used to determine this value.</t>
  </si>
  <si>
    <t xml:space="preserve">Does not take into account site and grid specific attributes </t>
  </si>
  <si>
    <t>Mitigation efficacy rates</t>
  </si>
  <si>
    <t>Data on efficacy studies for each mitigation option is used to determine this value.</t>
  </si>
  <si>
    <t>Limited to internal risk event data available</t>
  </si>
  <si>
    <t xml:space="preserve">Hardening-State Station Alert Speed Thresholds </t>
  </si>
  <si>
    <t>Operational wind gust thresholds determined during the latest PSPS are used to determine this value.</t>
  </si>
  <si>
    <t xml:space="preserve">These thresholds are defined for each event and take into account numerous factors, such as the magnitude and severity of forecasted weather conditions, fuel moisture content, available firefighting resources, and other relevant variables. This comprehensive approach ensures that the PSPS alert thresholds are tailored to the specific circumstances of each event, enhancing the effectiveness of the response and minimizing risks to public safety.  </t>
  </si>
  <si>
    <t>Scenario ID</t>
  </si>
  <si>
    <t>Design Scenario</t>
  </si>
  <si>
    <t>Purpose</t>
  </si>
  <si>
    <t>WL1</t>
  </si>
  <si>
    <t>Wind Load Condition 1 – Baseline</t>
  </si>
  <si>
    <t>This baseline scenario is modeled using 2 years of historical weather and fuel data analysis.</t>
  </si>
  <si>
    <t>WL2</t>
  </si>
  <si>
    <t>Wind Load Condition 2 – Very High</t>
  </si>
  <si>
    <t>This very high scenario is modeled using 2 years of historical weather and fuel data analysis, as it incorporates the 95th percentile wind gust conditions  recorded in the service territory within the selected years for the analysis.</t>
  </si>
  <si>
    <t>WL3</t>
  </si>
  <si>
    <t xml:space="preserve">Wind Load Condition 3 – Extreme </t>
  </si>
  <si>
    <t>This extreme scenario is modeled using 2 years of historical weather and fuel data analysis, as it incorporates the 99th percentile wind gust conditions  recorded in the service territory within the selected years for the analysis.</t>
  </si>
  <si>
    <t>WL4</t>
  </si>
  <si>
    <t>Wind Load Condition 4 – Credible Worst Case</t>
  </si>
  <si>
    <t>This credible worst case scenario is modeled using 2 years of historical weather and fuel data analysis, as it incorporates the maximum wind gust conditions  recorded in the service territory within the selected years for the analysis.</t>
  </si>
  <si>
    <t>VG1</t>
  </si>
  <si>
    <t>Vegetation Condition 1 – Existing Fuel Load (based on extreme weather conditions) and existing Vegetation Tree inventory assets</t>
  </si>
  <si>
    <t>The existing fuel load conditions and current tree inventory datasets within the service territory are incorporated into the probability of failure models and the conditional probability of ignition model. The model assumes the surface fuel layer as of the end of 2023. SDG&amp;E is currently collaborating with Technosylva to update this layer.</t>
  </si>
  <si>
    <t>VG2</t>
  </si>
  <si>
    <t>Vegetation Condition 2 – Short-Term Forecasted Fuel Load conditions</t>
  </si>
  <si>
    <t>Short-term potential changes in fuel conditions throughout the service territory are not currently included in wildfire simulations. However, future model updates or sensitivity analysis studies may incorporate simulations of these changes in fuel conditions, if deemed informative.</t>
  </si>
  <si>
    <t>VG3</t>
  </si>
  <si>
    <t>Vegetation Condition 3 – Long-Term Extreme Forecasted Fuel Load conditions</t>
  </si>
  <si>
    <t>Long-term potential changes in fuel conditions throughout the service territory are not currently included in wildfire simulations. However, future model updates or sensitivity analysis studies may incorporate simulations of these changes in fuel conditions, if deemed informative.</t>
  </si>
  <si>
    <t>WV1</t>
  </si>
  <si>
    <t>Weather Conditions (WL1 + WL2 +WL3+ WL4)  and Vegetation Conditions (VG1) during historical worst fire weather days in SDG&amp;E's service territory</t>
  </si>
  <si>
    <t>Millions of simulated year events are used to capture all potential permutations of weather, vegetation, and fire weather conditions within the service area. This comprehensive simulation approach allows for a thorough analysis and understanding of various scenarios, enhancing the accuracy of safety, reliability, and financial estimates. Additionally, it helps identify the most appropriate and cost-effective solutions for grid hardening at each feeder segment in HFTD.</t>
  </si>
  <si>
    <t>Extreme-Event Scenario</t>
  </si>
  <si>
    <t>Extreme Event Scenarios</t>
  </si>
  <si>
    <t>Not applicable for WiNGS-Planning as this model is designed to incorporate historical weather conditions experienced within the service territory.</t>
  </si>
  <si>
    <t>Key Risk Assessment Area</t>
  </si>
  <si>
    <t>Proposed Improvement</t>
  </si>
  <si>
    <t>Type of Improvement</t>
  </si>
  <si>
    <t>Expected Value Add</t>
  </si>
  <si>
    <t>Timeframe and Key Milestones</t>
  </si>
  <si>
    <t>Model</t>
  </si>
  <si>
    <t>RA-1, risk assessment methodology</t>
  </si>
  <si>
    <t>RA-1-A. Incorporate Social Vulnerability Index (SVI)</t>
  </si>
  <si>
    <t>Model Enhancements</t>
  </si>
  <si>
    <r>
      <t>Incorporating the SVI into wildfire CoRE and PSPS CoRE risk assessments would incorporate insights from social vulnerability metrics and</t>
    </r>
    <r>
      <rPr>
        <sz val="11"/>
        <color rgb="FF333333"/>
        <rFont val="Aptos Narrow"/>
        <family val="2"/>
      </rPr>
      <t xml:space="preserve"> improve equity in the evaluation</t>
    </r>
    <r>
      <rPr>
        <sz val="11"/>
        <color rgb="FF000000"/>
        <rFont val="Aptos Narrow"/>
        <family val="2"/>
      </rPr>
      <t xml:space="preserve"> of potential impacts on communities during both wildfires and PSPS de-energizations.</t>
    </r>
  </si>
  <si>
    <t>2026: Integrate SVI factor into wildfire and PSPS consequence models</t>
  </si>
  <si>
    <t>WiNGS-Ops 
WiNGS-Planning</t>
  </si>
  <si>
    <t>RA-1-B. Retrain models and explore new methodologies</t>
  </si>
  <si>
    <t>Integrating Moody’s RMS into the wildfire CoRE model may lead to insights into long-duration fires that incorporate fire suppression activities.</t>
  </si>
  <si>
    <t>2026-2028: Expand existing collaboration with Moody's RMS to assess their stochastic approach to fire consequence modeling. Ongoing efforts for model improvement</t>
  </si>
  <si>
    <t>RA-1-C. Estimate PSPS de-energization duration</t>
  </si>
  <si>
    <t>Estimating PSPS de-energization duration and customer minutes impacted for each segment provides additional insights and context for PSPS de-energization decision-making. Estimates include all customers and the medical baseline, AFN, and socially vulnerable subsets.</t>
  </si>
  <si>
    <t>2026-2028: Integrate PSPS de-energization duration into wildfire and PSPS CoRE models</t>
  </si>
  <si>
    <t>RA-1-D. Develop templates for standardizing the creation, validation, and deployment of models in cloud environments</t>
  </si>
  <si>
    <t>Data Governance and Data Architecture</t>
  </si>
  <si>
    <t>Templates will enhance efficiency, promote consistency, and facilitate easier management of models.</t>
  </si>
  <si>
    <t>2026-2028:  Develop and integrate templates into process, collect feedback, and refine and finalize templates</t>
  </si>
  <si>
    <t>RA-1-E. Retrain PoF and PoI models and explore new methodologies</t>
  </si>
  <si>
    <t xml:space="preserve">Enhancing the modularity and flexibility of the existing PoF and PoI models (e.g. vegetation and conductor) will allow predictions beyond the boundaries of the HFTD and enhance the accuracy and predictability of the models. </t>
  </si>
  <si>
    <t>2026-2028: Modify the current model code to ensure compatibility with AWS. Incorporate new features and observations</t>
  </si>
  <si>
    <t xml:space="preserve">RA-1, risk assessment methodology </t>
  </si>
  <si>
    <t>RA-1-F. Retrain the condition PoI model and explore new methodologies</t>
  </si>
  <si>
    <t>Retraining the condition PoI model will enhance the accuracy and predictability of the model.</t>
  </si>
  <si>
    <t>2026-2028: Collaborate with Technosylva to investigate the integration of LFM daily values into the existing condition PoI model</t>
  </si>
  <si>
    <t>RA-2, design basis</t>
  </si>
  <si>
    <t>RA-2-A. Continued evaluation of probabilities and uncertainties around expected event impacts</t>
  </si>
  <si>
    <t>Incorporating climate change factors will enhance the accuracy, predictability, and data quality of the model as well as improve decision making around evaluation of projected scenarios.</t>
  </si>
  <si>
    <t xml:space="preserve">2026-2028: Explore incorporating climate change factors into risk event probabilities </t>
  </si>
  <si>
    <t>WiNGS-Planning</t>
  </si>
  <si>
    <t>RA-3, risk presentation</t>
  </si>
  <si>
    <t>RA-3-A. Improve, expand, and enhance the WiNGS-Ops and WiNGS-Planning visualization platform.</t>
  </si>
  <si>
    <t>Visualization Platform</t>
  </si>
  <si>
    <t>Enhancing the visualization platform would facilitate quick and easy access to reliable data, faster initial loads, and overall stability of the platform. Identify potential enhancements for existing plots, tables, and graphs to elevate user experience and facilitate efficient risk information transfer.</t>
  </si>
  <si>
    <t>2026-2028: Ongoing efforts for improvement of the visualization platform</t>
  </si>
  <si>
    <t>RA-3-B. Institute subject matter expert visualization review</t>
  </si>
  <si>
    <t>Regular review of the platform would ensure the precision of displayed data, enhance existing visualizations, and pinpoint areas for improvement.</t>
  </si>
  <si>
    <t xml:space="preserve">2026-2028: Institute regular meetings with subject matter experts, visualization developers, and platform users. Establish a process for collecting and evaluating feedback. </t>
  </si>
  <si>
    <t>RA-4, risk event tracking</t>
  </si>
  <si>
    <t>RA-4-A. Develop a more comprehensive procedure and maintain third-party reviews for all models</t>
  </si>
  <si>
    <t>Model Validation and User Acceptance</t>
  </si>
  <si>
    <t>More comprehensive procedures will ensure quality of the models.</t>
  </si>
  <si>
    <t>2026-2028: Implement a more comprehensive independent third-party review process to conduct audits on data, models, and pipelines</t>
  </si>
  <si>
    <t>RA-6, data engineering optimization</t>
  </si>
  <si>
    <t>RA-6-A. Optimize model architecture and pipelines to allow for sensitivity analysis</t>
  </si>
  <si>
    <t>Optimization will facilitate in-depth sensitivity analysis and comprehensive assessment of uncertainties. This encompasses refining the model architecture for a detailed examination of its responses to diverse inputs and conditions, which will establish a robust framework to evaluate uncertainties in model predictions.</t>
  </si>
  <si>
    <t>2026-2028: Initiate enhancements to model architecture, review methodologies, and optimize feature engineering. Refine the model architecture for a detailed examination of its responses to diverse inputs and conditions.</t>
  </si>
  <si>
    <t>RA-6-B. Track model error</t>
  </si>
  <si>
    <t>A tracking system will promote diligent monitoring of remediation efforts.</t>
  </si>
  <si>
    <t>2026-2028: Establish an internal tracking system for model issues and independent audit findings</t>
  </si>
  <si>
    <t>Stakeholder</t>
  </si>
  <si>
    <t>Stakeholder Point of Contact</t>
  </si>
  <si>
    <t>Electrical Corporation Point of Contact</t>
  </si>
  <si>
    <t>Stakeholder Role</t>
  </si>
  <si>
    <t>Engagement Methods</t>
  </si>
  <si>
    <t>Activity</t>
  </si>
  <si>
    <t>Level of Engagement for Activity</t>
  </si>
  <si>
    <t xml:space="preserve">SDG&amp;E Wildfire Council </t>
  </si>
  <si>
    <t xml:space="preserve">Executive Leadership </t>
  </si>
  <si>
    <t xml:space="preserve">SDG&amp;E VP - Wildfire &amp; Climate Science </t>
  </si>
  <si>
    <t>Provide executive-level review of and direction regarding wildfire mitigation activities.</t>
  </si>
  <si>
    <t xml:space="preserve">Monthly meeting </t>
  </si>
  <si>
    <t>Report wildfire mitigation progress, evaluate risk mitigations, and discuss wildfire safety culture and strategies to enhance risk reduction</t>
  </si>
  <si>
    <t>SDG&amp;E executive and employees</t>
  </si>
  <si>
    <t xml:space="preserve">SDG&amp;E Board Safety Committee </t>
  </si>
  <si>
    <t>SDG&amp;E Board Safety Committee Chair</t>
  </si>
  <si>
    <t>Executive Leadership</t>
  </si>
  <si>
    <t>Provide oversight regarding safety matters affecting the Company.</t>
  </si>
  <si>
    <t xml:space="preserve">Quarterly meeting </t>
  </si>
  <si>
    <t>Review safety matters impacting SDG&amp;E, lessons learned, and review company safety trends</t>
  </si>
  <si>
    <t>SDG&amp;E management  and employees</t>
  </si>
  <si>
    <t xml:space="preserve">Wildfire Safety Community Advisory Council </t>
  </si>
  <si>
    <t xml:space="preserve">SDG&amp;E Chief Operating Officer </t>
  </si>
  <si>
    <t xml:space="preserve">Gather input and feedback from community stakeholders regarding wildfire and PSPS safety matters at the SDG&amp;E executive leadership and Board level.  </t>
  </si>
  <si>
    <t>Discuss wildfire community  risks and community needs</t>
  </si>
  <si>
    <t>Local community leaders, SDG&amp;E Board Safety Committee leadership, SDG&amp;E executive management and employees.</t>
  </si>
  <si>
    <t xml:space="preserve">Fire Directors Steering Team </t>
  </si>
  <si>
    <t xml:space="preserve">Director members at SDG&amp;E </t>
  </si>
  <si>
    <t xml:space="preserve">Director of Wildfire Mitigation  </t>
  </si>
  <si>
    <t xml:space="preserve">Provide input and review wildfire mitigation and PSPS mitigation initiatives </t>
  </si>
  <si>
    <t>Report wildfire mitigation progress, evaluate risk mitigations, and discuss wildfire safety culture and strategies to reduce risk</t>
  </si>
  <si>
    <t>Operational directors</t>
  </si>
  <si>
    <t xml:space="preserve">Regional Emergency Manager Working Group </t>
  </si>
  <si>
    <t xml:space="preserve">Working Group Lead </t>
  </si>
  <si>
    <t xml:space="preserve">Emergency Operations Services Manager </t>
  </si>
  <si>
    <t xml:space="preserve">The working group provides information on local jurisdictional planning efforts. The electrical corporation provides information on wildfire mitigations within local jurisdictions </t>
  </si>
  <si>
    <t xml:space="preserve">Bi-monthly meetings </t>
  </si>
  <si>
    <t>Provide update on planning, preparedness, and response to all hazards facing the Utility.</t>
  </si>
  <si>
    <t>Federal, State, Local</t>
  </si>
  <si>
    <t xml:space="preserve">County Fire Chiefs </t>
  </si>
  <si>
    <t xml:space="preserve">Committee members and leadership </t>
  </si>
  <si>
    <t xml:space="preserve">Fire Science and Coordination Program and OFER </t>
  </si>
  <si>
    <t xml:space="preserve">Provide an open line of communication between teams. </t>
  </si>
  <si>
    <t>Provide updates on utility hazards training and coordination.</t>
  </si>
  <si>
    <t xml:space="preserve">Local, State, and Federal Fire Agencies </t>
  </si>
  <si>
    <t xml:space="preserve">Specific to Agencies, typically chief level and above. Can include other ranks within departments depending on the need and complexity of a request. </t>
  </si>
  <si>
    <t xml:space="preserve">Fire Science and Coordination and OFER </t>
  </si>
  <si>
    <t xml:space="preserve">Internal annual review of standard practice and external review of fire prevention plans, coordinated with the agencies having jurisdiction. All agencies have the ability to call and discuss incidents, plans, and mitigations at any time and input is incorporated as necessary.  </t>
  </si>
  <si>
    <t xml:space="preserve">24/7 On Call and various professional relationships </t>
  </si>
  <si>
    <t>Coordinate, train, and respond with first responders. Coordinate projects and support objectives.</t>
  </si>
  <si>
    <t xml:space="preserve">San Diego County Evacuation Planning Committee </t>
  </si>
  <si>
    <t xml:space="preserve">Committee members and leadership (members include fire agencies, law enforcement, and emergency operations) </t>
  </si>
  <si>
    <t>Fire Science and Coordination Program Manager and OFER</t>
  </si>
  <si>
    <t xml:space="preserve">Serve as a cooperator during evacuations and repopulation operations and provide utility related expertise. Other agencies provide information based on their area of expertise. </t>
  </si>
  <si>
    <t xml:space="preserve">Monthly and Quarterly Meetings </t>
  </si>
  <si>
    <t>Participate in meetings, provide feedback and execute utility portions of evacuations orders and warnings</t>
  </si>
  <si>
    <t xml:space="preserve">San Diego County Training Chiefs </t>
  </si>
  <si>
    <t xml:space="preserve">Training Chiefs  </t>
  </si>
  <si>
    <t xml:space="preserve">Coordinate with and trains local first responders on utility safety and emerging technologies. Sponsor and participate in the planning and execution of an annual county-wide wildland drill, providing subject matter expertise and participants. </t>
  </si>
  <si>
    <t xml:space="preserve">Monthly meetings and at training events </t>
  </si>
  <si>
    <t>Attend meetings and organize, develop, schedule, and execute trainings.</t>
  </si>
  <si>
    <t xml:space="preserve">Unified Disaster Council </t>
  </si>
  <si>
    <t xml:space="preserve">Director of San Diego County Office of Emergency Services </t>
  </si>
  <si>
    <t xml:space="preserve">Director of Emergency Management </t>
  </si>
  <si>
    <t xml:space="preserve">County provides information on regional emergency/ disaster mitigation programs. SDG&amp;E provides information on wildfire mitigations within the county. </t>
  </si>
  <si>
    <t xml:space="preserve">Southern CA Tribal Emergency Managers Group </t>
  </si>
  <si>
    <t>Sr. Tribal Affairs Manager</t>
  </si>
  <si>
    <t xml:space="preserve">The working group coordinates and shares planning efforts. SDG&amp;E provides information on wildfire mitigation. </t>
  </si>
  <si>
    <t xml:space="preserve">Quarterly meetings </t>
  </si>
  <si>
    <t>Share knowledge on emergency preparedness.</t>
  </si>
  <si>
    <t>Share resources and on occasion host meetings</t>
  </si>
  <si>
    <t xml:space="preserve">Tribal Working Group </t>
  </si>
  <si>
    <t xml:space="preserve">Climate Science Alliance </t>
  </si>
  <si>
    <t>The working group coordinates and shares planning efforts. SDG&amp;E provides support and information on wildfire mitigation.</t>
  </si>
  <si>
    <t>Share traditional and climate science knowledge.</t>
  </si>
  <si>
    <t>Share resources and on occasion provide presentations</t>
  </si>
  <si>
    <t> </t>
  </si>
  <si>
    <t xml:space="preserve">n/a </t>
  </si>
  <si>
    <t>Initiative</t>
  </si>
  <si>
    <t>Activity (Tracking ID #)</t>
  </si>
  <si>
    <t>Previous Tracking ID (if applicable)</t>
  </si>
  <si>
    <t>Target Unit</t>
  </si>
  <si>
    <t>Section; Page number</t>
  </si>
  <si>
    <t>Qualitative</t>
  </si>
  <si>
    <t>Quantitative</t>
  </si>
  <si>
    <t>Type</t>
  </si>
  <si>
    <t>Inspection Activity (Program)</t>
  </si>
  <si>
    <t xml:space="preserve">Annual </t>
  </si>
  <si>
    <t>Initiative/Activity Being Audited</t>
  </si>
  <si>
    <t>Tracking ID</t>
  </si>
  <si>
    <t>Quality Program Type</t>
  </si>
  <si>
    <t>Objective of the Quality Program</t>
  </si>
  <si>
    <t>QA/QC</t>
  </si>
  <si>
    <t>HTFD Area</t>
  </si>
  <si>
    <t>0-30 Days</t>
  </si>
  <si>
    <t>31-90 Days</t>
  </si>
  <si>
    <t>91-180 Days</t>
  </si>
  <si>
    <t>181+ Days</t>
  </si>
  <si>
    <t>Transmission HFTD Tier 2</t>
  </si>
  <si>
    <t xml:space="preserve">Transmission HFTD Tier 3  </t>
  </si>
  <si>
    <t xml:space="preserve">Distribution HFTD Tier 2  </t>
  </si>
  <si>
    <t xml:space="preserve">Distribution HFTD Tier 3  </t>
  </si>
  <si>
    <t>Priority Level</t>
  </si>
  <si>
    <t>Priority 1</t>
  </si>
  <si>
    <t>Priority 2</t>
  </si>
  <si>
    <t>Priority 3</t>
  </si>
  <si>
    <t xml:space="preserve">Circuit/Circuit Segment ID </t>
  </si>
  <si>
    <t>Circuit/Circuit Segment Name</t>
  </si>
  <si>
    <t>Circuit Length Overhead Circuit Miles</t>
  </si>
  <si>
    <t>Number of Outages in Past 3 Years</t>
  </si>
  <si>
    <t>Cumulative Outage Duration</t>
  </si>
  <si>
    <t>Cumulative Number of Customers Impacted by Outages</t>
  </si>
  <si>
    <t>Cumulative Customer Minutes*</t>
  </si>
  <si>
    <t>C237</t>
  </si>
  <si>
    <t>C520</t>
  </si>
  <si>
    <t>C1233</t>
  </si>
  <si>
    <t>C442</t>
  </si>
  <si>
    <t>C288</t>
  </si>
  <si>
    <t>C222</t>
  </si>
  <si>
    <t>C230</t>
  </si>
  <si>
    <t>C448</t>
  </si>
  <si>
    <t>C235</t>
  </si>
  <si>
    <t>C599</t>
  </si>
  <si>
    <t>C212</t>
  </si>
  <si>
    <t>C859</t>
  </si>
  <si>
    <t>C73</t>
  </si>
  <si>
    <t>C444</t>
  </si>
  <si>
    <t>C356</t>
  </si>
  <si>
    <t>*This column was added by SDG&amp;E and is not in the 2026-2028 Wildfire Mitigation Plan Technical Guidelines</t>
  </si>
  <si>
    <t>Circuit/Circuit Segment ID Recloser</t>
  </si>
  <si>
    <t>RA2</t>
  </si>
  <si>
    <t>Previous Tracking ID, if applicable</t>
  </si>
  <si>
    <t>% Risk Reduction for 2026</t>
  </si>
  <si>
    <t>% Risk Reduction for 2027</t>
  </si>
  <si>
    <t>Section; Page Number</t>
  </si>
  <si>
    <t>Frequency</t>
  </si>
  <si>
    <t>Partnerships Agency/Organization</t>
  </si>
  <si>
    <t>Activities</t>
  </si>
  <si>
    <t>Objectives</t>
  </si>
  <si>
    <t>Electrical Corporation Role</t>
  </si>
  <si>
    <t>Anticipated Accomplishments</t>
  </si>
  <si>
    <t>Fire Safe Council of San Diego County</t>
  </si>
  <si>
    <t>Residential chipping program, home survivability assessments, roadside brushing (vegetation removal), and fuel break construction</t>
  </si>
  <si>
    <t>1 - Community protection (defensible space), 2 - Electric infrastructure protection/resilience, 3 - Evacuation route improvement</t>
  </si>
  <si>
    <t>Collaboration in the planning phase and funding of the implementation.</t>
  </si>
  <si>
    <t>2026-2028: Planned annual treatments: 190 acres, 400 homes, and 400 electric poles.</t>
  </si>
  <si>
    <t xml:space="preserve">Viejas Band of Kumeyaay Indians </t>
  </si>
  <si>
    <t>Residential defensible space and roadside brushing</t>
  </si>
  <si>
    <t>1 - Community protection (defensible space), 2 - Electric infrastructure protection/resilience</t>
  </si>
  <si>
    <t>2026-2028: Planned annual treatments: 97 acres, 94 homes, &amp; 94 electric poles.</t>
  </si>
  <si>
    <t xml:space="preserve">Campo Band of Diegueno Mission Indians </t>
  </si>
  <si>
    <t>Fuel break maintenance</t>
  </si>
  <si>
    <t>2026-2028: Annual maintenance: 2 miles of fuel break totaling 43 acres, 7 transmission towers</t>
  </si>
  <si>
    <t>San Diego Regional Fire &amp; Emergency Services Foundation</t>
  </si>
  <si>
    <t>Support Fire Safe Councils across the County in activities such as vegetation management/ removal, green waste chipping events, defensible space assistance, community education, and home hardening</t>
  </si>
  <si>
    <t>1 - Community protection (defensible space)</t>
  </si>
  <si>
    <t>Funding the implementation.</t>
  </si>
  <si>
    <t>2025: Support at least 10 Fire Safe Councils across 18 zip codes primarily in the HFTD.  Provide education and training to all FSC at the EOC and Resilience Center. </t>
  </si>
  <si>
    <t>Inter-Tribal Long Term Recovery Foundation</t>
  </si>
  <si>
    <t>Provide wildfire preparedness supplies and workshops including cultural burning for resilience.</t>
  </si>
  <si>
    <t>1 - Community education, 2 - Community protection (defensible space)</t>
  </si>
  <si>
    <t>Funding of the implementation</t>
  </si>
  <si>
    <t>Partnership with the Climate Science Alliance's Collaboration of Native Nations for Climate Transformation and identify and train Tribal cultural burn technicians and practitioners.</t>
  </si>
  <si>
    <t xml:space="preserve">HFTD Tier 2  </t>
  </si>
  <si>
    <t xml:space="preserve">HFTD Tier 3  </t>
  </si>
  <si>
    <t>Worker Title</t>
  </si>
  <si>
    <t>Minimum Qualifications for Target Role</t>
  </si>
  <si>
    <t>Applicable Certifications</t>
  </si>
  <si>
    <t># of Electrical Corporation Employees with Min Quals</t>
  </si>
  <si>
    <t># of Electrical Corporation Employees with Special Certifications</t>
  </si>
  <si>
    <t># of Contracted Employees with Min Quals</t>
  </si>
  <si>
    <t xml:space="preserve"># of Contractor Employees with Applicable Certifications </t>
  </si>
  <si>
    <t>Total # of Employees</t>
  </si>
  <si>
    <t xml:space="preserve">Reference to Electrical Corporation Training/Qualification Programs </t>
  </si>
  <si>
    <t xml:space="preserve">Vegetation Management Compliance Manager </t>
  </si>
  <si>
    <t xml:space="preserve">Bachelor’s Degree in Forestry, Biology, or Horticulture and/or equivalent training/experience. 7 years’ experience in Utility Vegetation Management.  </t>
  </si>
  <si>
    <t xml:space="preserve">International Society of Arboriculture (ISA) Certified Arborist ISA Utility Specialist   </t>
  </si>
  <si>
    <t xml:space="preserve">International Society of Arboriculture Certified Arborist Program </t>
  </si>
  <si>
    <t xml:space="preserve">Vegetation Management WMP Manager </t>
  </si>
  <si>
    <t xml:space="preserve">Bachelor’s Degree in Forestry, Biology, or Horticulture and/or equivalent training/experience.   </t>
  </si>
  <si>
    <t xml:space="preserve">International Society of Arboriculture (ISA) Certified Arborist ISA Utility Specialist    </t>
  </si>
  <si>
    <t xml:space="preserve">Vegetation Management Operational Manager </t>
  </si>
  <si>
    <t xml:space="preserve">Bachelor’s Degree in Forestry, Biology, or Horticulture and/or equivalent training/experience   7 years’ experience in Utility Vegetation Management, including 3 years in contractor management  </t>
  </si>
  <si>
    <t xml:space="preserve">Vegetation Management Business Advisor </t>
  </si>
  <si>
    <t xml:space="preserve">Bachelor’s degree in Finance, Accounting, Data Analytics, Business Administration, or related  </t>
  </si>
  <si>
    <t xml:space="preserve">No special certification required   </t>
  </si>
  <si>
    <t xml:space="preserve">Vegetation Management Senior Data Analyst </t>
  </si>
  <si>
    <t xml:space="preserve">Bachelor’s degree in Engineering, Economics, Finance, Data Analytics, or related    </t>
  </si>
  <si>
    <t xml:space="preserve">Area Forester/ Contract Administrator </t>
  </si>
  <si>
    <t>3 years’ utility vegetation management experience.  Bachelor’s degree in Forestry, Biology, Horticulture, or related field (preferred).</t>
  </si>
  <si>
    <t xml:space="preserve">International Society of Arboriculture (ISA) Certified Arborist  </t>
  </si>
  <si>
    <t xml:space="preserve">Vegetation Management Lead Forester </t>
  </si>
  <si>
    <t xml:space="preserve">Bachelor’s degree in Forestry, Biology, Horticulture, or related field (preferred).  3-5 years’ experience administering vegetation management programs.  Supervisory experience working with external contractors.   </t>
  </si>
  <si>
    <t xml:space="preserve">Forester Patrol Person </t>
  </si>
  <si>
    <t xml:space="preserve">3 years’ utility vegetation management experience. Bachelor’s degree in Forestry, Biology, Environmental Science, Horticulture, or related field (preferred).   </t>
  </si>
  <si>
    <t xml:space="preserve">Resource Coordinator (Customer Help Desk) </t>
  </si>
  <si>
    <t>High school diploma, college courses (preferred). 3 years’ customer service experience. Microsoft Office proficiency. Strong technical writing skills (preferred).  Working knowledge of Mainframe, GIS, SAP and Distribution Planning Scheduling applications (preferred).</t>
  </si>
  <si>
    <t xml:space="preserve">Auditor </t>
  </si>
  <si>
    <t xml:space="preserve">Bachelor’s degree in Forestry, Biology, Environmental Science, Horticulture, or related field (preferred); Current Class C Driver’s License with clean driver safety record </t>
  </si>
  <si>
    <t xml:space="preserve">Pre-Inspector </t>
  </si>
  <si>
    <t xml:space="preserve">Bachelor’s degree in Forestry, Biology, Environmental Science, Horticulture, or related field (preferred). Current Class C driver’s license with clean driver safety record. </t>
  </si>
  <si>
    <t xml:space="preserve">Tree Trim General Foreperson/ Supervisor </t>
  </si>
  <si>
    <t xml:space="preserve">5 years’ line clearance tree pruning experience as a Foreman. Current California driver's license (Class B endorsement). General computer knowledge. Strong leadership qualities. </t>
  </si>
  <si>
    <t xml:space="preserve">Tree Trimmer </t>
  </si>
  <si>
    <t xml:space="preserve">Current California driver's license (Class B endorsement). General computer skills. </t>
  </si>
  <si>
    <t xml:space="preserve">Line-Clearance Qualified Arborist      (or Trainee) </t>
  </si>
  <si>
    <t xml:space="preserve">United States Department of Labor Standard OSHA 1910.269; ANSI Z133 Safety Standards </t>
  </si>
  <si>
    <t xml:space="preserve">Pole Brush General Foreman / Supervisor </t>
  </si>
  <si>
    <t>5 years’ line clearance tree pruning experience as a Foreman. Current California driver's license (Class C endorsement). General computer knowledge.</t>
  </si>
  <si>
    <t xml:space="preserve">Qualified Applicator Certification </t>
  </si>
  <si>
    <t xml:space="preserve">California Department of Pesticide Regulation Licensing Program </t>
  </si>
  <si>
    <t xml:space="preserve">Pole Brusher </t>
  </si>
  <si>
    <t>Current California driver's license (Class C endorsement). General computer skills.</t>
  </si>
  <si>
    <t xml:space="preserve">No special certification required    </t>
  </si>
  <si>
    <t>2026 End of Year Total/Completion Date</t>
  </si>
  <si>
    <t>2027 Total/Status</t>
  </si>
  <si>
    <t>2028 Total/Status</t>
  </si>
  <si>
    <t>Weather Forecasting</t>
  </si>
  <si>
    <t>System</t>
  </si>
  <si>
    <t>Measurement/ Observation</t>
  </si>
  <si>
    <t>Purpose and Integration</t>
  </si>
  <si>
    <t>Weather Stations</t>
  </si>
  <si>
    <t xml:space="preserve">Wind speed, wind direction, wind gusts, temperature, and humidity </t>
  </si>
  <si>
    <t xml:space="preserve">6 measurements per hour </t>
  </si>
  <si>
    <t>Increases situational awareness and obtains foundational data for operational and mission critical activities.</t>
  </si>
  <si>
    <t>Air Quality Sensors</t>
  </si>
  <si>
    <r>
      <t>Concentration of PM</t>
    </r>
    <r>
      <rPr>
        <vertAlign val="subscript"/>
        <sz val="11"/>
        <color theme="1"/>
        <rFont val="Aptos Narrow"/>
        <family val="2"/>
      </rPr>
      <t>2.5</t>
    </r>
    <r>
      <rPr>
        <sz val="11"/>
        <color theme="1"/>
        <rFont val="Aptos Narrow"/>
        <family val="2"/>
      </rPr>
      <t xml:space="preserve">  </t>
    </r>
  </si>
  <si>
    <t xml:space="preserve">Converts concentrations to an index (AQI) and quickly notifies employees when air quality is unhealthy. </t>
  </si>
  <si>
    <t>Fuel Moisture &amp; NDVI Cameras</t>
  </si>
  <si>
    <t xml:space="preserve">Fuel moisture values  </t>
  </si>
  <si>
    <t xml:space="preserve">Daily values of 10-hour fuels and grass health respectively </t>
  </si>
  <si>
    <t>Provide accurate reflection of the state of  fuels, which is important for understanding fire potential.</t>
  </si>
  <si>
    <t>Measurement/Observation</t>
  </si>
  <si>
    <t>Advanced Radio Frequency Sensors</t>
  </si>
  <si>
    <t>Radio Frequency signals</t>
  </si>
  <si>
    <t>Real-time</t>
  </si>
  <si>
    <t>Used to correlate trends and determine failing equipment and the location of the failing equipment.</t>
  </si>
  <si>
    <t>Power Quality Meters</t>
  </si>
  <si>
    <t xml:space="preserve">Event based voltage and current waveforms (greater than 128 samples per cycle)  </t>
  </si>
  <si>
    <t>Event based</t>
  </si>
  <si>
    <t xml:space="preserve">Waveform data is consumed by a platform that uses AI and machine learning algorithms to determine failing equipment and the location of the failing equipment.   </t>
  </si>
  <si>
    <t xml:space="preserve">SCADA  </t>
  </si>
  <si>
    <t xml:space="preserve">Telemetered points in RTUs provide status and analog data based on sensor type. Field devices are on both 12 kV and 4 kV circuits.  </t>
  </si>
  <si>
    <t xml:space="preserve">Varies by sensor type   </t>
  </si>
  <si>
    <t xml:space="preserve">Used by DSOs to monitor and control field equipment. Monitors telemetered points and alarms and operates field RTUs giving DSOs real-time situational awareness.  </t>
  </si>
  <si>
    <t xml:space="preserve">Data Historian  </t>
  </si>
  <si>
    <t xml:space="preserve">Collects and tracks data such as electricity usage, energy consumption, and other data points such as megawatts, mega volt amps, and reactive power breaker status.  </t>
  </si>
  <si>
    <t xml:space="preserve">Real time (60 seconds or less), varies by sensor type   </t>
  </si>
  <si>
    <t xml:space="preserve">Captures, stores, and provides access to real-time and historical data from sensors, devices, and systems. Used to monitor and optimize energy consumption, identify problems and inefficiencies, and perform data analysis and reporting.  </t>
  </si>
  <si>
    <t xml:space="preserve">OMS  </t>
  </si>
  <si>
    <t xml:space="preserve">Locations and duration of outages (SCADA is source of data).  </t>
  </si>
  <si>
    <t xml:space="preserve">Continuous (24 hours a day, 7 days a week, 365 days)  </t>
  </si>
  <si>
    <t xml:space="preserve">Hub for distribution operations regarding outage and distribution planning management. Integrated with a variety of systems to identify and restore outages.  </t>
  </si>
  <si>
    <t>LPCN OTV</t>
  </si>
  <si>
    <t>Monitors field devices, such as WFIs and federal aviation (FAA) lights, that are connected through the Low Power Communications Network (LPCN).</t>
  </si>
  <si>
    <t>1 measurement per hour for each WFI (2,900 total WFIs) and 3 measurements per hour for each FAA light.</t>
  </si>
  <si>
    <t>See Measurement/Observation</t>
  </si>
  <si>
    <t xml:space="preserve">Synchrophasors/ Phasor Measurement Units (PMU)  </t>
  </si>
  <si>
    <t xml:space="preserve">Displays measured electrical quantities such as phase voltage magnitude, phase current magnitude, phase angle, and frequency of electrical signals in the grid (e.g., MW, MVAR, Phase Angle, Frequency, Phase Magnitude).  </t>
  </si>
  <si>
    <t xml:space="preserve">Real time; 30 samples per second per PMU sensor location   </t>
  </si>
  <si>
    <t xml:space="preserve">Used to display and measure  electrical characteristics of the electric power system. Data  is transmitted to a central monitoring system where it can be used for data analysis, reporting, and control purposes.  </t>
  </si>
  <si>
    <t>Smart Meter</t>
  </si>
  <si>
    <t>Collects meter data such as measured intervals and register consumption data for billing customers as well as other meter information such as voltage, events, and alarms. Openway is used for pinging / load-side voltage checks for groups of meters to verify outage conditions.</t>
  </si>
  <si>
    <t>Voltage Data is collected once per day.
Alarm data is transmitted real-time.
All other data is retrieved once per day.</t>
  </si>
  <si>
    <t>Smart Meter Openway is integrated to OMS, for pinging / load-side voltage checks. OSIPi is subscribed to receive voltage information from a subset of pre-designated meters.</t>
  </si>
  <si>
    <t>Detection System</t>
  </si>
  <si>
    <t>Capabilities</t>
  </si>
  <si>
    <t>Companion Technologies</t>
  </si>
  <si>
    <t>Contribution to Fire Detection and Confirmation</t>
  </si>
  <si>
    <t>Satellite Based Remote Sensing</t>
  </si>
  <si>
    <t xml:space="preserve">Ignition detection from geostationary satellite  </t>
  </si>
  <si>
    <t xml:space="preserve">Used with camera imagery to verify fire detection  </t>
  </si>
  <si>
    <t xml:space="preserve">Provide confirmation of wildfires and  help operators assess the scope of resource response needed.  </t>
  </si>
  <si>
    <t>Cameras</t>
  </si>
  <si>
    <t xml:space="preserve">Smoke detection  </t>
  </si>
  <si>
    <t xml:space="preserve">Used with satellite ignition detection to verify fire   </t>
  </si>
  <si>
    <t xml:space="preserve">Corroborate the initial hot spot detections from space.  </t>
  </si>
  <si>
    <t>Feature Group</t>
  </si>
  <si>
    <t>Feature</t>
  </si>
  <si>
    <t>Altitude</t>
  </si>
  <si>
    <t>Description</t>
  </si>
  <si>
    <t>Source</t>
  </si>
  <si>
    <t>Update Cadence</t>
  </si>
  <si>
    <t>Spatial Granularity</t>
  </si>
  <si>
    <t>Temporal Granularity</t>
  </si>
  <si>
    <t>Weather</t>
  </si>
  <si>
    <t>Temperature</t>
  </si>
  <si>
    <t>Surface</t>
  </si>
  <si>
    <t>Temperature at the surface in Fahrenheit</t>
  </si>
  <si>
    <t>Weather model</t>
  </si>
  <si>
    <t>6 per day</t>
  </si>
  <si>
    <t>1 km</t>
  </si>
  <si>
    <t>Hourly</t>
  </si>
  <si>
    <t>Fuel
Moisture</t>
  </si>
  <si>
    <t>Dead Fuel
Moisture</t>
  </si>
  <si>
    <t>Fuel moisture content</t>
  </si>
  <si>
    <t>Weather model and third-party dataset</t>
  </si>
  <si>
    <t>Daily</t>
  </si>
  <si>
    <t>2 km</t>
  </si>
  <si>
    <t xml:space="preserve">Fuel Moisture  </t>
  </si>
  <si>
    <t xml:space="preserve">Dead Fuel  </t>
  </si>
  <si>
    <t xml:space="preserve">Ground  </t>
  </si>
  <si>
    <t xml:space="preserve">10-hour fuels are 0.25 inch to 1 inch in diameter  </t>
  </si>
  <si>
    <t xml:space="preserve">Remote Automatic Weather Stations (RAWS)  </t>
  </si>
  <si>
    <t xml:space="preserve">Hourly  </t>
  </si>
  <si>
    <t xml:space="preserve">1.5 km grid  </t>
  </si>
  <si>
    <t xml:space="preserve">Live Fuel  </t>
  </si>
  <si>
    <t xml:space="preserve">Moisture content within living vegetation  </t>
  </si>
  <si>
    <t xml:space="preserve">U.S. Forest Service  </t>
  </si>
  <si>
    <t xml:space="preserve">Bi-Monthly  </t>
  </si>
  <si>
    <t xml:space="preserve">National Forests  </t>
  </si>
  <si>
    <t xml:space="preserve">Grass  </t>
  </si>
  <si>
    <t xml:space="preserve">Space  </t>
  </si>
  <si>
    <t xml:space="preserve">Normalized Difference Vegetation Index (NDVI)  </t>
  </si>
  <si>
    <t xml:space="preserve">Planet Labs   </t>
  </si>
  <si>
    <t xml:space="preserve">Weekly  </t>
  </si>
  <si>
    <t xml:space="preserve">3.7 m  </t>
  </si>
  <si>
    <t xml:space="preserve">Daily  </t>
  </si>
  <si>
    <t>2026  End of Year Total/Completion Date</t>
  </si>
  <si>
    <t>2027 Status</t>
  </si>
  <si>
    <t>2028 Status</t>
  </si>
  <si>
    <t>Emergency Preparedness and Recovery Plan (Section 11.2)</t>
  </si>
  <si>
    <t>Augment the CEADPP by incorporating detailed plans, concepts of operations, and annexes tailored to  specific identified risks. (WMP.1008)</t>
  </si>
  <si>
    <t xml:space="preserve">By 12/31/2026 the CEADPP will be updated to incorporate applicable lessons learned from 2025 and include additional requirements as they are identified </t>
  </si>
  <si>
    <t>By 12/31/2027 the CEADPP will be updated to incorporate applicable lessons learned from 2026 and include additional requirements as they are identified</t>
  </si>
  <si>
    <t>By 12/31/2028 the CEADPP will be updated to incorporate applicable lessons learned from 2027 and include additional requirements as they are identified</t>
  </si>
  <si>
    <t>External Collaboration and Coordination (Section 11.3)</t>
  </si>
  <si>
    <t>Enhance current collaborations and establish new ones with CBOs, public safety agencies, and government entities that deliver emergency preparedness education, response, and support services.  (WMP.1454)</t>
  </si>
  <si>
    <t>By 12/13/2026, expand the CBO network to approximately 55 CBOs. Additional CBOs will target circuit segments in the HFTD that have a high number of individuals with AFN.</t>
  </si>
  <si>
    <t>By 12/31/2027, expand the CBO network to approximately 60 CBOs. Additional CBOs will target circuit segments in the HFTD that have a high number of individuals with AFN.</t>
  </si>
  <si>
    <t>By 12/31/2028, expand the CBO network to approximately 65 CBOs. Additional CBOs will target circuit segments in the HFTD that have a high number of individuals with AFN.</t>
  </si>
  <si>
    <t>Public Communication, Outreach, and Education Awareness (Section. 11.4)</t>
  </si>
  <si>
    <t>Focus on creating more meaningful and interactive engagements including proactive preparedness through community collaboration, Tribal feedback sessions, and a combination of Outreach and AFN engagement.
Organize a series of Wildfire Safety Fairs and mini-Wildfire Safety Fairs aimed at educating, engaging, and preparing customers in rural communities for wildfires.
Implement Wildfire/PSPS Public Education campaign leading up to the Santa Ana wind season. Solicit customer feedback on communications and messaging and use results to improve communications and notifications for the following year.  (WMP.527)</t>
  </si>
  <si>
    <t xml:space="preserve">By 12/31/2026 the Wildfire, PSPS and AFN Public Education campaigns will have concluded. Customer feedback will be gathered and used to improve communications for 2027. Host Tribal Nation learning sessions post PSPS activations to acquire level of satisfaction with communication and resiliency.  Incorporate feedback where applicable. Continue partnerships with CBOs and AFN collaborative council for amplification of preparedness information by end of year. Host  Wildfire Safety Fairs and mini-Wildfire Safety Fairs in key communities of concern. 
</t>
  </si>
  <si>
    <t xml:space="preserve">By 12/31/2027 the Wildfire, PSPS and AFN Public Education campaigns will have concluded. Customer feedback will be gathered and used to improve communications for 2028. Host Tribal Nation learning sessions post PSPS activations to acquire level of satisfaction with communication and resiliency. Incorporate feedback where applicable. Continue partnerships with CBO's and AFN collaborative council for amplification of preparedness information by end of year. Host Wildfire Safety Fairs and mini-Wildfire Safety Fairs in key communities of concern. </t>
  </si>
  <si>
    <t xml:space="preserve">By 12/31/2028 the Wildfire, PSPS and AFN Public Education campaigns will have concluded. Customer feedback will be gathered and used to improve communications for 2029. Host Tribal Nation learning sessions post PSPS activations to acquire level of satisfaction with communication and resiliency.  Incorporate feedback where applicable. Continue partnerships with CBO's and AFN collaborative council for amplification of preparedness information by end of year. Host  Wildfire Safety Fairs and mini-Wildfire Safety Fairs in key communities of concern. </t>
  </si>
  <si>
    <t>Customer Support in Wildfire and PSPS Emergencies (Section 11.5)</t>
  </si>
  <si>
    <t>Enhance support and resources provided to impacted customers at CRCs. (WMP.1455)</t>
  </si>
  <si>
    <t>By 12/31/2026 incorporate applicable lessons learned and feedback received for CRCs.</t>
  </si>
  <si>
    <t>By 12/31/2027 incorporate applicable lessons learned and feedback received for CRCs.</t>
  </si>
  <si>
    <t>By 12/31/2028 incorporate applicable lessons learned and feedback received for CRCs.</t>
  </si>
  <si>
    <t>Gap or Limitation Subject</t>
  </si>
  <si>
    <t>Brief Description of Gap or Limitation</t>
  </si>
  <si>
    <t>Remedial Action Plan</t>
  </si>
  <si>
    <t xml:space="preserve">Changing regulatory requirements  </t>
  </si>
  <si>
    <t xml:space="preserve">Constant changes in regulatory requirements make integrating wildfire- and PSPS-specific strategies into the CEADPP difficult. New regulations require additional planning and stakeholder engagement, which takes time and effort.  </t>
  </si>
  <si>
    <t xml:space="preserve">Assign regulatory oversight to personnel in order to maintain continuous awareness of changing regulations and ensure incorporation into the CEADPP.  </t>
  </si>
  <si>
    <t>Public Safety Partner Group</t>
  </si>
  <si>
    <t>Name of Entity</t>
  </si>
  <si>
    <t>Key Protocols</t>
  </si>
  <si>
    <t>Frequency of Prearranged Communication Review and Update</t>
  </si>
  <si>
    <t>Emergency Response</t>
  </si>
  <si>
    <t>2-1-1 Orange County</t>
  </si>
  <si>
    <t>Partner Portal; Email; Voice; Meetings, Trainings, Exercises (hosted by SDG&amp;E and by partner); GIS data services</t>
  </si>
  <si>
    <t>Quarterly</t>
  </si>
  <si>
    <t>2-1-1 San Diego</t>
  </si>
  <si>
    <t xml:space="preserve">Alvarado Hospital </t>
  </si>
  <si>
    <t>American Red Cross of Orange County</t>
  </si>
  <si>
    <t>American Red Cross San Diego Region</t>
  </si>
  <si>
    <t>Communication Service Providers</t>
  </si>
  <si>
    <t>AT&amp;T</t>
  </si>
  <si>
    <t>Barona Band of Mission Indians</t>
  </si>
  <si>
    <t>CAL FIRE</t>
  </si>
  <si>
    <t>Cal Fire</t>
  </si>
  <si>
    <t>CalOES</t>
  </si>
  <si>
    <t>Cal OES</t>
  </si>
  <si>
    <t>Cal OES Office of Tribal Affairs</t>
  </si>
  <si>
    <t>California Highway Patrol</t>
  </si>
  <si>
    <t>Caltrans</t>
  </si>
  <si>
    <t>Campo Band of Kumeyaay Indians</t>
  </si>
  <si>
    <t>Carlsbad Fire Department</t>
  </si>
  <si>
    <t>Water Service Providers</t>
  </si>
  <si>
    <t>Carlsbad Water</t>
  </si>
  <si>
    <t>Charter</t>
  </si>
  <si>
    <t>City of Aliso Viejo</t>
  </si>
  <si>
    <t>City of Carlsbad</t>
  </si>
  <si>
    <t>City of Chula Vista</t>
  </si>
  <si>
    <t>City of Coronado</t>
  </si>
  <si>
    <t>City of Dana Point</t>
  </si>
  <si>
    <t>City of Del Mar</t>
  </si>
  <si>
    <t>City of El Cajon</t>
  </si>
  <si>
    <t>City of Encinitas</t>
  </si>
  <si>
    <t>City of Escondido</t>
  </si>
  <si>
    <t>City of Imperial Beach</t>
  </si>
  <si>
    <t>City of La Mesa</t>
  </si>
  <si>
    <t>City of Laguna Beach</t>
  </si>
  <si>
    <t>City of Laguna Hills</t>
  </si>
  <si>
    <t>City of Laguna Niguel</t>
  </si>
  <si>
    <t>City of Lemon Grove</t>
  </si>
  <si>
    <t>City of Mission Viejo</t>
  </si>
  <si>
    <t>City of National City</t>
  </si>
  <si>
    <t>City of Oceanside</t>
  </si>
  <si>
    <t>City of Poway</t>
  </si>
  <si>
    <t>City of Rancho Santa Margarita</t>
  </si>
  <si>
    <t>City of San Clemente</t>
  </si>
  <si>
    <t>City of San Diego</t>
  </si>
  <si>
    <t>City of San Diego Office of Emergency Services</t>
  </si>
  <si>
    <t>City of San Diego Water Department</t>
  </si>
  <si>
    <t>City of San Juan Capistrano</t>
  </si>
  <si>
    <t>City of San Marcos</t>
  </si>
  <si>
    <t>City of Santee</t>
  </si>
  <si>
    <t>City of Solana Beach</t>
  </si>
  <si>
    <t>City of Vista</t>
  </si>
  <si>
    <t>Community Choice Aggregators</t>
  </si>
  <si>
    <t>Clean Energy Alliance</t>
  </si>
  <si>
    <t>Coronado Fire Department</t>
  </si>
  <si>
    <t>Coronado Police Department</t>
  </si>
  <si>
    <t>County of Orange</t>
  </si>
  <si>
    <t>County of San Diego</t>
  </si>
  <si>
    <t>County of San Diego Office of Emergency Services</t>
  </si>
  <si>
    <t>Cox Communications</t>
  </si>
  <si>
    <t>The Commission</t>
  </si>
  <si>
    <t>CPUC</t>
  </si>
  <si>
    <t>CUEA</t>
  </si>
  <si>
    <t>Deer Springs Fire Protection District</t>
  </si>
  <si>
    <t>Descanso Community Water District</t>
  </si>
  <si>
    <t>El Cajon Police Department</t>
  </si>
  <si>
    <t>Waste Water Service Providers</t>
  </si>
  <si>
    <t>Encina Waste Water Authority</t>
  </si>
  <si>
    <t>Encinitas Fire Department</t>
  </si>
  <si>
    <t>Engineering and Capital Projects Department</t>
  </si>
  <si>
    <t>Escondido Fire Department</t>
  </si>
  <si>
    <t>Escondido Police and Fire Communications</t>
  </si>
  <si>
    <t>Ewiiaapaayp Band of Kumeyaay Indians</t>
  </si>
  <si>
    <t>FACT (Facilitating Access to Coordinated Transportation)</t>
  </si>
  <si>
    <t>Affected Publicly Owned Utilities</t>
  </si>
  <si>
    <t>Fallbrook Public Utility District</t>
  </si>
  <si>
    <t>Family Health Centers San Diego</t>
  </si>
  <si>
    <t>Harrison Park Mutual Water</t>
  </si>
  <si>
    <t>Heartland Communications</t>
  </si>
  <si>
    <t>Heartland Fire</t>
  </si>
  <si>
    <t>Helix Water District</t>
  </si>
  <si>
    <t>Iipay Nation of Santa Ysabel</t>
  </si>
  <si>
    <t>Imperial Beach Fire Department</t>
  </si>
  <si>
    <t>Inaja-Cosmit Band of Indians</t>
  </si>
  <si>
    <t>Indian Health Council</t>
  </si>
  <si>
    <t>Jacumba Community Service District</t>
  </si>
  <si>
    <t>Jamul Indian Village A Kumeyaay Nation</t>
  </si>
  <si>
    <t>Julian Community Service District</t>
  </si>
  <si>
    <t>Kaiser Permanente</t>
  </si>
  <si>
    <t>La Jolla Band of Luiseno Indians</t>
  </si>
  <si>
    <t>La Posta Band of Mission Indians</t>
  </si>
  <si>
    <t>Laguna Niguel Police Services</t>
  </si>
  <si>
    <t>Lakeside Fire Protection District</t>
  </si>
  <si>
    <t>Lakeside Water District</t>
  </si>
  <si>
    <t>Leucadia Wastewater Water District</t>
  </si>
  <si>
    <t>Los Coyotes Band of Indians</t>
  </si>
  <si>
    <t>Los Tules Mutual Water Company</t>
  </si>
  <si>
    <t>Manzanita Band of the Kumeyaay Nation</t>
  </si>
  <si>
    <t>Mesa Grande Band of Mission Indians</t>
  </si>
  <si>
    <t>Metropolitan Water District of Southern California</t>
  </si>
  <si>
    <t>Mission Hospital Laguna Beach</t>
  </si>
  <si>
    <t>Mission Hospital Mission Viejo</t>
  </si>
  <si>
    <t>Monte Vista Fire Dispatch Center</t>
  </si>
  <si>
    <t>Moulton Niguel Water District</t>
  </si>
  <si>
    <t>Municipal Water District of Orange County</t>
  </si>
  <si>
    <t>Naval Base Coronado</t>
  </si>
  <si>
    <t>Navy Region Southwest</t>
  </si>
  <si>
    <t>North County Dispatch Center</t>
  </si>
  <si>
    <t>North County Fire Protection District</t>
  </si>
  <si>
    <t>Oceanside Fire Department</t>
  </si>
  <si>
    <t>Oceanside Police Department</t>
  </si>
  <si>
    <t>Office of Representative Darrell Issa</t>
  </si>
  <si>
    <t>Office of Representative Juan Vargas</t>
  </si>
  <si>
    <t>Office of Representative Mike Levin</t>
  </si>
  <si>
    <t>Office of Representative Sara Jacobs</t>
  </si>
  <si>
    <t>Office of Representative Scott Peters</t>
  </si>
  <si>
    <t>Office of Senator Catherine Blakespear</t>
  </si>
  <si>
    <t>Olivenhain Municipal Water District</t>
  </si>
  <si>
    <t>Orange County Board of Supervisors</t>
  </si>
  <si>
    <t>Orange County Fire Authority</t>
  </si>
  <si>
    <t>Orange County OES</t>
  </si>
  <si>
    <t>Orange County Sheriff's Department</t>
  </si>
  <si>
    <t>Orange County United Way, 2-1-1 Orange County</t>
  </si>
  <si>
    <t>Otay Water District</t>
  </si>
  <si>
    <t>Padre Dam Municipal Water District</t>
  </si>
  <si>
    <t>Pala Band of Mission Indians</t>
  </si>
  <si>
    <t>Palomar Health</t>
  </si>
  <si>
    <t>Palomar Health San Marcos Medical Office</t>
  </si>
  <si>
    <t>Palomar Medical Center Escondido</t>
  </si>
  <si>
    <t>Palomar Medical Center Poway</t>
  </si>
  <si>
    <t>Palomar Mountain Water District</t>
  </si>
  <si>
    <t>Paradise Valley Hospital</t>
  </si>
  <si>
    <t>Pauma Band of Luiseno Indians</t>
  </si>
  <si>
    <t>Pechanga Band of Indians</t>
  </si>
  <si>
    <t>Pine Valley Mutual Water Company</t>
  </si>
  <si>
    <t>Port of San Diego</t>
  </si>
  <si>
    <t>Port of San Diego Harbor Police Department</t>
  </si>
  <si>
    <t>Rady Children's Hospital</t>
  </si>
  <si>
    <t>Rady Children's Hospital San Diego</t>
  </si>
  <si>
    <t>Rainbow Municipal Water District</t>
  </si>
  <si>
    <t>Ramona Municipal Water District</t>
  </si>
  <si>
    <t>Rancho Pauma Mutual Water Company</t>
  </si>
  <si>
    <t>Rancho Santa Fe Assn.</t>
  </si>
  <si>
    <t>Rancho Santa Teresa Water</t>
  </si>
  <si>
    <t>Rincon Band of Luiseno Indians</t>
  </si>
  <si>
    <t>Rincon Del Diablo Municipal Water District</t>
  </si>
  <si>
    <t>Saddleback College</t>
  </si>
  <si>
    <t>San Diego Community Power</t>
  </si>
  <si>
    <t>San Diego County Regional Airport Authority</t>
  </si>
  <si>
    <t>San Diego County Sheriff's Department</t>
  </si>
  <si>
    <t>San Diego County Water Authority</t>
  </si>
  <si>
    <t>San Diego Fire Rescue</t>
  </si>
  <si>
    <t>San Diego Law Enforcement Coordination Center</t>
  </si>
  <si>
    <t>San Diego Police Department</t>
  </si>
  <si>
    <t>San Diego Zoo Wildlife Alliance - Safari Park</t>
  </si>
  <si>
    <t>San Elijo Joint Powers Authority</t>
  </si>
  <si>
    <t>San Marcos Fire Department</t>
  </si>
  <si>
    <t>San Pasqual Band of Mission Indians</t>
  </si>
  <si>
    <t>Santa Fe Irrigation District</t>
  </si>
  <si>
    <t>Santa Margarita Water District</t>
  </si>
  <si>
    <t>Scripps Health</t>
  </si>
  <si>
    <t>SDG&amp;E</t>
  </si>
  <si>
    <t>Sharp Healthcare</t>
  </si>
  <si>
    <t>South Coast Water District</t>
  </si>
  <si>
    <t>South Orange County Water Authority</t>
  </si>
  <si>
    <t>Southern Indian Health Council</t>
  </si>
  <si>
    <t>State of California</t>
  </si>
  <si>
    <t>State of California Department of Water Resources</t>
  </si>
  <si>
    <t>Sweetwater Water Authority</t>
  </si>
  <si>
    <t>Sycuan Band of the Kumeyaay Nation</t>
  </si>
  <si>
    <t>T-Mobile/Sprint</t>
  </si>
  <si>
    <t>Tri-City Medical Center</t>
  </si>
  <si>
    <t>VA Medical Ctr</t>
  </si>
  <si>
    <t>Vallecitos Water District</t>
  </si>
  <si>
    <t>Valley Center Municipal Water District</t>
  </si>
  <si>
    <t>Verizon Wireless</t>
  </si>
  <si>
    <t>Viejas Band of Kumeyaay Indians</t>
  </si>
  <si>
    <t>Vista Fire Department</t>
  </si>
  <si>
    <t>Vista Irrigation District</t>
  </si>
  <si>
    <t>West Cuca Mutual Water Company</t>
  </si>
  <si>
    <t>Yuima Municipal Water District</t>
  </si>
  <si>
    <t>Name of County, City, or Tribal Agency or Civil Society Organization (e.g., nongovernmental organization, fire safe council)</t>
  </si>
  <si>
    <t>Program, Plan, or Document</t>
  </si>
  <si>
    <t>Last Version of Collaboration</t>
  </si>
  <si>
    <t>Level of Collaboration</t>
  </si>
  <si>
    <t>CEADPP</t>
  </si>
  <si>
    <t>2024 version (April 2024)</t>
  </si>
  <si>
    <t>Wildfire/PSPS protocols 
feedback and review</t>
  </si>
  <si>
    <t>County OES</t>
  </si>
  <si>
    <t>San Diego County</t>
  </si>
  <si>
    <t xml:space="preserve"> American Red Cross</t>
  </si>
  <si>
    <t>211 San Diego</t>
  </si>
  <si>
    <t>Wildfire Preparedness</t>
  </si>
  <si>
    <t>2024 version (June 2024)</t>
  </si>
  <si>
    <t>Wildfire Preparedness and Resiliency Workshop</t>
  </si>
  <si>
    <t>Cal OES Office of Tribal Coordination</t>
  </si>
  <si>
    <t>California Governor's Office of Emergency Services</t>
  </si>
  <si>
    <t>California Public Utilities Commission</t>
  </si>
  <si>
    <t>County of San Diego OES</t>
  </si>
  <si>
    <t>Port of San Diego Harbor Police</t>
  </si>
  <si>
    <t>San Diego County Fire Prot. District</t>
  </si>
  <si>
    <t>San Diego County OES</t>
  </si>
  <si>
    <t>San Diego Sheriff's Department</t>
  </si>
  <si>
    <t>All local government, tribal, and public safety partners invited</t>
  </si>
  <si>
    <t>Wildfire Preparedness and Resiliency</t>
  </si>
  <si>
    <t>PSPS Preparedness &amp; Wildfire Safety Workshop</t>
  </si>
  <si>
    <t>Representatives from  local government, tribal, and public safety partners</t>
  </si>
  <si>
    <t>As scheduled</t>
  </si>
  <si>
    <t>EOC Tours</t>
  </si>
  <si>
    <t>Subject of Gap or Limitation</t>
  </si>
  <si>
    <t>Strategy for Improvement</t>
  </si>
  <si>
    <t>No current gaps or limitations noted in collaboration efforts with local and regional partners on local wildfire planning efforts.</t>
  </si>
  <si>
    <t>Mesa Grande</t>
  </si>
  <si>
    <t>Tribal Events – 3/2024; 7/2024; 11/2024</t>
  </si>
  <si>
    <t>Held listening sessions on Tribal priorities, provided overview of undergrounding project on Circuit 222, received feedback on CAVA, held low-income workshops, and held a Customer Resiliency Solutions townhall.</t>
  </si>
  <si>
    <t>Iipay Nation of Santa Ysabel -</t>
  </si>
  <si>
    <t>Tribal Events - 01/2024; 2/2024;4/2024; 6/2024;9/2024; 11/2024</t>
  </si>
  <si>
    <t>Held listening sessions on Tribal priorities, provided overview of undergrounding project on Circuit 220, received feedback on CAVA, discussed undergrounding colocation with Caltrans, discussed Department of Energy resiliency grant, and participated in Earth Day Fair, co-sponsored Safety Fair.</t>
  </si>
  <si>
    <t>Jamul Indian Village</t>
  </si>
  <si>
    <t>Emergency Preparedness</t>
  </si>
  <si>
    <t>Tribal Events – 03/2024; 5/2024</t>
  </si>
  <si>
    <t>Held listening session on Tribal priorities, reviewed Tribal Emergency Response, provided customer resiliency collateral, and participated in Earth Day Fair.</t>
  </si>
  <si>
    <t>La Posta</t>
  </si>
  <si>
    <t>Tribal Events – 02/2024; 3/2024;5/2024; 10/2024</t>
  </si>
  <si>
    <t>Held listening session on Tribal priorities, participated in Earth Day Fair, provided update of undergrounding project on Circuit 1215, and reviewed feedback on PSPS activation.</t>
  </si>
  <si>
    <t>Pala</t>
  </si>
  <si>
    <t>Wildfire Resiliency</t>
  </si>
  <si>
    <t>Tribal Events – 04/2024; 7/2024; 8/2024; 11/2024</t>
  </si>
  <si>
    <t>Held meet and greet listening session on Tribal priorities and received feedback on CAVA.</t>
  </si>
  <si>
    <t>Rincon</t>
  </si>
  <si>
    <t>Community Outreach</t>
  </si>
  <si>
    <t>Tribal Events – 01/2024; 2/2024; 3/2024; 4/2024; 5/2024; 6/2024; 7/2024; 8/2024; 10/2024; 11/2024; 12/2024</t>
  </si>
  <si>
    <t>Provided overview of undergrounding project on Circuit 990, discussed interconnection projects, delivered microgrid incentive program information, reviewed feedback on PSPS activation, and participated in career fair.</t>
  </si>
  <si>
    <t>San Pasqual</t>
  </si>
  <si>
    <t>Tribal Events – 05/2024; 6/2024; 8/2024; 10/2024</t>
  </si>
  <si>
    <t>Provided overview of undergrounding project on Circuit 1030, discussed undergrounding colocation with ATT, and addressed cultural resources and access protocols issues.</t>
  </si>
  <si>
    <t>Campo</t>
  </si>
  <si>
    <t>Tribal Events – 01/2024; 2/2024; 3/2024; 4/2024; 5/2024; 6/2024; 7/2024; 8/2024; 9/2024; 10/2024; 11/2024</t>
  </si>
  <si>
    <t>Participated in Campo Earth Day, delivered microgrid incentive program information, discussed undergrounding colocation, provided overview of undergrounding project circuit 1215, and participated in Healthy Families and Community Fair.</t>
  </si>
  <si>
    <t>Ewiiaaiipyaap</t>
  </si>
  <si>
    <t xml:space="preserve">Tribal Events - 01/2024 </t>
  </si>
  <si>
    <t>Provided overview of undergrounding project on Circuit 358.</t>
  </si>
  <si>
    <t>Pauma</t>
  </si>
  <si>
    <t>Tribal Events - 01/2024; 4/2024; 7/2024; 8/2024</t>
  </si>
  <si>
    <t>Participated in Community Police Night Out Event, addressed cultural and access protocols, provided a grant to the fire department, and delivered customer resiliency informational items.</t>
  </si>
  <si>
    <t>La Jolla</t>
  </si>
  <si>
    <t>Tribal Events - 01/2024; 5/2024; 7/2024</t>
  </si>
  <si>
    <t>Delivered microgrid incentive program information, held a  listening session, participated in community event, and participated in Earth Day Fair.</t>
  </si>
  <si>
    <t>Los Coyotes</t>
  </si>
  <si>
    <t>Tribal Events - 3/2024; 5/2024; 11/2024</t>
  </si>
  <si>
    <t>Held education session on vegetation management  access protocols, sponsored tree planting event, and provided overview of undergrounding project on Circuit 210.</t>
  </si>
  <si>
    <t>Barona</t>
  </si>
  <si>
    <t>Tribal Events - 3/2024; 7/2024</t>
  </si>
  <si>
    <t>Participated in Healthy Families event and other listening sessions.</t>
  </si>
  <si>
    <t>Viejas</t>
  </si>
  <si>
    <t>Tribal Events - 5/2024</t>
  </si>
  <si>
    <t>Participated in Earth Day Fair and provided update of undergrounding project on Circuit 358.</t>
  </si>
  <si>
    <t>Manzanita</t>
  </si>
  <si>
    <t>Tribal Events - 01/2024; 2/2024; 3/2024; 8/2024; 12/2024</t>
  </si>
  <si>
    <t>Provided update of undergrounding project on Circuit 215 update, addressed cultural and access protocols, participated in Healthy Family Events, and participated in Earth Day Fair.</t>
  </si>
  <si>
    <t>Southern California Tribes</t>
  </si>
  <si>
    <t>Tribal Events – 3/2024; 5/2024; 6/2024; 7/2024; 9/2024; 11/2024; 12/2024</t>
  </si>
  <si>
    <t>Participated quarterly in Southern California Tribal Emergency Managers Meeting and participated and facilitated focus group sessions with Inter-Tribal Long Term Recovery foundation Resiliency Breakfast and SDG&amp;E Workshop.</t>
  </si>
  <si>
    <t>Trust of outside entities</t>
  </si>
  <si>
    <t>There is little to no trust for SDG&amp;E</t>
  </si>
  <si>
    <t>Strategy: Provide cultural competency training and stress reciprocity to internal business. Target timeline: Execute first training by Q3 of 2026.</t>
  </si>
  <si>
    <t>Limited participation from Tribes on wildfire and PSPS plans and support services</t>
  </si>
  <si>
    <t>Low Tribal participation in annual workshops and tours</t>
  </si>
  <si>
    <t>Strategy: Continue to offer in person and virtual workshops and continue to conduct annual survey. Participate in planned Tribal events, and offer mini grants. Target timeline: Annual survey was implemented in 2025. Begin participation in Tribal events in 2026.</t>
  </si>
  <si>
    <t>Limited funding for Tribal projects</t>
  </si>
  <si>
    <t>Because Tribes are often dependent on grant funding, Tribes with fewer resources struggle to provide basic needs to their members.</t>
  </si>
  <si>
    <t>Strategy: Fund partial time for an SDG&amp;E liaison position within Tribal governments of under resourced Tribes. Target timeline: Next GRC cycle.</t>
  </si>
  <si>
    <t>Stakeholder Group/ Target Community</t>
  </si>
  <si>
    <t>Event Type</t>
  </si>
  <si>
    <t>Method(s) for Communicating</t>
  </si>
  <si>
    <t>Means to Verify Message Receipt</t>
  </si>
  <si>
    <t>Interests or Concerns Before, During, and After Wildfire and PSPS events</t>
  </si>
  <si>
    <t xml:space="preserve">General public  </t>
  </si>
  <si>
    <t xml:space="preserve">Wildfire  </t>
  </si>
  <si>
    <t xml:space="preserve">CNS system (text, voice message, and email), website updates, PSPS app, SDG&amp;E Today </t>
  </si>
  <si>
    <t xml:space="preserve">CNS message confirmation tracking, web traffic tracking, and app downloads/performance. </t>
  </si>
  <si>
    <t>Awareness of a current wildfire, scope of impacted communities,  current status and areas threatened, available resources, and ongoing updates until wildfire is contained.</t>
  </si>
  <si>
    <t xml:space="preserve">Wildfire-related outage  </t>
  </si>
  <si>
    <t>PSPS-related de-energization</t>
  </si>
  <si>
    <t xml:space="preserve">Restoration of service  </t>
  </si>
  <si>
    <t xml:space="preserve">Priority essential services  </t>
  </si>
  <si>
    <t xml:space="preserve">Emails, plus access to website updates, PSPS app, PSP app, and SDG&amp;E NewsCenter  </t>
  </si>
  <si>
    <t xml:space="preserve">Email delivery confirmations, updating for any that come back unsent.   </t>
  </si>
  <si>
    <t xml:space="preserve">PSPS-related de-energization  </t>
  </si>
  <si>
    <t xml:space="preserve">AFN populations  </t>
  </si>
  <si>
    <t xml:space="preserve">Wildfire, wildfire-related outage, PSPS-related de-energization, restoration of service  </t>
  </si>
  <si>
    <t xml:space="preserve">CNS message confirmation tracking, web traffic tracking, and app downloads/performance. If no reply is given, house visits could be performed.  </t>
  </si>
  <si>
    <t xml:space="preserve">Non-English speakers  </t>
  </si>
  <si>
    <t xml:space="preserve">Tribes  </t>
  </si>
  <si>
    <t>Target Community</t>
  </si>
  <si>
    <t xml:space="preserve">Limited access to understand electrical corporation wildfire hazards and risks, specific actions that can be taken to reduce risk, and awareness of emergency services and resources.  </t>
  </si>
  <si>
    <t xml:space="preserve">People in remote or isolated areas  </t>
  </si>
  <si>
    <t xml:space="preserve">Limited access to resources such as transportation and/or the ability to receive emergency notifications, specific actions that can be taken to reduce risk, and awareness of emergency services and resources.  </t>
  </si>
  <si>
    <t xml:space="preserve">Elderly (Seniors 62+)  </t>
  </si>
  <si>
    <t xml:space="preserve">Impaired physical mobility, diminished sensory awareness, chronic health conditions, and/or social and economic limitations that interfere with the ability to prepare for, react to, and recover from a wildfire or a PSPS activation.  </t>
  </si>
  <si>
    <t xml:space="preserve">People with limited technology  </t>
  </si>
  <si>
    <t xml:space="preserve">Limited and/or no access to emergency notifications and limited understanding of electrical corporation wildfire hazards and risks, specific actions that can be taken to reduce risk, and awareness of emergency services and resources.  </t>
  </si>
  <si>
    <t xml:space="preserve">Customers enrolled in utility program: CARE, FERA, MBL, including Life Support (Critical Care)  </t>
  </si>
  <si>
    <t xml:space="preserve">Accuracy of self-certification status renewal to support accurate and timely emergency notifications are received. </t>
  </si>
  <si>
    <t xml:space="preserve">Customer with disabilities   </t>
  </si>
  <si>
    <t>Providing education on resources available to further support  customers who have mobility, hearing, learning, or seeing disabilities these customers during an emergency.</t>
  </si>
  <si>
    <t xml:space="preserve">Customers who receive their bill in an alternate format (e.g., Braille, large print)  </t>
  </si>
  <si>
    <t xml:space="preserve">Limited ability to digest educational material, collateral, and emergency notifications if not presented in an alternate format.   </t>
  </si>
  <si>
    <t xml:space="preserve">Customers who self-identify as AFN or an individual with AFN in the household  </t>
  </si>
  <si>
    <t xml:space="preserve">Limited ability to understand the requirements and limited knowledge of the self-identification process.   </t>
  </si>
  <si>
    <t xml:space="preserve">Tribal members  </t>
  </si>
  <si>
    <t xml:space="preserve">Difficult to reach due to diversity – some live on reservations, some off, some are a part of federally recognized tribes and others are not. Increased risk due to their location in remote and/or HFTD areas with limited access to broadband, limited technology, health disparities, and impacted by socioeconomic factors.   </t>
  </si>
  <si>
    <t xml:space="preserve">Website information  </t>
  </si>
  <si>
    <t xml:space="preserve">Maintaining current information on the website to serve as a repository for wildfire safety resources for customers. It also provides information on PSPS activations, wildfire safety projects, emergency preparedness, Community Resource Centers (CRCs) and more.  </t>
  </si>
  <si>
    <t xml:space="preserve">PSPS Mobile App  </t>
  </si>
  <si>
    <t xml:space="preserve">Providing real -time alerts and updates in English and Spanish on a PSPS activation  for up to five addresses. Information includes customized notifications, CRC information with GPS directions, and other real-time updates and safety information related to PSPS activities.  </t>
  </si>
  <si>
    <t xml:space="preserve">Public Safety Partner Mobile App  </t>
  </si>
  <si>
    <t xml:space="preserve">Updating regional public safety partners via the Public Safety Partner mobile app to allow them to access the Public Safety Portal from the field on their mobile devices. Features include real-time map information linked to a secure GIS portal, the ability for partners to follow the PSPS activation status of one or more jurisdictions of their choice, customized push notifications, sectionalizing devices listed by community, and a resource page that includes a social media tool kit, point of contact information, and community flyers.  </t>
  </si>
  <si>
    <t xml:space="preserve">SDG&amp;E Alexa Skill  </t>
  </si>
  <si>
    <t xml:space="preserve">Providing real-time updates and information via  Alexa skill on weather forecasts, RFWs, the FPI, air quality, the potential for a PSPS activation, and where to find resources about a PSPS activation, as well as flex alerts.  </t>
  </si>
  <si>
    <t xml:space="preserve">Media Engagement  </t>
  </si>
  <si>
    <t xml:space="preserve">Establishing partnerships with local broadcast and print media continue to inform customers of proactive safety and preparedness outreach prior to, during, and after a PSPS activation or wildfire. Local broadcast and print media, including designated emergency broadcast radio, amplify messaging during a wildfire or PSPS activation. Press updates are also posted to SDGENews.com and on social media channels.  </t>
  </si>
  <si>
    <t xml:space="preserve">PSPS Paid Campaign  </t>
  </si>
  <si>
    <t xml:space="preserve">Informing customers via the PSPS Paid Campaign of the latest technology advancements to further refine the decision-making required when activating a PSPS protocols. Providing tips and available resources during a PSPS activation on what to expect during a PSPS activation, and where to go to receive support services is available. Sharing  communication tools including social media, local community social media pages, print, digital and outdoor advertising, wildfire Safety Fairs, in-Community events, in-Community newsletters, newspapers; community bulletins/ posters, community stores, supermarkets, laundromats, barber shops, airport, train and bus depot video monitor messaging, athletic event/stadium ads, local broadcast media and journalist education, message amplification by CBOs, and power outage and preparedness videos.  </t>
  </si>
  <si>
    <t xml:space="preserve">Customer/Public Wildfire/PSPS Notifications/Communications Comprehension  </t>
  </si>
  <si>
    <t>Improving our customers retention and comprehension of communications and messaging during a PSPS activation or related emergency event.</t>
  </si>
  <si>
    <t xml:space="preserve">Strategy: Continue to conduct annual surveys as required and use feedback to improve communications and messaging for the following year. This includes Public Education efforts, customer notification content and customer/public messaging during PSPS activations. 
Target timeline: Annually </t>
  </si>
  <si>
    <t>Customer understanding of support services during PSPS de-energizations vs. planned outages</t>
  </si>
  <si>
    <t>Customers sometimes contact PSPS AFN support partners looking for assistance during a planned outage, especially if it occurs near a PSPS activation.</t>
  </si>
  <si>
    <t>Strategy: Continue to provide education on what support services are offered for PSPS de-energizations and notify the customer contact center when a customer is inaccurately referred to an AFN Support Partner. 
Target timeline: Ongoing</t>
  </si>
  <si>
    <t>Updating current customer contact information</t>
  </si>
  <si>
    <t xml:space="preserve">This is a constant effort to retain updated contact information for customers. </t>
  </si>
  <si>
    <t>Strategy:  SDG&amp;E will continue to utilize the call to action of updating contact information, signing up for PSPS notifications and downloading the Alerts by SDG&amp;E app to receive notifications and updates about PSPS de-energizations. Additionally, the company will explore additional opportunities to solicit and retain updated customer contact information. 
Target timeline: Ongoing</t>
  </si>
  <si>
    <t>Qualitative or Quantitative Target</t>
  </si>
  <si>
    <t>Asset
Management
and Inspection Enterprise
System</t>
  </si>
  <si>
    <t>Asset Management and Inspection Enterprise System-Utilize advanced technology and analytics - including integrating Asset 360 and IIP data - to develop, enhance, expand risk-informed strategies, and enhance transparency for asset management (WMP.1457)</t>
  </si>
  <si>
    <t>By 12/31/2026, integrate advanced technology and analytics, including Asset 360 and IIP data, to develop risk-informed strategies for asset management.</t>
  </si>
  <si>
    <t>By 12/31/2027, continue enhancing and expanding these risk-informed strategies to improve transparency and efficiency in asset management.</t>
  </si>
  <si>
    <t>By 12/31/2028, continue enhancing and expanding these risk-informed strategies to improve transparency and efficiency in asset management.</t>
  </si>
  <si>
    <t>Section 8.3; p. 152</t>
  </si>
  <si>
    <t>Vegetation
Management
Enterprise
System</t>
  </si>
  <si>
    <t>Vegetation Management Enterprise System-Enhance asset tracking, data analytics, and scheduling capabilities to more effectively manage and support Vegetation Management activities. (WMP.511)</t>
  </si>
  <si>
    <t xml:space="preserve">By mid-2026: Integrate historical meteorology data (e.g., wind gust) into PowerWorkz field application ("Epoch") as a GIS visualization tool for improved field situational awareness and decision-making. By 12/31/26: Complete update of new version of Powerworkz desktop work management application ("Cityworks") to enhance work order management and vegetation management activity scheduling. </t>
  </si>
  <si>
    <t>By mid-2027: Complete migration of all vegetation management data into AWS and the Cloud. By 12/31/27: Replace all current SSRS reporting with AWS-reporting capabilities and dashboarding to track, manage, and report on all vegetation management activity status.</t>
  </si>
  <si>
    <t>By mid-2028: Move from a Mobile Data Platform hardware tool used for data collection to a newer and more functional tool such as I-Pad to improve efficiency, functionality, and worker safety. By 12/31/28: Integrate data modeling and predictive analytics to improve vegetation mangement activity scheduling, risk management, project scoping, etc.</t>
  </si>
  <si>
    <t>Section 9; p. 208</t>
  </si>
  <si>
    <t>Vegetation
Management
Enterprise
System-Advanced Analytics</t>
  </si>
  <si>
    <t>Vegetation Management Enterprise System-Advanced Analytics-Advanced analytics for proactive vegetation inspection (WMP.1464)</t>
  </si>
  <si>
    <t>By mid-2026: Complete and test v.2.0 of the Probability of Vegetation Contact model. Focus on model tuning and testing – including field-validation surveys with vegetation management subject matter experts.  By 12/31/2026: Test v.1.0 of the Probability of Hazard model. Focus on model tuning and testing – including field-validation surveys with vegetation management subject matter experts.  By 12/31/2026: Complete phase I of Vegetation Management data migration from PowerWorkz-Oracle to AWS.</t>
  </si>
  <si>
    <t>By early 2027: Begin AWS data-product developments (phase II) to streamline operational analytics, reporting, and future model developments.  By mid-2027: Begin design and exploratory data analysis for a Vegetation Growth model.  By 12/31/2027: Conduct proof-of-concept study(ies) with applicable vendor(s) to better understand the efficacy of remote sensing technologies for identifying non-compliant vegetation.</t>
  </si>
  <si>
    <t>By early 2028: Complete v.1.0 of data-product developments and integrate with existing models and reporting systems where applicable.  By 12/31/2028: Where applicable, continue investigating and/or begin implementing remote sensing technologies identified during proof of concept study(ies) in 2027.  By 12/31/2028: Test/utilize risk models to develop indices for prioritizing and conducting targeted Off-Cycle Patrols.</t>
  </si>
  <si>
    <t>Enterprise Data Foundation</t>
  </si>
  <si>
    <t>Enterprise Data Foundation-Migrate data from on-premise to the AWS Cloud (WMP.519)</t>
  </si>
  <si>
    <t>By 12/31/2026: Establish data migration patterns, successfully migrate data sets including grid hardening, assets, and PSPS/risk events, and implement data validation, integrity, and governance processes to ensure quality and integrity throughout the migration journey.</t>
  </si>
  <si>
    <t>By 12/31/2027: Execute data integration from the upgraded SAP S/4 HANA platform for ERP, transitioning from the legacy SAP ECC system. Additionally, implement data ingestion processes for the new Transmission SAP S/4 HANA system while maintaining enterprise data quality standards.</t>
  </si>
  <si>
    <t>By 12/31/2028: Integrate and ingest critical data from all newly implemented systems across the organization. This initiative will include establishing data pipelines, security protocols, and ETL processes. The integration will prioritize data quality and system compatibility while maintaining compliance standards.</t>
  </si>
  <si>
    <t>Risk Methodology and Assessment</t>
  </si>
  <si>
    <t>Risk Assessment Systems - Enhance WiNGS Visualization Platform (WMP.442)</t>
  </si>
  <si>
    <t>By 12/31/2026: Continue enhancing the visualization platform to facilitate quick and easy access to reliable data to inform de-energization and mitigation investment planning decisions, faster initial loads and overall stability of the platform. 
Identify potential enhancements for existing features to elevate user experience and facilitate efficient risk information transfer.</t>
  </si>
  <si>
    <t xml:space="preserve">By 12/31/2027: Continue to integrate and deploy additional enhancements, bug fixes and features. 
Explore and expand additional use cases for risk modeling and visualization platform.  </t>
  </si>
  <si>
    <t xml:space="preserve">By 12/31/2028: Continue regular meetings with internal subject matter experts, visualization developers, and platform users to ensure the precision of displayed data and effective visualizations as well as pinpoint areas for improvement. 
Explore and expand additional use cases for risk modeling and visualization platform.  </t>
  </si>
  <si>
    <t>Section 5.7; p. 78</t>
  </si>
  <si>
    <t>See FPI (WMP.450)</t>
  </si>
  <si>
    <t>See OEIS Table 10-1</t>
  </si>
  <si>
    <t>Section 10.5; p. 237</t>
  </si>
  <si>
    <t>Grid Monitoring</t>
  </si>
  <si>
    <t>Data Integration (WMP.1444)</t>
  </si>
  <si>
    <t>Section 10.1; p. 237</t>
  </si>
  <si>
    <t>Ignition Detection</t>
  </si>
  <si>
    <t>Ignition Detection Systems - Cameras(WMP.1343)</t>
  </si>
  <si>
    <t>ID #</t>
  </si>
  <si>
    <t>Year of Lesson Learned</t>
  </si>
  <si>
    <t>Subject</t>
  </si>
  <si>
    <t xml:space="preserve">Category and Source of Lesson Learned </t>
  </si>
  <si>
    <t>Description of Lesson Learned</t>
  </si>
  <si>
    <t>Proposed WMP Improvement</t>
  </si>
  <si>
    <t>Timeline for Implementation</t>
  </si>
  <si>
    <t>Reference</t>
  </si>
  <si>
    <t>Double Down Initiative
PSPS</t>
  </si>
  <si>
    <t>Outcome From Previous WMP Cycles
PSPS</t>
  </si>
  <si>
    <t>Proactive, risk-informed corrective maintenance can potentially reduce scope of PSPS activations.</t>
  </si>
  <si>
    <t>Risk-informed prioritization of CMP corrective work prior to San Diego's Santa Ana wind season.
Implement prioritization for pole loading calculation related findings (utilization &amp; clearance infractions) with Electric Distribution Engineering</t>
  </si>
  <si>
    <t>2025-2028</t>
  </si>
  <si>
    <t>Double Down Initiative</t>
  </si>
  <si>
    <t xml:space="preserve">Outcome From Previous WMP Cycles </t>
  </si>
  <si>
    <t xml:space="preserve">Notify field users and corporate security of potential hazards and customer warnings before approaching private property. </t>
  </si>
  <si>
    <t>Enable GeoCall to allow field users to enter data on customer and property restrictions, and identify on GIS/maps in real time.</t>
  </si>
  <si>
    <t>Establish a process to identify, review, and maintain distribution access roads that need maintenance​.</t>
  </si>
  <si>
    <t>Prioritize access roads to devices on circuits that are frequently de-energized for PSPS to help reduce the time it takes to patrol​, and develop dashboard for districts to submit and review status of projects.</t>
  </si>
  <si>
    <t xml:space="preserve">PSPS </t>
  </si>
  <si>
    <t>Nov 6-8, 2024 PSPS Activation</t>
  </si>
  <si>
    <t>Data refresh rates between GIS and the Customer Notification System resulted in inconsistent customer data</t>
  </si>
  <si>
    <t>A focus team has been created to resolve the issue.</t>
  </si>
  <si>
    <t>2025-2027</t>
  </si>
  <si>
    <t>PSPS Post-Event Report - Nov 6-8, 2024</t>
  </si>
  <si>
    <t>PSPS After Action Report (AAR)</t>
  </si>
  <si>
    <t>Identified areas of improvement for the Customer Notification System, which includes ability to create customer lists based on switching plans and other real-time changes to support re-energization.</t>
  </si>
  <si>
    <t>Identify requirements for improvements and execute projects based on priority, difficulty, and budget.</t>
  </si>
  <si>
    <t>Dec 2024/Jan 2025 PSPS Activations
Areas for Continuous Improvement</t>
  </si>
  <si>
    <t>As more end users gain access and are using the WiNGS visualization tools, there is an opportunity to improve user experience as well as the timeliness and consistency of the data refresh.</t>
  </si>
  <si>
    <t>Provide easy and quick access to reliable data and provide an optimized user interface to inform decision making.</t>
  </si>
  <si>
    <t>Ongoing</t>
  </si>
  <si>
    <t>OEIS Table 5-6
ACI SDGE-25U-03</t>
  </si>
  <si>
    <t>2022-2024</t>
  </si>
  <si>
    <t>Wildfire Mitigation Strategy</t>
  </si>
  <si>
    <t>Areas for Continuous Improvement</t>
  </si>
  <si>
    <t>Continue journey of more risk-informed and data-driven decision making.</t>
  </si>
  <si>
    <t xml:space="preserve">Incorporate lifecycle cost analysis to explore combined mitigation effectiveness to inform mitigation selection and prioritization. </t>
  </si>
  <si>
    <t>2024-2028</t>
  </si>
  <si>
    <t>WMP 2026-2028, Section 6
ACI SDGE-23-06</t>
  </si>
  <si>
    <t>Vegetation management and inspections</t>
  </si>
  <si>
    <t>Collaboration with other IOUs
Areas for Continuous Improvement</t>
  </si>
  <si>
    <t>Continue analysis of enhanced clearance research to inform updated forecasts and program scope.</t>
  </si>
  <si>
    <t>Refine scope of enhanced clearances.</t>
  </si>
  <si>
    <t>2023-2028</t>
  </si>
  <si>
    <t>Section 9.2
ACI SDGE-25U-09</t>
  </si>
  <si>
    <t>Land Rights and Permits</t>
  </si>
  <si>
    <t>Feedback from Government Agencies</t>
  </si>
  <si>
    <t>Agency approval is needed before advancing to design phase for agency projects.</t>
  </si>
  <si>
    <t xml:space="preserve">Process was updated to hold projects at 60 percent design, instead of advancing to 100 percent of the design through the QA and approval process. By holding the project at the 60 percent design milestone, a higher level of engagement can be achieved during any design revisions. </t>
  </si>
  <si>
    <t xml:space="preserve">Certain agencies have complex or restrictive design criteria. Incorporating agency approval criteria into internal design guidelines will streamline the approval process. </t>
  </si>
  <si>
    <t>Agency approval criteria should be identified and included in the Design Preference Guideline (DPG).</t>
  </si>
  <si>
    <t>Stronger relationships with agency representatives may help mitigate some rejections and re-submittals.</t>
  </si>
  <si>
    <t>Develop relationships with agency staff. Increasing time and effort up front to create these relationships allows for a greater depth of communication. Instead of rejecting a submittal, which would lead to revisions and re-submittal, agency staff can call or send messages with questions that can be answered in a timely manner.</t>
  </si>
  <si>
    <t>Undergrounding</t>
  </si>
  <si>
    <t>Grid Hardening Working Group</t>
  </si>
  <si>
    <t>Cultural, Tribal Nation and Environmental Considerations: Early on, the program didn’t realize the challenge and demand required to understand Tribal Nation sensitivities, regulatory requirements, and the need for thorough engagement, which often requires multiple meetings and extended timelines. Without understanding Tribal Nation sensitivities, regulatory requirements, and need for thorough engagement, it’s difficult to complete a 30% design review.</t>
  </si>
  <si>
    <t>SDG&amp;E collaborates with multiple government agencies such as the County of San Diego, Department of the Interior, Bureau of Indian Affairs, Caltrans, and the U.S. Forest Service, to ensure proper land rights and permits are obtained.</t>
  </si>
  <si>
    <t>Data-Management and Technology Integration: Emphasis on systemizing data collection and processing at all levels, including subs and liaisons, to prevent process inefficiencies. Early data collection enables better project management and problem resolution.</t>
  </si>
  <si>
    <t>Continue to collaborate with Grid Hardening Working Group and our own impact departments to create and implement solutions.</t>
  </si>
  <si>
    <t>Feedback and Continuous Improvement:  Silos within the program hinder collaboration, as not all teams are aware of each other’s work. A shared platform for visibility into all ongoing work would enhance communication and coordination. Programs with funding obligations often require detailed reporting, which could be formalized into a monthly program report for better program wide visibility and documentation.</t>
  </si>
  <si>
    <t>Financial Management and Budgeting: A budget funding calculator was introduced to help price projects and assist requestors in understanding costs. The Last Planner System, including planning and scheduling, was used to track survey progress and efficiency. Monthly reports were sent to the team for feedback and improvements.</t>
  </si>
  <si>
    <t>Process Improvement and Efficiency: Initially the program was managed as a collection of individual projects, leading to inefficiencies. Each group reviewed and developed deliverables at every stage gate, creating bottlenecks and a lack of collective project tracking. The program transitioned to a streamlined approach by consolidating all disciplines’ deliverables into a single file, improving efficiency.</t>
  </si>
  <si>
    <t>Program Governance and Leadership: In person governance workshops brought SDG&amp;E executives and AECOM together, highlighting different ideas and understanding of AECOM global program management and energy utility approaches. These workshops emphasized the importance of governance, planning and alignment. SDGE leadership, demonstrated strong commitment from day one, signaling their intent to do things differently by bringing in AECOM. Their sponsorship and alignment with functional leads were key to program success. Leadership events, such as roundtables, were valuable for fostering alignment and inclusion early in the program. Expanding these roundtables beyond leadership to the entire program team could enhance inclusivity and engagement.</t>
  </si>
  <si>
    <t>Risk Management and Planning - Granular Analysis and Root Cause Identification: Analyzing delays at a granular level helps identify patterns (e.g., common owners or encroachments) and predict future risks. Root cause analysis identifies driving factors of risks/delays and informs mitigation plans.</t>
  </si>
  <si>
    <t>Safety and Field Operations: The safety team built strong personal relationships with field team members and the construction safety services team by actively engaging in the field. They provided hands-on coaching to promote safer practices and reinforce safe behaviors, fostering a shared understanding of safety expectations. By placing Field Safety Officers on-site, they established a culture of trust, making it clear that the goal was not to catch mistakes but to support contractors in working safely. Additionally, the safety team exceeded SDG&amp;E’s written reporting protocols by following up with team members after reports by phone call, further strengthening relationships and reinforcing their commitment to safety.</t>
  </si>
  <si>
    <t>Stakeholder Engagement and Management - Focus Group Meetings: To address challenges with private property owners hesitant to sign easements, focus group meetings were implemented. These meetings included regular participation from program and project management, legal counsel, lands, and land service representatives, and communications to align on and resolve issues that historically caused delays. By bringing the right decision-makers together every two weeks, the team could address new challenges, make decisions in real-time, and avoid delays caused by email bottlenecks.</t>
  </si>
  <si>
    <t>Team Collaboration and Communication:  Establishing a partnership with SDG&amp;E involved working alongside them rather than merely beside them, fostering sponsorship and collaborative relationships. Contractor partnerships, such as with NV5, were critical. Building trust and including contractors in conversations led to significant cost savings and strengthened relationships.</t>
  </si>
  <si>
    <t>*Customers on 4 kV circuit CTL1 were impacted as a result of de-energizing circuit 214. No independent operations for PSPS purposes occurred on 4 kV circuit CTL1.</t>
  </si>
  <si>
    <t>1,986 fewer customer hours of PSPS per year</t>
  </si>
  <si>
    <t>Strategic Undergrounding: 2.69 miles completed to date; 31.85 miles planned for 2026 and 2028 will be extended to 2031-32 due to 2024-27 GRC decision prioritization
PSPS Sectionalizing: 2 SCADA reclosers available for sectionalizing
Situational Awareness: 2 weather stations on circuit
Customer Resiliency Programs: 8 customers have participated to date; customers will be invited to participate in 2025</t>
  </si>
  <si>
    <t>15,458
17,826
7,812
5,483
14,776</t>
  </si>
  <si>
    <t>Oct 30-31, 2019
Dec 2-4, 2020
Dec 7-8, 2020 
Dec 23-24, 2020
Dec 10-11, 2024</t>
  </si>
  <si>
    <t>Strategic Undergrounding: 3.38 miles completed to date; 25 miles planned for 2026-27 will be extended to 2030-31 due to 2024-27 GRC decision prioritization
PSPS Sectionalizing: 10 SCADA reclosers available for sectionalizing
Situational Awareness: 9 weather stations on circuit
Customer Resiliency Programs: 113 customers have participated to date; customers will be invited to participate in 2025</t>
  </si>
  <si>
    <t>Oct 10-11, 2019
Oct 24-26, 2019
Oct 29-31, 20219
Nov 17-18, 2019
Sept 8-9, 2020
Dec 2-4, 2020
Dec 7-9, 2020
Dec 23-24, 2020
Nov 24-26, 2021
Nov 6-7, 2024
Dec 9-11, 2024</t>
  </si>
  <si>
    <t>4,989 fewer customer hours of PSPS per year</t>
  </si>
  <si>
    <t>Strategic Undergrounding: 1.21 miles completed in 2024; 1 mile planned for 2026 will be extended to 2029 due to 2024-27 GRC decision prioritization
PSPS Sectionalizing: 3 SCADA reclosers available for sectionalizing
Situational Awareness: 2 weather stations on circuit
Customer Resiliency Programs: 30 customers have participated to date; customers will be invited to participate in 2025</t>
  </si>
  <si>
    <t>6,249
7,877
8,980
2,259
2,196
1,328
5,465</t>
  </si>
  <si>
    <t>Oct 24-25, 2019
Oct 30-31, 2019
Dec 2-4, 2020
Dec 7-8, 2020
Dec 24, 2020
Nov 25, 2021
Dec 9-11, 2024</t>
  </si>
  <si>
    <t>4,012 fewer customer hours of PSPS per year</t>
  </si>
  <si>
    <t>Strategic Undergrounding: 12.55 miles completed to date; 0.1 miles in scope to be completed by 2025 (3 miles of underbuilt overhead to be removed from service)
PSPS Sectionalizing: 2 SCADA reclosers available for sectionalizing
Situational Awareness: 2 weather stations on circuit
Customer Resiliency Programs: 87 customers have participated to date; customers will be invited to participate in 2025</t>
  </si>
  <si>
    <t>345
493
13,863
689
238</t>
  </si>
  <si>
    <t>Oct 24-25, 2019
Oct 30-31, 2019
Dec 2-4, 2020
Dec 7-9, 2020
Dec 23-24, 2020</t>
  </si>
  <si>
    <t>Strategic Undergrounding: 27.43 miles completed to date;  1.89 miles to be completed in 2025; 39.62 miles planned for 2026 and 2027 will be extended to 2032-33 due to 2024-27 GRC Decision funding prioritization
PSPS Sectionalizing: 7 SCADA reclosers available for sectionalizing
Situational Awareness: 4 weather stations on circuit
Customer Resiliency Programs: 89 customers have participated to date; customers will be invited to participate in 2025</t>
  </si>
  <si>
    <t>Oct 10-11, 2019
Oct 24-26, 2019
Oct 30-31, 2019
Oct 27, 2020
Dec 2–4, 2020
Dec 7–8, 2020
Nov 24-26, 2021
Nov 6-7, 2024
Dec 9-11, 2024</t>
  </si>
  <si>
    <t>2,961 fewer customer hours of PSPS per year</t>
  </si>
  <si>
    <t>Strategic Undergrounding: 0.2 miles completed to date; 6.32 miles to be completed in 2025; 4 miles planned for 2026 and 4.75 miles planned for 2027 will be extended to 2030-31 due to 2024-27 GRC Decision funding prioritization
PSPS Sectionalizing: 4 SCADA reclosers available for sectionalizing
Situational Awareness: 2 weather stations on circuit
Customer Resiliency Programs: 19 customers have participated to date; customers will be invited to participate in 2025</t>
  </si>
  <si>
    <t>5,329
4,026
760
2,596
2,418
2,966
5,006</t>
  </si>
  <si>
    <t>Oct 24-26, 2019
Oct 30-31, 2019
Oct 27, 2020
Dec 2-3, 2020
Dec 7-8, 2020
Nov 6-7, 2024
Dec 9-11, 2024</t>
  </si>
  <si>
    <t>13,017 fewer customer hours of PSPS per year</t>
  </si>
  <si>
    <t>Strategic Undergrounding: 5.56 miles completed to date;  5.24 miles to be completed in 2025; 4.6 miles planned for 2026 and 3.5 miles planned for 2027 will be extended to 2030-31 due to 2024-27 GRC Decision funding prioritization
PSPS Sectionalizing: 1 SCADA recloser available for sectionalizing; 1 device planned for 2026
Situational Awareness: 3 weather stations on circuit
Customer Resiliency Programs: 41 customers have participated to date; customers will be invited to participate in 2025</t>
  </si>
  <si>
    <t>9,287
11,316
15,190
3,819
3,300
7,822
2,777
8,266</t>
  </si>
  <si>
    <t>Oct 24-25, 2019
Oct 30-31, 2019
Dec 2-4, 2020
Dec 7-8, 2020
Dec 23-24, 2020
Nov 25-26, 2021
Nov 6-7, 2024
Dec 9-11, 2024</t>
  </si>
  <si>
    <t>95,367 fewer customer hours of PSPS per year</t>
  </si>
  <si>
    <t>Strategic Undergrounding: 62 miles completed to date; 6 miles to be completed in 2025; 13.7 miles planned for 2025, 13.52 miles planned for 2026, 44.52 miles planned for 2027, and 14.65 miles planned for 2028  will be extended to 2029-32 due to 2024-27 GRC Decision funding prioritization
PSPS Sectionalizing: 7 SCADA reclosers available for sectionalizing
Situational Awareness: 7 weather stations on circuit
Customer Resiliency Programs: 618 customers have participated to date; customers will be invited to participate in 2025</t>
  </si>
  <si>
    <t>59,335
50,094
61,822
54,124
4,703
66,226</t>
  </si>
  <si>
    <t xml:space="preserve">Oct 24-26, 2019 
Oct 30-31, 2019 
Dec 2-4, 2020 
Dec 7-10, 2020 
Dec 23-24, 2020
Dec 9-11, 2024  </t>
  </si>
  <si>
    <t>8,781 fewer customer hours of PSPS per year</t>
  </si>
  <si>
    <t>Strategic Undergrounding: 11.45 miles completed in 2024; 6 miles to be completed in 2025; 10.4 miles planned for 2025, 35.44 miles planned for 2026, 8.41 miles planned for 2027, and 8 miles planned for 2028  will be extended to 2029-32 due to 2024-27 GRC Decision funding prioritization
PSPS Sectionalizing: 3 SCADA reclosers available for sectionalizing
Situational Awareness: 4 weather stations on circuit
Customer Resiliency Programs: 16 customers have participated to date; customers will be invited to participate in 2025</t>
  </si>
  <si>
    <t>12,158
12,384
16,252
13,905
4,187
15,166</t>
  </si>
  <si>
    <t>Oct 24-26, 2019* 
Oct 30-31, 2019
Dec 2-4, 2020* 
Dec 7-9, 2020* 
Dec 24, 2020*
Dec 9-11, 2024*</t>
  </si>
  <si>
    <t>5,009 fewer customer hours of PSPS per year</t>
  </si>
  <si>
    <t>PSPS Sectionalizing: 4 SCADA reclosers available for sectionalizing
Situational Awareness: 4 weather stations on circuit
Customer Resiliency Programs: 82 customers have participated to date; customers will be invited to participate in 2025</t>
  </si>
  <si>
    <t>15,687
14,491
18,208
7,733
3,989
22,504</t>
  </si>
  <si>
    <t>Oct 25-26, 2019 
Oct 30-31, 2019 
Dec 3-4, 2020 
Dec 7-8, 2020 
Dec 24, 2020 
Dec 9-11, 2024</t>
  </si>
  <si>
    <t>3,433 fewer customer hours of PSPS per year</t>
  </si>
  <si>
    <t>Strategic Undergrounding: 9.4 miles planned for 2026, 35.27 miles planned for 2027, and 10.21 miles planned for 2028 will be extended to 2030-32 due to 2024-27 GRC Decision funding prioritization
PSPS Sectionalizing: 7 SCADA reclosers available for sectionalizing
Situational Awareness: 5 weather stations on circuit
Customer Resiliency Programs: 47 customers have participated to date; customers will be invited to participate in 2025</t>
  </si>
  <si>
    <t>29,003
11,723
38,947
27,007
10,345
4,701
36,284</t>
  </si>
  <si>
    <t>Oct 24-26, 2019* 
Oct 30-31, 2019 
Dec 2-4, 2020*
Dec 7-9, 2020*
Dec 24, 2020*
Nov 25, 2021
Dec 9-11, 2024*</t>
  </si>
  <si>
    <t>214/CTL1</t>
  </si>
  <si>
    <t>8,042 fewer customer hours of PSPS per year</t>
  </si>
  <si>
    <t>Strategic Undergrounding: 6.9 miles planned for 2027 will be extended to 2029-30 due to 2024-27 GRC Decision funding prioritization
PSPS Sectionalizing: 7 SCADA reclosers available for sectionalizing
Situational Awareness: 6 weather stations on circuit
Customer Resiliency Programs: 114 customers have participated to date; customers will be invited to participate in 2025</t>
  </si>
  <si>
    <t>33,147
23,413
39,926
23,721
11,998
21,572
6,659
48,208</t>
  </si>
  <si>
    <t>Oct 24-26, 2019 
Oct 30-31, 2019 
Dec 2-4, 2020 
Dec 7-9, 2020 
Dec 23-24, 2020 
Nov 25-26, 2021
Nov 6-8, 2024
Dec 9-11, 2024</t>
  </si>
  <si>
    <t>2,758 fewer customer hours of PSPS per year</t>
  </si>
  <si>
    <t>Strategic Undergrounding: 1.4 miles to be completed in 2025; 0.5 miles planned for 2025, 14.9 miles planned for 2026, and 8.1 miles planned for 2027 will be extended to 2029-30 due to 2024-27 GRC Decision funding prioritization
PSPS Sectionalizing: 4 SCADA reclosers available for sectionalizing
Situational Awareness: 1 weather station on circuit
Customer Resiliency Programs: 30 customers have participated to date; customers will be invited to participate in 2025</t>
  </si>
  <si>
    <t>6,431
5,180
922
6,066
2,591
4,362
6,986</t>
  </si>
  <si>
    <t>Oct 24-26, 2019 
Oct 30-31, 2019 
Oct 27, 2020
Dec 2-4, 2020 
Dec 7-8, 2020 
Nov 6-7, 2024
Dec 9-11, 2024</t>
  </si>
  <si>
    <t>5,957 fewer customer hours of PSPS per year</t>
  </si>
  <si>
    <t>PSPS Sectionalizing: 3 SCADA reclosers available for sectionalizing Situational Awareness: 2 weather stations on circuit Customer Resiliency Programs: 60 customers have participated to date; customers will be invited to participate in 2025</t>
  </si>
  <si>
    <t>8,411
3,639
12,881
873
4,578
3,360
5,804</t>
  </si>
  <si>
    <t>Oct 24-25, 2019
Oct 30-31, 2019
Dec 2-4, 2020
Dec 7-8, 2020
Dec 23-24, 2020
Nov 25-26, 2021
Dec 9-11, 2024</t>
  </si>
  <si>
    <t>Strategic Undergrounding: 44.61 miles completed to date; 8.77 miles planned for 2025; 59.5 miles planned for 2027-2028 that will be extended to 2031-2032 due to 2024-27 GRC Decision funding prioritization
PSPS Sectionalizing: 7 SCADA reclosers available for sectionalizing
Situational Awareness: 6 weather stations on circuit
Customer Resiliency Programs: 175 customers have participated to date; customers will be invited to participate in 2025</t>
  </si>
  <si>
    <t>Oct 10-11, 2019
Oct 24-25, 2019
Oct 30-31, 2019
Sept 9, 2020
Dec 2–4, 2020
Dec 7–9, 2020
Dec 23–24, 2020
Dec 9-11, 2024</t>
  </si>
  <si>
    <t>Estimated Annual Decline in PSPS Events and PSPS Impact on Customers</t>
  </si>
  <si>
    <t>Measures Taken, or Planned to Be Taken, to Reduce the Need for and Impact of Future PSPS of Circuit</t>
  </si>
  <si>
    <t>Number of Customers Hours of PSPS per Outage</t>
  </si>
  <si>
    <t>Dates of Outages</t>
  </si>
  <si>
    <t>Name of Circuit</t>
  </si>
  <si>
    <t>Circuit_x000D_ID</t>
  </si>
  <si>
    <t>Entry #</t>
  </si>
  <si>
    <t>Ignitions/(mile-hour) that are aggregated to ignitions/year</t>
  </si>
  <si>
    <t>Ignitions per hour and per mile</t>
  </si>
  <si>
    <t xml:space="preserve">See Appendix B   </t>
  </si>
  <si>
    <t xml:space="preserve">Weather conditions and asset level probability of failure models (PoF) and conditional ignition probability model (PoI) </t>
  </si>
  <si>
    <t>Weather conditions (WL1 + WL2 +WL3+ WL4)  and vegetation conditions (VG1) during the historical worst fire weather days in the service territory.</t>
  </si>
  <si>
    <t>Pole/Span Conditional PoI</t>
  </si>
  <si>
    <t>20 (Wildfire Likelihood)</t>
  </si>
  <si>
    <t>Failures/(mile-hour) that are aggregated to failures/year</t>
  </si>
  <si>
    <t>Number of asset failures per hour and per mile</t>
  </si>
  <si>
    <t xml:space="preserve">See Appendix B </t>
  </si>
  <si>
    <t xml:space="preserve">- Historical Weather conditions
- Historical conductor failures due to non-wind-related events or external objects (e.g., animals, balloons, transformers, etc.)
- Asset location and attributes </t>
  </si>
  <si>
    <t xml:space="preserve">Other Equipment &amp; Foreign Object PoF </t>
  </si>
  <si>
    <t>19 (Wildfire Likelihood)</t>
  </si>
  <si>
    <t xml:space="preserve">- Historical weather conditions
- Historical vehicle to asset contacts
- Asset location and attributes of nearby roads </t>
  </si>
  <si>
    <t>Vehicle Contact PoF</t>
  </si>
  <si>
    <t>18 (Wildfire Likelihood)</t>
  </si>
  <si>
    <t xml:space="preserve">- Historical Weather conditions
- Historical vegetation failures
- Asset location and attributes </t>
  </si>
  <si>
    <t>Vegetation PoF</t>
  </si>
  <si>
    <t>17 (Wildfire Likelihood)</t>
  </si>
  <si>
    <t xml:space="preserve">- Historical Weather conditions
- Historical conductor failures
- Asset location and attributes </t>
  </si>
  <si>
    <t>Conductor PoF</t>
  </si>
  <si>
    <t>16 (Wildfire Likelihood)</t>
  </si>
  <si>
    <t xml:space="preserve">Integers </t>
  </si>
  <si>
    <t xml:space="preserve">Customer counts per category </t>
  </si>
  <si>
    <t xml:space="preserve">GIS production via AWS </t>
  </si>
  <si>
    <t>Customer counts for PSPS Critical Facilities, Urgent, Essential, Sensitive, Life Support, MBL, and AFN customers that are associated to each SCADA sectionalizing device.</t>
  </si>
  <si>
    <t>Scaling factors of the Safety attribute determined by subject matter expertise to artificially elevate the safety risk estimates for PSPS Critical Facilities, Urgent, Essential, Sensitive, Life Support, MBL, and AFN customers</t>
  </si>
  <si>
    <t>Customer impact scaling factor</t>
  </si>
  <si>
    <t>15 (WiNGS-Planning WiNGS-Ops)</t>
  </si>
  <si>
    <t>PEDS Likelihood 
PEDS Consequence</t>
  </si>
  <si>
    <t>14 (WiNGS-Ops)</t>
  </si>
  <si>
    <t>Estimates (in dollars) based on cost-benefit framework</t>
  </si>
  <si>
    <t xml:space="preserve">PEDS CoRE </t>
  </si>
  <si>
    <t>- Customer information
- PEDS duration assumptions</t>
  </si>
  <si>
    <t xml:space="preserve">- Number of customers minutes interrupted
- Expected  duration  of PEDS event </t>
  </si>
  <si>
    <t>Estimated PEDS consequence values at each SCADA sectionalizing device where protective equipment and device settings are enabled.</t>
  </si>
  <si>
    <t xml:space="preserve">PEDS Consequence </t>
  </si>
  <si>
    <t>13 (WiNGS-Planning)</t>
  </si>
  <si>
    <t>Number of events per year</t>
  </si>
  <si>
    <t>PEDS LoRE</t>
  </si>
  <si>
    <t>Historical SAIDIDAT outage information</t>
  </si>
  <si>
    <t>Historical outage events when settings are enabled</t>
  </si>
  <si>
    <t>The probability of a SCADA sectionalizing device experiencing an outage due to device settings or protective equipment. Calculated based on historical events.</t>
  </si>
  <si>
    <t xml:space="preserve">PEDS Likelihood </t>
  </si>
  <si>
    <t>12 (WiNGS-Planning)</t>
  </si>
  <si>
    <t>Unitless</t>
  </si>
  <si>
    <t xml:space="preserve">PSPS CoRE </t>
  </si>
  <si>
    <t>- Customer information
- PSPS duration assumptions
- Grid connectivity</t>
  </si>
  <si>
    <t>- Number and type of customers de-energized
- Expected  duration of PSPS</t>
  </si>
  <si>
    <t>- Event specific assumptions
- 24 hour de-energization event</t>
  </si>
  <si>
    <t xml:space="preserve">PSPS Consequence </t>
  </si>
  <si>
    <t>11 (WiNGS-Ops)</t>
  </si>
  <si>
    <t>PSPS LoRE</t>
  </si>
  <si>
    <t>Subject matter expert assumptions</t>
  </si>
  <si>
    <t>Assumption based on weather and fuel conditions during extreme fire weather conditions that meet the criteria for initiating a PSPS.</t>
  </si>
  <si>
    <t>Likelihood = 1</t>
  </si>
  <si>
    <t xml:space="preserve">PSPS Likelihood </t>
  </si>
  <si>
    <t>10 (WiNGS-Ops)</t>
  </si>
  <si>
    <t xml:space="preserve">- Customer information
- PSPS duration assumptions
</t>
  </si>
  <si>
    <t>9 (WiNGS-Planning)</t>
  </si>
  <si>
    <t xml:space="preserve">-Weather station data
- GIS asset data </t>
  </si>
  <si>
    <t xml:space="preserve">- Historical weather station data
- Historical PSPS de-energization events
- GIS asset attributes
- Distribution grid connectivity </t>
  </si>
  <si>
    <t>The probability of a SCADA sectionalizing device experiencing de-energization is calculated based on historical events.</t>
  </si>
  <si>
    <t>8 (WiNGS-Planning )</t>
  </si>
  <si>
    <t>Safety, reliability, and financial consequence estimates.</t>
  </si>
  <si>
    <t>Technosylva's simulation inputs:  125 worst fire weather days, fuel surface layer, and 24-hour unsuppressed simulation.</t>
  </si>
  <si>
    <t>Probability distribution of potential ignition consequences based on the 125 worst fire weather days in the service territory at ignition points along overhead electrical assets.</t>
  </si>
  <si>
    <t>Maximum buildings destroyed combined with maximum acres affected per segment.</t>
  </si>
  <si>
    <t xml:space="preserve">Wildfire Consequence </t>
  </si>
  <si>
    <t xml:space="preserve">7 (WiNGS-Ops WiNGS-Planning) </t>
  </si>
  <si>
    <t>Outage and ignition rates per mile</t>
  </si>
  <si>
    <t xml:space="preserve">Wildfire LoRE </t>
  </si>
  <si>
    <t>See Appendix B</t>
  </si>
  <si>
    <t>- Historical weather station data
- Historical electrical outages (SAIDIDAT)
- CPUC reportable ignitions
- SDG&amp;E evidence of heat records
- GIS attributes
- Surface fuel layer</t>
  </si>
  <si>
    <t xml:space="preserve">Wildfire Likelihood </t>
  </si>
  <si>
    <t xml:space="preserve">6 (WiNGS-Ops WiNGS-Planning) </t>
  </si>
  <si>
    <t>- Acres
-Number of structures destroyed</t>
  </si>
  <si>
    <t>Estimates of acres burned and structures destroyed at asset locations for different weather conditions.</t>
  </si>
  <si>
    <t>Meteorology, Fire Science, Engineering, and Risk Analytics identify historical weather conditions representing the worst fire weather days in the service territory</t>
  </si>
  <si>
    <t>- Technosylva unsuppressed simulations that have a duration of 24 hours
- Wildfire consequence values, which are calculated based on acres burned and structures destroyed</t>
  </si>
  <si>
    <t>Calculated by Technosylva for the 125 worst fire weather days identified by subject matter experts. Simulated outputs include flame length, rate of spread, acres burned, buildings threatened, buildings destroyed, and population impacted.</t>
  </si>
  <si>
    <t>Wildfire Hazard Intensity</t>
  </si>
  <si>
    <t xml:space="preserve">5 (WiNGS-Ops WiNGS-Planning) </t>
  </si>
  <si>
    <t>unitless</t>
  </si>
  <si>
    <t>Representative weather conditions where ignitions could lead to wildfires that could result in fatalities, widespread property destruction, and multi-billion-dollar liabilities. These conditions could also necessitate proactive power shutoffs, which impact customers, communities, and local economies.</t>
  </si>
  <si>
    <t>Subject matter experts select a representative sample of days with fire weather conditions present in HFTD portions of the service territory. This approach aims to accurately estimate the potential impacts of catastrophic wildfires while considering current weather conditions, community insights, and local knowledge (e.g., terrain, fuels, vegetation). It also takes into account computational resources, given the time and cost to conduct the analysis.</t>
  </si>
  <si>
    <t>Assumed 100% for selected days  to represent the worst fire weather days in the service area.</t>
  </si>
  <si>
    <t>Burn Probability</t>
  </si>
  <si>
    <t xml:space="preserve">4 (WiNGS-Ops WiNGS-Planning) </t>
  </si>
  <si>
    <t>The expected financial impact</t>
  </si>
  <si>
    <t>Refer to Section 5.2.2.2, Consequence of Risk Event, for a detailed description of the methodology and assumptions.</t>
  </si>
  <si>
    <t xml:space="preserve">Financial Impacts </t>
  </si>
  <si>
    <t xml:space="preserve">3 (WiNGS-Ops WiNGS-Planning) </t>
  </si>
  <si>
    <t>The expected reliability impact</t>
  </si>
  <si>
    <t xml:space="preserve">Reliability Impacts </t>
  </si>
  <si>
    <t xml:space="preserve">2 (WiNGS-Ops WiNGS-Planning) </t>
  </si>
  <si>
    <t xml:space="preserve">The expected number of serious injuries and fatalities for a wildfire or PSPS de-energization event  </t>
  </si>
  <si>
    <t xml:space="preserve">Safety Impacts </t>
  </si>
  <si>
    <t xml:space="preserve">1 (WiNGS-Ops WiNGS-Planning) </t>
  </si>
  <si>
    <t>Units</t>
  </si>
  <si>
    <t>Key Outputs</t>
  </si>
  <si>
    <t>Source of Inputs (Data and/or Models)</t>
  </si>
  <si>
    <t>Key Inputs</t>
  </si>
  <si>
    <t>Design Scenario(s)</t>
  </si>
  <si>
    <t>Risk Component</t>
  </si>
  <si>
    <t>ID</t>
  </si>
  <si>
    <t>Annual</t>
  </si>
  <si>
    <t>HFTD</t>
  </si>
  <si>
    <t xml:space="preserve">Transmission and Distribution </t>
  </si>
  <si>
    <t>Area Inspected</t>
  </si>
  <si>
    <t>Current updates require SDG&amp;E staff to proactively reach out to update Public Safety Partner contact information at a regularly scheduled interval. This does not capture dynamic changes outside of that schedule.</t>
  </si>
  <si>
    <t>Quarterly Update of Public Safety Partner Contact Information</t>
  </si>
  <si>
    <t xml:space="preserve">Partners not providing as much engagement or feedback due to increased requests.  </t>
  </si>
  <si>
    <t xml:space="preserve">Engagement overload  </t>
  </si>
  <si>
    <t xml:space="preserve">This program offered rebate tiering by tree size to encourage the planting of larger tree sizes that would be more likely to thrive. Improvements were made to eligibility criteria to eliminate customer confusion by providing clear qualifications by zip code and a list of pre-selected tree species. A user-friendly application process included clear instructions and the ability to upload photos, which reduced the administrative burden and increased participation. </t>
  </si>
  <si>
    <t xml:space="preserve">Community Tree Rebate Program (WMP.1326) </t>
  </si>
  <si>
    <t xml:space="preserve">Communication needs for the projects funded by WMP will be addressed as those projects are built out, instead of proactively.  There is currently no identified replacement for this program to serve these projects.   </t>
  </si>
  <si>
    <t>Through the process of providing Private LTE services, a standard has been developed for Transmission/Distribution sites as well as stand-alone Telecom sites which will allow SDG&amp;E to effectively address these type of telecommunication installations in the future.</t>
  </si>
  <si>
    <t xml:space="preserve">Due to budget reductions in the GRC, SDG&amp;E has focused its budget on projects that have the greatest impact on risk reduction in the HFTD.   The DCRI project, while providing communication for these projects, has a lower impact on risk reduction than other programs.   </t>
  </si>
  <si>
    <t>Distribution Communications Reliability Improvements (WMP.549)</t>
  </si>
  <si>
    <t>Transmission Inspections (WMP.479, WMP.482, WMP.489); Section 8.3.2; p. 157; Section 8.3.3; p. 159; Section 8.3.8; p. 169
SDG&amp;E continues to perform inspections in advance of PSPS de-energizations and restoration.</t>
  </si>
  <si>
    <t xml:space="preserve">The supplemental program is ineffective and issues can be identified through other inspection programs. </t>
  </si>
  <si>
    <t>The inspection program yielded an extremely low find rate. See Section 8.3.10.2 for more information.</t>
  </si>
  <si>
    <t>Transmission 69 kV Tier 3 Visual Inspections (WMP.555)</t>
  </si>
  <si>
    <t>Distribution infrared inspections (WMP.481)</t>
  </si>
  <si>
    <t>Customized Resiliency Assessments (WMP.1432); Section 8.2.11.3; p. 149</t>
  </si>
  <si>
    <t>Customers across the high fire threat district have varying degrees of resiliency for potential power outages, and an offering that assesses customer awareness and resource preparedness can better align the appropriate support.</t>
  </si>
  <si>
    <t xml:space="preserve">Changes in the product technology and market availability of viable options has changed since the launch of this program, and the same type of customers will be served with resiliency assessments and resources based on evolving technology and availability. </t>
  </si>
  <si>
    <t>Generator Grant Program  (WMP.466)</t>
  </si>
  <si>
    <t>SDG&amp;E is exploring alternative technologies and will continue to utilize existing fault indicators to achieve risk reduction.</t>
  </si>
  <si>
    <t xml:space="preserve">The  current wireless fault indicators were discontinued by the manufacturer. These units communicate into On-Ramp, but do not communicate with SCADA, which makes it obsolete as a wireless indicator. Therefore, they are used manually by field personnel as a fault indicator. </t>
  </si>
  <si>
    <t>Wireless Fault Indicators  (WMP.449)</t>
  </si>
  <si>
    <t>Replacement Activities (include page # where discussed)</t>
  </si>
  <si>
    <t>Lessons Learned</t>
  </si>
  <si>
    <t>Rationale for Discontinuation</t>
  </si>
  <si>
    <t>Discontinued Initiative Activity (Tracking ID)</t>
  </si>
  <si>
    <t>See Substation Patrol Inspections (WMP.492) Activity- There are no planned improvements.</t>
  </si>
  <si>
    <t xml:space="preserve">Qualitative </t>
  </si>
  <si>
    <t xml:space="preserve">Defensible Space </t>
  </si>
  <si>
    <t>Fuels Management (WMP.497)</t>
  </si>
  <si>
    <t xml:space="preserve">Integrated Vegetation Management </t>
  </si>
  <si>
    <t>Workforce Planning (Vegetation Management) (WMP.506) - Manage vegetation management workforce through qualification and certification requirements.</t>
  </si>
  <si>
    <t xml:space="preserve">Workforce Planning (Vegetation Management) </t>
  </si>
  <si>
    <t>By year end, continue engaging additional vendor opportunities to reach company goal.</t>
  </si>
  <si>
    <t>By year end, enter service agreement with new recycling vendor(s) to divert green waste.</t>
  </si>
  <si>
    <t>By year end, engage Supply Management Department to research prospective recycling vendors.</t>
  </si>
  <si>
    <t>Sustainability (WMP.1460) - As part of the company sustainability goal, SDG&amp;E will explore additional options of diverting green waste from landfills to recycling facilities.</t>
  </si>
  <si>
    <t xml:space="preserve">Wood &amp; Slash Management </t>
  </si>
  <si>
    <t>3-year Total</t>
  </si>
  <si>
    <t>% Risk Reduction 2028</t>
  </si>
  <si>
    <t>2028 Target/Status</t>
  </si>
  <si>
    <t>2027 Target/Status</t>
  </si>
  <si>
    <t xml:space="preserve">2026 Target/Status </t>
  </si>
  <si>
    <t>Activity (Tracking ID)</t>
  </si>
  <si>
    <t>Quantitative or Qualitative</t>
  </si>
  <si>
    <t>Ensure contractors are following  SDG&amp;E contractual requirements, procedures, and standards for safety, compliance, and reliability.</t>
  </si>
  <si>
    <t>Pole Clearing</t>
  </si>
  <si>
    <t>Pruning and Removal</t>
  </si>
  <si>
    <t>WMP.1492</t>
  </si>
  <si>
    <t>(3, 192, 0, '2025-01-01')</t>
  </si>
  <si>
    <t>Wildfire</t>
  </si>
  <si>
    <t>220-298R</t>
  </si>
  <si>
    <t>396-699R</t>
  </si>
  <si>
    <t>350-2196R</t>
  </si>
  <si>
    <t>350-2188R</t>
  </si>
  <si>
    <t>445-894R</t>
  </si>
  <si>
    <t>444-43R</t>
  </si>
  <si>
    <t>231-1635R</t>
  </si>
  <si>
    <t>217-48AE</t>
  </si>
  <si>
    <t>157-189R</t>
  </si>
  <si>
    <t>233-123R</t>
  </si>
  <si>
    <t>67-34R</t>
  </si>
  <si>
    <t>231-1136R</t>
  </si>
  <si>
    <t>974-23R</t>
  </si>
  <si>
    <t>CB 233</t>
  </si>
  <si>
    <t>520-1509R</t>
  </si>
  <si>
    <t>240-2004R</t>
  </si>
  <si>
    <t>1023-48R</t>
  </si>
  <si>
    <t>212-773R</t>
  </si>
  <si>
    <t>221-344R</t>
  </si>
  <si>
    <t>1138-6R</t>
  </si>
  <si>
    <t>249-24R</t>
  </si>
  <si>
    <t>206-1817</t>
  </si>
  <si>
    <t>411-30R</t>
  </si>
  <si>
    <t>246-34R</t>
  </si>
  <si>
    <t>209-1769F</t>
  </si>
  <si>
    <t>240-2032R</t>
  </si>
  <si>
    <t>217-837R</t>
  </si>
  <si>
    <t>157-232R</t>
  </si>
  <si>
    <t>157-204R</t>
  </si>
  <si>
    <t>908-1368R</t>
  </si>
  <si>
    <t>CB 234</t>
  </si>
  <si>
    <t>240-2006R</t>
  </si>
  <si>
    <t>448-744R</t>
  </si>
  <si>
    <t>448-9R</t>
  </si>
  <si>
    <t>66-1213R</t>
  </si>
  <si>
    <t>CB 1235</t>
  </si>
  <si>
    <t>522-38R</t>
  </si>
  <si>
    <t>520-1045R</t>
  </si>
  <si>
    <t>520-35R</t>
  </si>
  <si>
    <t>CB 1234</t>
  </si>
  <si>
    <t>CB 599</t>
  </si>
  <si>
    <t>230-2060R</t>
  </si>
  <si>
    <t>1233-587R</t>
  </si>
  <si>
    <t>CB 471</t>
  </si>
  <si>
    <t>CB 476</t>
  </si>
  <si>
    <t>CB 788</t>
  </si>
  <si>
    <t>449-13R</t>
  </si>
  <si>
    <t>221-23R</t>
  </si>
  <si>
    <t>212-725R</t>
  </si>
  <si>
    <t>175-64R</t>
  </si>
  <si>
    <t>234-48R</t>
  </si>
  <si>
    <t>445-18R</t>
  </si>
  <si>
    <t>350-2192R</t>
  </si>
  <si>
    <t>445-39R</t>
  </si>
  <si>
    <t>356-30AE</t>
  </si>
  <si>
    <t>CB PE1</t>
  </si>
  <si>
    <t>79-799R</t>
  </si>
  <si>
    <t>176-1845R</t>
  </si>
  <si>
    <t>175-90R</t>
  </si>
  <si>
    <t>859-42R</t>
  </si>
  <si>
    <t>237-1761R</t>
  </si>
  <si>
    <t>CB 305</t>
  </si>
  <si>
    <t>1023-46AE</t>
  </si>
  <si>
    <t>991-1206R</t>
  </si>
  <si>
    <t>DV1-3R</t>
  </si>
  <si>
    <t>1090-74F</t>
  </si>
  <si>
    <t>CB SL1</t>
  </si>
  <si>
    <t>221-37AE</t>
  </si>
  <si>
    <t>73-1130R</t>
  </si>
  <si>
    <t>239-2215R</t>
  </si>
  <si>
    <t>442-728R</t>
  </si>
  <si>
    <t>920-1342R</t>
  </si>
  <si>
    <t>222-2085</t>
  </si>
  <si>
    <t>222-2013R</t>
  </si>
  <si>
    <t>176-194R</t>
  </si>
  <si>
    <t>RB1-427R</t>
  </si>
  <si>
    <t>236-1561R</t>
  </si>
  <si>
    <t>175-2024R</t>
  </si>
  <si>
    <t>521-27R</t>
  </si>
  <si>
    <t>1090-73F</t>
  </si>
  <si>
    <t>CB 470</t>
  </si>
  <si>
    <t>230-133AE</t>
  </si>
  <si>
    <t>788-34R</t>
  </si>
  <si>
    <t>214-1135R</t>
  </si>
  <si>
    <t>1233-585R</t>
  </si>
  <si>
    <t>217-835R</t>
  </si>
  <si>
    <t>222-1523R</t>
  </si>
  <si>
    <t>973-626R</t>
  </si>
  <si>
    <t>305-32R</t>
  </si>
  <si>
    <t>791-419F</t>
  </si>
  <si>
    <t>973-1226R</t>
  </si>
  <si>
    <t>177-955</t>
  </si>
  <si>
    <t>445-1325F</t>
  </si>
  <si>
    <t>449-693R</t>
  </si>
  <si>
    <t>971-388R</t>
  </si>
  <si>
    <t>520-1527R</t>
  </si>
  <si>
    <t>524-1782F</t>
  </si>
  <si>
    <t>441-27R</t>
  </si>
  <si>
    <t>221-6R</t>
  </si>
  <si>
    <t>1001-1820F</t>
  </si>
  <si>
    <t>235-897R</t>
  </si>
  <si>
    <t>356-19R</t>
  </si>
  <si>
    <t>1233-591R</t>
  </si>
  <si>
    <t>176-164R</t>
  </si>
  <si>
    <t>474-22AE</t>
  </si>
  <si>
    <t>157-81R</t>
  </si>
  <si>
    <t>521-700R</t>
  </si>
  <si>
    <t>350-41R</t>
  </si>
  <si>
    <t>908-2040</t>
  </si>
  <si>
    <t>441-23R</t>
  </si>
  <si>
    <t>470-47R</t>
  </si>
  <si>
    <t>521-1856R</t>
  </si>
  <si>
    <t>521-18R</t>
  </si>
  <si>
    <t>73-23R</t>
  </si>
  <si>
    <t>1215-32R</t>
  </si>
  <si>
    <t>972-1582R</t>
  </si>
  <si>
    <t>75-2259F</t>
  </si>
  <si>
    <t>445-1311R</t>
  </si>
  <si>
    <t>283-55R</t>
  </si>
  <si>
    <t>1215-12R</t>
  </si>
  <si>
    <t>176-1834R</t>
  </si>
  <si>
    <t>1001-1130R</t>
  </si>
  <si>
    <t>73-678R</t>
  </si>
  <si>
    <t>1023-200R</t>
  </si>
  <si>
    <t>524-27R</t>
  </si>
  <si>
    <t>1166-15R</t>
  </si>
  <si>
    <t>974-715R</t>
  </si>
  <si>
    <t>789-4R</t>
  </si>
  <si>
    <t>524-50R</t>
  </si>
  <si>
    <t>215-38R</t>
  </si>
  <si>
    <t>CB 1023</t>
  </si>
  <si>
    <t>470-40AE</t>
  </si>
  <si>
    <t>73-683R</t>
  </si>
  <si>
    <t>182-2240F</t>
  </si>
  <si>
    <t>1250-8R</t>
  </si>
  <si>
    <t>1166-342R</t>
  </si>
  <si>
    <t>521-14R</t>
  </si>
  <si>
    <t>356-16R</t>
  </si>
  <si>
    <t>236-1567R</t>
  </si>
  <si>
    <t>599-19R</t>
  </si>
  <si>
    <t>79-714R</t>
  </si>
  <si>
    <t>350-2201R</t>
  </si>
  <si>
    <t>441-30R</t>
  </si>
  <si>
    <t>RB1-433R</t>
  </si>
  <si>
    <t>CB OK1</t>
  </si>
  <si>
    <t>221-1230F</t>
  </si>
  <si>
    <t>176-197F</t>
  </si>
  <si>
    <t>157-1928R</t>
  </si>
  <si>
    <t>357-50R</t>
  </si>
  <si>
    <t>1039-13</t>
  </si>
  <si>
    <t>236-1573R</t>
  </si>
  <si>
    <t>222-2063</t>
  </si>
  <si>
    <t>354-24AE</t>
  </si>
  <si>
    <t>454-48F</t>
  </si>
  <si>
    <t>452-38AE</t>
  </si>
  <si>
    <t>307-234R</t>
  </si>
  <si>
    <t>597-595</t>
  </si>
  <si>
    <t>354-1706R</t>
  </si>
  <si>
    <t>471-36F</t>
  </si>
  <si>
    <t>176-161R</t>
  </si>
  <si>
    <t>CB RA1</t>
  </si>
  <si>
    <t>524-46R</t>
  </si>
  <si>
    <t>TM1-10R</t>
  </si>
  <si>
    <t>972-1590F</t>
  </si>
  <si>
    <t>CB RC1</t>
  </si>
  <si>
    <t>972-942R</t>
  </si>
  <si>
    <t>450-1851F</t>
  </si>
  <si>
    <t>524-69R</t>
  </si>
  <si>
    <t>355-41R</t>
  </si>
  <si>
    <t>CB 357</t>
  </si>
  <si>
    <t>521-32R</t>
  </si>
  <si>
    <t>1105-1479</t>
  </si>
  <si>
    <t>236-1535R</t>
  </si>
  <si>
    <t>182-2252R</t>
  </si>
  <si>
    <t>1250-677R</t>
  </si>
  <si>
    <t>221-788</t>
  </si>
  <si>
    <t>CB 355</t>
  </si>
  <si>
    <t>79-658R</t>
  </si>
  <si>
    <t>214-1122R</t>
  </si>
  <si>
    <t>236-1569R</t>
  </si>
  <si>
    <t>1166-18R</t>
  </si>
  <si>
    <t>CB 236</t>
  </si>
  <si>
    <t>73-1163</t>
  </si>
  <si>
    <t>1030-989R</t>
  </si>
  <si>
    <t>971-2050R</t>
  </si>
  <si>
    <t>79-785</t>
  </si>
  <si>
    <t>971-1973R</t>
  </si>
  <si>
    <t>1022-322R</t>
  </si>
  <si>
    <t>1250-27R</t>
  </si>
  <si>
    <t>357-750R</t>
  </si>
  <si>
    <t>352-27R</t>
  </si>
  <si>
    <t>1458-565R</t>
  </si>
  <si>
    <t>CB MOR1</t>
  </si>
  <si>
    <t>CB RA2</t>
  </si>
  <si>
    <t>972-32R</t>
  </si>
  <si>
    <t>217-983R</t>
  </si>
  <si>
    <t>357-45R</t>
  </si>
  <si>
    <t>215-1531R</t>
  </si>
  <si>
    <t>971-383R</t>
  </si>
  <si>
    <t>222-1433R</t>
  </si>
  <si>
    <t>908-1172R</t>
  </si>
  <si>
    <t>353-1429R</t>
  </si>
  <si>
    <t>CB 1250</t>
  </si>
  <si>
    <t>1030-20R</t>
  </si>
  <si>
    <t>235-899R</t>
  </si>
  <si>
    <t>216-1859F</t>
  </si>
  <si>
    <t>1030-42R</t>
  </si>
  <si>
    <t>907-1702R</t>
  </si>
  <si>
    <t>1021-855</t>
  </si>
  <si>
    <t>971-371R</t>
  </si>
  <si>
    <t>237-2R</t>
  </si>
  <si>
    <t>237-17R</t>
  </si>
  <si>
    <t>357-1299R</t>
  </si>
  <si>
    <t>1458-1061</t>
  </si>
  <si>
    <t>351-819R</t>
  </si>
  <si>
    <t>79-808R</t>
  </si>
  <si>
    <t>1030-18R</t>
  </si>
  <si>
    <t>353-901F</t>
  </si>
  <si>
    <t>1030-1728R</t>
  </si>
  <si>
    <t>353-904R</t>
  </si>
  <si>
    <t>908-2055F</t>
  </si>
  <si>
    <t>237-30R</t>
  </si>
  <si>
    <t>214-647R</t>
  </si>
  <si>
    <t>1021-1748F</t>
  </si>
  <si>
    <t>CB 907</t>
  </si>
  <si>
    <t>351-871R</t>
  </si>
  <si>
    <t>1030-1777</t>
  </si>
  <si>
    <t>907-1562AE</t>
  </si>
  <si>
    <t>971-29R</t>
  </si>
  <si>
    <t>79-676R</t>
  </si>
  <si>
    <t>907-1716R</t>
  </si>
  <si>
    <t>908-1372R</t>
  </si>
  <si>
    <t>1022-17F</t>
  </si>
  <si>
    <t>357-2049F</t>
  </si>
  <si>
    <t>908-1236</t>
  </si>
  <si>
    <t>CB 351</t>
  </si>
  <si>
    <t>CB 971</t>
  </si>
  <si>
    <t>78-26R</t>
  </si>
  <si>
    <t>908-2038R</t>
  </si>
  <si>
    <t>1021-1760R</t>
  </si>
  <si>
    <t>1458-601R</t>
  </si>
  <si>
    <t>909-805R</t>
  </si>
  <si>
    <t>909-453R</t>
  </si>
  <si>
    <t>RA1-402R</t>
  </si>
  <si>
    <t>215-1534R</t>
  </si>
  <si>
    <t>79-679R</t>
  </si>
  <si>
    <t>973-1245R</t>
  </si>
  <si>
    <t>907-2820R</t>
  </si>
  <si>
    <t>1458-1131R</t>
  </si>
  <si>
    <t>909-451</t>
  </si>
  <si>
    <t>1021-25R</t>
  </si>
  <si>
    <t>970-1341R</t>
  </si>
  <si>
    <t>358-682F</t>
  </si>
  <si>
    <t>222-1990R</t>
  </si>
  <si>
    <t>237-1765R</t>
  </si>
  <si>
    <t>1250-671R</t>
  </si>
  <si>
    <t>78-35R</t>
  </si>
  <si>
    <t>222-1986R</t>
  </si>
  <si>
    <t>222-1988R</t>
  </si>
  <si>
    <t>975-22R</t>
  </si>
  <si>
    <t>78-782R</t>
  </si>
  <si>
    <t>Overall Utility Risk Score per Mile *</t>
  </si>
  <si>
    <t>Version of Risk Model Used</t>
  </si>
  <si>
    <t>Total Miles</t>
  </si>
  <si>
    <t>Top Risk Contributors</t>
  </si>
  <si>
    <t>Outage Program Risk Score</t>
  </si>
  <si>
    <t>Wildfire Risk Score</t>
  </si>
  <si>
    <t>Overall Utility Risk Score</t>
  </si>
  <si>
    <t>Circuit, Segment, or Span ID</t>
  </si>
  <si>
    <t>Risk Ranking</t>
  </si>
  <si>
    <t>Conductor failure, Vegetation failure, Other Equipment &amp; Foreign Object failure, Vehicle Contact failure</t>
  </si>
  <si>
    <t>CB EN2</t>
  </si>
  <si>
    <t>CB OT2</t>
  </si>
  <si>
    <t>287-20</t>
  </si>
  <si>
    <t>781-1356R</t>
  </si>
  <si>
    <t>CB 949</t>
  </si>
  <si>
    <t>533-7AE</t>
  </si>
  <si>
    <t>511-831</t>
  </si>
  <si>
    <t xml:space="preserve"> $-   </t>
  </si>
  <si>
    <t>534-1080F</t>
  </si>
  <si>
    <t>311-1163F</t>
  </si>
  <si>
    <t>CB 92</t>
  </si>
  <si>
    <t>94-24F</t>
  </si>
  <si>
    <t>CB 410</t>
  </si>
  <si>
    <t>222-2108</t>
  </si>
  <si>
    <t>178-968AE</t>
  </si>
  <si>
    <t>CB 531</t>
  </si>
  <si>
    <t>CB 381</t>
  </si>
  <si>
    <t>795-821F</t>
  </si>
  <si>
    <t>394-418F</t>
  </si>
  <si>
    <t>CB 553</t>
  </si>
  <si>
    <t>56-670F</t>
  </si>
  <si>
    <t>CB 85</t>
  </si>
  <si>
    <t>594-1379F</t>
  </si>
  <si>
    <t>252-129</t>
  </si>
  <si>
    <t>795-817AE</t>
  </si>
  <si>
    <t>CB 579</t>
  </si>
  <si>
    <t>286-990AE</t>
  </si>
  <si>
    <t>CB 145</t>
  </si>
  <si>
    <t>146-275R</t>
  </si>
  <si>
    <t>1297-35F</t>
  </si>
  <si>
    <t>CB 153</t>
  </si>
  <si>
    <t>CB 190</t>
  </si>
  <si>
    <t>CB 69</t>
  </si>
  <si>
    <t>368-21AE</t>
  </si>
  <si>
    <t>74-35R</t>
  </si>
  <si>
    <t>244-32F</t>
  </si>
  <si>
    <t>297-828AE</t>
  </si>
  <si>
    <t>59-816F</t>
  </si>
  <si>
    <t>CB 184</t>
  </si>
  <si>
    <t>CB FM2</t>
  </si>
  <si>
    <t>255-43AE</t>
  </si>
  <si>
    <t>92-618F</t>
  </si>
  <si>
    <t>714-549F</t>
  </si>
  <si>
    <t>546-525R</t>
  </si>
  <si>
    <t>244-33F</t>
  </si>
  <si>
    <t>CB 536</t>
  </si>
  <si>
    <t>CB 456</t>
  </si>
  <si>
    <t>57-1296F</t>
  </si>
  <si>
    <t>CB AG1</t>
  </si>
  <si>
    <t>SEA1-384F</t>
  </si>
  <si>
    <t>CB 59</t>
  </si>
  <si>
    <t>116-12R</t>
  </si>
  <si>
    <t>1100-1168F</t>
  </si>
  <si>
    <t>299-1011</t>
  </si>
  <si>
    <t>CB 776</t>
  </si>
  <si>
    <t>730-835</t>
  </si>
  <si>
    <t>35-2</t>
  </si>
  <si>
    <t>CB 147</t>
  </si>
  <si>
    <t>781-1359</t>
  </si>
  <si>
    <t>CB 163</t>
  </si>
  <si>
    <t>448-1203F</t>
  </si>
  <si>
    <t>CB 564</t>
  </si>
  <si>
    <t>1458-1075F</t>
  </si>
  <si>
    <t>CB 88</t>
  </si>
  <si>
    <t>CB 460</t>
  </si>
  <si>
    <t>CB 214</t>
  </si>
  <si>
    <t>358-681F</t>
  </si>
  <si>
    <t>793-27AE</t>
  </si>
  <si>
    <t>95-29R</t>
  </si>
  <si>
    <t>CB 558</t>
  </si>
  <si>
    <t>289-906AE</t>
  </si>
  <si>
    <t>68-775</t>
  </si>
  <si>
    <t>968-476F</t>
  </si>
  <si>
    <t>909-812</t>
  </si>
  <si>
    <t>313-550AE</t>
  </si>
  <si>
    <t>197-1157F</t>
  </si>
  <si>
    <t>170-46</t>
  </si>
  <si>
    <t>520-1936</t>
  </si>
  <si>
    <t>CB 702</t>
  </si>
  <si>
    <t>CB 715</t>
  </si>
  <si>
    <t>68-27</t>
  </si>
  <si>
    <t>708-47</t>
  </si>
  <si>
    <t>CB 289</t>
  </si>
  <si>
    <t>181-49</t>
  </si>
  <si>
    <t>329-215F</t>
  </si>
  <si>
    <t>CB 797</t>
  </si>
  <si>
    <t>172-615R</t>
  </si>
  <si>
    <t>CB 380</t>
  </si>
  <si>
    <t>CB TR1</t>
  </si>
  <si>
    <t>CB PB5</t>
  </si>
  <si>
    <t>CB 472</t>
  </si>
  <si>
    <t>172-630R</t>
  </si>
  <si>
    <t>1458-1115F</t>
  </si>
  <si>
    <t>114-18AE</t>
  </si>
  <si>
    <t>287-27AE</t>
  </si>
  <si>
    <t>61-13F</t>
  </si>
  <si>
    <t>CB 443</t>
  </si>
  <si>
    <t>CB 540</t>
  </si>
  <si>
    <t>768-20AE</t>
  </si>
  <si>
    <t>1073-888F</t>
  </si>
  <si>
    <t>CB 475</t>
  </si>
  <si>
    <t>284-660R</t>
  </si>
  <si>
    <t>783-847F</t>
  </si>
  <si>
    <t>417-44AE</t>
  </si>
  <si>
    <t>CB 40</t>
  </si>
  <si>
    <t>CB 94</t>
  </si>
  <si>
    <t>834-887AE</t>
  </si>
  <si>
    <t>CB 334</t>
  </si>
  <si>
    <t>434-301</t>
  </si>
  <si>
    <t>1201-282F</t>
  </si>
  <si>
    <t>171-567</t>
  </si>
  <si>
    <t>CB 1166</t>
  </si>
  <si>
    <t>CB EN1</t>
  </si>
  <si>
    <t>CB EOS1</t>
  </si>
  <si>
    <t>CB 545</t>
  </si>
  <si>
    <t>216-220R</t>
  </si>
  <si>
    <t>CB 270</t>
  </si>
  <si>
    <t>512-50AE</t>
  </si>
  <si>
    <t>791-424F</t>
  </si>
  <si>
    <t>CB 361</t>
  </si>
  <si>
    <t>CB 525</t>
  </si>
  <si>
    <t>991-383</t>
  </si>
  <si>
    <t>58-737F</t>
  </si>
  <si>
    <t>CB 120</t>
  </si>
  <si>
    <t>CB 512</t>
  </si>
  <si>
    <t>1202-9</t>
  </si>
  <si>
    <t>146-566</t>
  </si>
  <si>
    <t>314-13F</t>
  </si>
  <si>
    <t>CB 140</t>
  </si>
  <si>
    <t>361-45R</t>
  </si>
  <si>
    <t>CB 1162</t>
  </si>
  <si>
    <t>140-496</t>
  </si>
  <si>
    <t>223-526R</t>
  </si>
  <si>
    <t>90-32</t>
  </si>
  <si>
    <t>286-1053R</t>
  </si>
  <si>
    <t>140-481R</t>
  </si>
  <si>
    <t>535-11F</t>
  </si>
  <si>
    <t>1458-1062F</t>
  </si>
  <si>
    <t>59-465</t>
  </si>
  <si>
    <t>CB 308</t>
  </si>
  <si>
    <t>445-1323</t>
  </si>
  <si>
    <t>197-969F</t>
  </si>
  <si>
    <t>CB 780</t>
  </si>
  <si>
    <t>171-704R</t>
  </si>
  <si>
    <t>57-463AE</t>
  </si>
  <si>
    <t>368-1054F</t>
  </si>
  <si>
    <t>1458-519</t>
  </si>
  <si>
    <t>783-854F</t>
  </si>
  <si>
    <t>171-34</t>
  </si>
  <si>
    <t>512-300F</t>
  </si>
  <si>
    <t>68-1356AE</t>
  </si>
  <si>
    <t>CB AD3</t>
  </si>
  <si>
    <t>1458-454F</t>
  </si>
  <si>
    <t>366-48</t>
  </si>
  <si>
    <t>CB VDN1</t>
  </si>
  <si>
    <t>990-713</t>
  </si>
  <si>
    <t>168-702F</t>
  </si>
  <si>
    <t>CB 199</t>
  </si>
  <si>
    <t>794-15</t>
  </si>
  <si>
    <t>116-32F</t>
  </si>
  <si>
    <t>CB 352</t>
  </si>
  <si>
    <t>463-1136F</t>
  </si>
  <si>
    <t>442-46R</t>
  </si>
  <si>
    <t>144-442F</t>
  </si>
  <si>
    <t>CB 62</t>
  </si>
  <si>
    <t>114-48</t>
  </si>
  <si>
    <t>CB 902</t>
  </si>
  <si>
    <t>510-798</t>
  </si>
  <si>
    <t>242-776F</t>
  </si>
  <si>
    <t>314-814F</t>
  </si>
  <si>
    <t>CB 1039</t>
  </si>
  <si>
    <t>242-1420F</t>
  </si>
  <si>
    <t>1160-1</t>
  </si>
  <si>
    <t>282-565F</t>
  </si>
  <si>
    <t>CB 279</t>
  </si>
  <si>
    <t>65-1086</t>
  </si>
  <si>
    <t>CB GN1</t>
  </si>
  <si>
    <t>CB 362</t>
  </si>
  <si>
    <t>452-37AE</t>
  </si>
  <si>
    <t>361-686F</t>
  </si>
  <si>
    <t>511-1338AE</t>
  </si>
  <si>
    <t>299-814AE</t>
  </si>
  <si>
    <t>CB 186</t>
  </si>
  <si>
    <t>CB 366</t>
  </si>
  <si>
    <t>513-42F</t>
  </si>
  <si>
    <t>CB DM2</t>
  </si>
  <si>
    <t>CB 363</t>
  </si>
  <si>
    <t>58-110F</t>
  </si>
  <si>
    <t>196-43F</t>
  </si>
  <si>
    <t>1085-8F</t>
  </si>
  <si>
    <t>CB SSC1</t>
  </si>
  <si>
    <t>65-38AE</t>
  </si>
  <si>
    <t>1103-13AE</t>
  </si>
  <si>
    <t>192-657AE</t>
  </si>
  <si>
    <t>CB 292</t>
  </si>
  <si>
    <t>1094-7</t>
  </si>
  <si>
    <t>308-563AE</t>
  </si>
  <si>
    <t>417-791AE</t>
  </si>
  <si>
    <t>196-38F</t>
  </si>
  <si>
    <t>443-218R</t>
  </si>
  <si>
    <t>783-848F</t>
  </si>
  <si>
    <t>1297-34F</t>
  </si>
  <si>
    <t>1140-8F</t>
  </si>
  <si>
    <t>795-725AE</t>
  </si>
  <si>
    <t>991-384AE</t>
  </si>
  <si>
    <t>1073-480</t>
  </si>
  <si>
    <t>CB 364</t>
  </si>
  <si>
    <t>CB 463</t>
  </si>
  <si>
    <t>702-30</t>
  </si>
  <si>
    <t>165-621F</t>
  </si>
  <si>
    <t>578-242F</t>
  </si>
  <si>
    <t>90-44AE</t>
  </si>
  <si>
    <t>1117-1121F</t>
  </si>
  <si>
    <t>CB 461</t>
  </si>
  <si>
    <t>1007-10F</t>
  </si>
  <si>
    <t>CB 851</t>
  </si>
  <si>
    <t>731-49F</t>
  </si>
  <si>
    <t>365-34R</t>
  </si>
  <si>
    <t>511-1337</t>
  </si>
  <si>
    <t>548-17F</t>
  </si>
  <si>
    <t>792-46</t>
  </si>
  <si>
    <t>CB 274</t>
  </si>
  <si>
    <t>212-880R</t>
  </si>
  <si>
    <t>CB LR1</t>
  </si>
  <si>
    <t>247-48</t>
  </si>
  <si>
    <t>CB 64</t>
  </si>
  <si>
    <t>702-25</t>
  </si>
  <si>
    <t>936-188</t>
  </si>
  <si>
    <t>303-487AE</t>
  </si>
  <si>
    <t>314-44F</t>
  </si>
  <si>
    <t>69-45F</t>
  </si>
  <si>
    <t>56-669F</t>
  </si>
  <si>
    <t>CB 1245</t>
  </si>
  <si>
    <t>CB 142</t>
  </si>
  <si>
    <t>CB 192</t>
  </si>
  <si>
    <t>CB 368</t>
  </si>
  <si>
    <t>391-437</t>
  </si>
  <si>
    <t>545-47F</t>
  </si>
  <si>
    <t>701-48AE</t>
  </si>
  <si>
    <t>CB 535</t>
  </si>
  <si>
    <t>58-754F</t>
  </si>
  <si>
    <t>64-14F</t>
  </si>
  <si>
    <t>522-34</t>
  </si>
  <si>
    <t>61-21F</t>
  </si>
  <si>
    <t>CB 171</t>
  </si>
  <si>
    <t>1006-829F</t>
  </si>
  <si>
    <t>CB 287</t>
  </si>
  <si>
    <t>CB 589</t>
  </si>
  <si>
    <t>CB 497</t>
  </si>
  <si>
    <t>CB 144</t>
  </si>
  <si>
    <t>CB 417</t>
  </si>
  <si>
    <t>314-43F</t>
  </si>
  <si>
    <t>57-736</t>
  </si>
  <si>
    <t>522-36</t>
  </si>
  <si>
    <t>1001-1231F</t>
  </si>
  <si>
    <t>1079-9</t>
  </si>
  <si>
    <t>CB 444</t>
  </si>
  <si>
    <t>CB 93</t>
  </si>
  <si>
    <t>280-382AE</t>
  </si>
  <si>
    <t>277-456F</t>
  </si>
  <si>
    <t>209-661</t>
  </si>
  <si>
    <t>142-33</t>
  </si>
  <si>
    <t>CB BRM1</t>
  </si>
  <si>
    <t>CB 77</t>
  </si>
  <si>
    <t>797-30F</t>
  </si>
  <si>
    <t>928-6F</t>
  </si>
  <si>
    <t>492-1091F</t>
  </si>
  <si>
    <t>CB EO3</t>
  </si>
  <si>
    <t>CB FM3</t>
  </si>
  <si>
    <t>230-2067</t>
  </si>
  <si>
    <t>308-484AE</t>
  </si>
  <si>
    <t>CB 1085</t>
  </si>
  <si>
    <t>306-2258F</t>
  </si>
  <si>
    <t>275-48F</t>
  </si>
  <si>
    <t>CB 56</t>
  </si>
  <si>
    <t>CB 789</t>
  </si>
  <si>
    <t>783-1451F</t>
  </si>
  <si>
    <t>CB HW1</t>
  </si>
  <si>
    <t>390-16F</t>
  </si>
  <si>
    <t>205-1550</t>
  </si>
  <si>
    <t>CB 330</t>
  </si>
  <si>
    <t>310-719F</t>
  </si>
  <si>
    <t>595-1454F</t>
  </si>
  <si>
    <t>545-43AE</t>
  </si>
  <si>
    <t>CB 68</t>
  </si>
  <si>
    <t>505-1676F</t>
  </si>
  <si>
    <t>CB 415</t>
  </si>
  <si>
    <t>CB 284</t>
  </si>
  <si>
    <t>702-27R</t>
  </si>
  <si>
    <t>799-504R</t>
  </si>
  <si>
    <t>535-10F</t>
  </si>
  <si>
    <t>CB SHC1</t>
  </si>
  <si>
    <t>CB 183</t>
  </si>
  <si>
    <t>CB 783</t>
  </si>
  <si>
    <t>1140-11F</t>
  </si>
  <si>
    <t>274-40</t>
  </si>
  <si>
    <t>CB 281</t>
  </si>
  <si>
    <t>306-2246</t>
  </si>
  <si>
    <t>368-24</t>
  </si>
  <si>
    <t>780-468R</t>
  </si>
  <si>
    <t>CB 981</t>
  </si>
  <si>
    <t>415-1237R</t>
  </si>
  <si>
    <t>CB 350</t>
  </si>
  <si>
    <t>CB 215</t>
  </si>
  <si>
    <t>292-317F</t>
  </si>
  <si>
    <t>CB 202</t>
  </si>
  <si>
    <t>CB 196</t>
  </si>
  <si>
    <t>170-3R</t>
  </si>
  <si>
    <t>CB 857</t>
  </si>
  <si>
    <t>545-50F</t>
  </si>
  <si>
    <t>452-1403</t>
  </si>
  <si>
    <t>CB PB1</t>
  </si>
  <si>
    <t>390-346AE</t>
  </si>
  <si>
    <t>364-49R</t>
  </si>
  <si>
    <t>1458-1117F</t>
  </si>
  <si>
    <t>CB 288</t>
  </si>
  <si>
    <t>415-33</t>
  </si>
  <si>
    <t>286-989AE</t>
  </si>
  <si>
    <t>835-11F</t>
  </si>
  <si>
    <t>CB 578</t>
  </si>
  <si>
    <t>1090-70F</t>
  </si>
  <si>
    <t>442-780</t>
  </si>
  <si>
    <t>116-31F</t>
  </si>
  <si>
    <t>172-567R</t>
  </si>
  <si>
    <t>579-350F</t>
  </si>
  <si>
    <t>542-44F</t>
  </si>
  <si>
    <t>386-25R</t>
  </si>
  <si>
    <t>331-42AE</t>
  </si>
  <si>
    <t>171-708R</t>
  </si>
  <si>
    <t>CB 143</t>
  </si>
  <si>
    <t>973-534AE</t>
  </si>
  <si>
    <t>CB 750</t>
  </si>
  <si>
    <t>CB 492</t>
  </si>
  <si>
    <t>CB AD1</t>
  </si>
  <si>
    <t>62-22AE</t>
  </si>
  <si>
    <t>545-874R</t>
  </si>
  <si>
    <t>CB MV1</t>
  </si>
  <si>
    <t>1140-13F</t>
  </si>
  <si>
    <t>CB 282</t>
  </si>
  <si>
    <t>908-2062F</t>
  </si>
  <si>
    <t>973-533AE</t>
  </si>
  <si>
    <t>583-318F</t>
  </si>
  <si>
    <t>CB 365</t>
  </si>
  <si>
    <t>CB 781</t>
  </si>
  <si>
    <t>1458-1057F</t>
  </si>
  <si>
    <t>275-45</t>
  </si>
  <si>
    <t>1215-10R</t>
  </si>
  <si>
    <t>308-485AE</t>
  </si>
  <si>
    <t>1243-38R</t>
  </si>
  <si>
    <t>311-43</t>
  </si>
  <si>
    <t>341-920</t>
  </si>
  <si>
    <t>CB 511</t>
  </si>
  <si>
    <t>308-486AE</t>
  </si>
  <si>
    <t>CB 927</t>
  </si>
  <si>
    <t>933-472F</t>
  </si>
  <si>
    <t>203-21R</t>
  </si>
  <si>
    <t>CB 1073</t>
  </si>
  <si>
    <t>279-10AE</t>
  </si>
  <si>
    <t>1458-456F</t>
  </si>
  <si>
    <t>417-21R</t>
  </si>
  <si>
    <t>60-603F</t>
  </si>
  <si>
    <t>1081-666F</t>
  </si>
  <si>
    <t>210-394R</t>
  </si>
  <si>
    <t>303-189AE</t>
  </si>
  <si>
    <t>364-36</t>
  </si>
  <si>
    <t>230-1008R</t>
  </si>
  <si>
    <t>CB BN1</t>
  </si>
  <si>
    <t>362-47F</t>
  </si>
  <si>
    <t>172-569R</t>
  </si>
  <si>
    <t>1081-11</t>
  </si>
  <si>
    <t>CB 799</t>
  </si>
  <si>
    <t>794-1002</t>
  </si>
  <si>
    <t>242-1419F</t>
  </si>
  <si>
    <t>CB 514</t>
  </si>
  <si>
    <t>452-1405</t>
  </si>
  <si>
    <t>CB 1007</t>
  </si>
  <si>
    <t>197-1150F</t>
  </si>
  <si>
    <t>CB 61</t>
  </si>
  <si>
    <t>972-1642</t>
  </si>
  <si>
    <t>CB GM2</t>
  </si>
  <si>
    <t>86-552F</t>
  </si>
  <si>
    <t>308-464</t>
  </si>
  <si>
    <t>CB MA1</t>
  </si>
  <si>
    <t>276-158R</t>
  </si>
  <si>
    <t>855-46AE</t>
  </si>
  <si>
    <t>CB 65</t>
  </si>
  <si>
    <t>94-41</t>
  </si>
  <si>
    <t>971-381R</t>
  </si>
  <si>
    <t>CB 701</t>
  </si>
  <si>
    <t>CB 911</t>
  </si>
  <si>
    <t>1072-6</t>
  </si>
  <si>
    <t>CB 704</t>
  </si>
  <si>
    <t>93-559R</t>
  </si>
  <si>
    <t>230-371AE</t>
  </si>
  <si>
    <t>CB 203</t>
  </si>
  <si>
    <t>277-459F</t>
  </si>
  <si>
    <t>CB 63</t>
  </si>
  <si>
    <t>972-1644</t>
  </si>
  <si>
    <t>279-11AE</t>
  </si>
  <si>
    <t>703-279R</t>
  </si>
  <si>
    <t>312-14F</t>
  </si>
  <si>
    <t>92-619F</t>
  </si>
  <si>
    <t>501-786</t>
  </si>
  <si>
    <t>1162-329R</t>
  </si>
  <si>
    <t>CB 275</t>
  </si>
  <si>
    <t>CB 286</t>
  </si>
  <si>
    <t>315-485AE</t>
  </si>
  <si>
    <t>182-2243F</t>
  </si>
  <si>
    <t>CB 230</t>
  </si>
  <si>
    <t>1081-38AE</t>
  </si>
  <si>
    <t>CB 732</t>
  </si>
  <si>
    <t>542-43F</t>
  </si>
  <si>
    <t>CB 329</t>
  </si>
  <si>
    <t>492-14R</t>
  </si>
  <si>
    <t>330-8R</t>
  </si>
  <si>
    <t>331-40AE</t>
  </si>
  <si>
    <t>CB 597</t>
  </si>
  <si>
    <t>CB 414</t>
  </si>
  <si>
    <t>901-1124</t>
  </si>
  <si>
    <t>578-227AE</t>
  </si>
  <si>
    <t>546-14R</t>
  </si>
  <si>
    <t>795-816R</t>
  </si>
  <si>
    <t>277-48</t>
  </si>
  <si>
    <t>840-374</t>
  </si>
  <si>
    <t>330-810R</t>
  </si>
  <si>
    <t>394-419</t>
  </si>
  <si>
    <t>221-1235F</t>
  </si>
  <si>
    <t>CB CG2</t>
  </si>
  <si>
    <t>274-23R</t>
  </si>
  <si>
    <t>CB 1081</t>
  </si>
  <si>
    <t>595-500</t>
  </si>
  <si>
    <t>1162-324R</t>
  </si>
  <si>
    <t>510-49R</t>
  </si>
  <si>
    <t>CB SC1</t>
  </si>
  <si>
    <t>CB 57</t>
  </si>
  <si>
    <t>1162-363</t>
  </si>
  <si>
    <t>CB 245</t>
  </si>
  <si>
    <t>CB 970</t>
  </si>
  <si>
    <t>CB 103</t>
  </si>
  <si>
    <t>CB 920</t>
  </si>
  <si>
    <t>797-32F</t>
  </si>
  <si>
    <t>CB 314</t>
  </si>
  <si>
    <t>63-35AE</t>
  </si>
  <si>
    <t>928-37F</t>
  </si>
  <si>
    <t>907-1602</t>
  </si>
  <si>
    <t>520-22R</t>
  </si>
  <si>
    <t>CB 1525</t>
  </si>
  <si>
    <t>390-15</t>
  </si>
  <si>
    <t>CB 331</t>
  </si>
  <si>
    <t>452-39AE</t>
  </si>
  <si>
    <t>212-743R</t>
  </si>
  <si>
    <t>CB SC2</t>
  </si>
  <si>
    <t>CB 116</t>
  </si>
  <si>
    <t>CB 386</t>
  </si>
  <si>
    <t>189-782F</t>
  </si>
  <si>
    <t>CB 855</t>
  </si>
  <si>
    <t>492-343R</t>
  </si>
  <si>
    <t>454-53F</t>
  </si>
  <si>
    <t>CB 596</t>
  </si>
  <si>
    <t>278-630</t>
  </si>
  <si>
    <t>CB CG1</t>
  </si>
  <si>
    <t>311-14R</t>
  </si>
  <si>
    <t>1039-14AE</t>
  </si>
  <si>
    <t>CB 243</t>
  </si>
  <si>
    <t>310-1192F</t>
  </si>
  <si>
    <t>278-22R</t>
  </si>
  <si>
    <t>558-301R</t>
  </si>
  <si>
    <t>241-820AE</t>
  </si>
  <si>
    <t>1085-109F</t>
  </si>
  <si>
    <t>222-1992R</t>
  </si>
  <si>
    <t>241-746</t>
  </si>
  <si>
    <t>276-228</t>
  </si>
  <si>
    <t>542-45F</t>
  </si>
  <si>
    <t>590-6</t>
  </si>
  <si>
    <t>454-49F</t>
  </si>
  <si>
    <t>245-486</t>
  </si>
  <si>
    <t>181-53F</t>
  </si>
  <si>
    <t>972-1641</t>
  </si>
  <si>
    <t>CB 244</t>
  </si>
  <si>
    <t>450-1850</t>
  </si>
  <si>
    <t>1101-593F</t>
  </si>
  <si>
    <t>93-10R</t>
  </si>
  <si>
    <t>350-2182R</t>
  </si>
  <si>
    <t>523-31AE</t>
  </si>
  <si>
    <t>CB 523</t>
  </si>
  <si>
    <t>206-963F</t>
  </si>
  <si>
    <t>CB 973</t>
  </si>
  <si>
    <t>CB 280</t>
  </si>
  <si>
    <t>394-422F</t>
  </si>
  <si>
    <t>183-439</t>
  </si>
  <si>
    <t>210-9R</t>
  </si>
  <si>
    <t>221-38AE</t>
  </si>
  <si>
    <t>390-18</t>
  </si>
  <si>
    <t>401-39R</t>
  </si>
  <si>
    <t>79-1215F</t>
  </si>
  <si>
    <t>68-42</t>
  </si>
  <si>
    <t>221-1249R</t>
  </si>
  <si>
    <t>840-308F</t>
  </si>
  <si>
    <t>970-4AE</t>
  </si>
  <si>
    <t>444-15R</t>
  </si>
  <si>
    <t>CB 546</t>
  </si>
  <si>
    <t>CB 974</t>
  </si>
  <si>
    <t>1139-5</t>
  </si>
  <si>
    <t>CB 91</t>
  </si>
  <si>
    <t>576-205F</t>
  </si>
  <si>
    <t>732-15R</t>
  </si>
  <si>
    <t>CB FB1</t>
  </si>
  <si>
    <t>CB 303</t>
  </si>
  <si>
    <t>CB 195</t>
  </si>
  <si>
    <t>280-24AE</t>
  </si>
  <si>
    <t>242-1413F</t>
  </si>
  <si>
    <t>205-369R</t>
  </si>
  <si>
    <t>341-1155F</t>
  </si>
  <si>
    <t>239-89R</t>
  </si>
  <si>
    <t>240-1148</t>
  </si>
  <si>
    <t>334-21</t>
  </si>
  <si>
    <t>CB 188</t>
  </si>
  <si>
    <t>CB 247</t>
  </si>
  <si>
    <t>CB 562</t>
  </si>
  <si>
    <t>CB 980</t>
  </si>
  <si>
    <t>973-530AE</t>
  </si>
  <si>
    <t>243-20R</t>
  </si>
  <si>
    <t>340-378F</t>
  </si>
  <si>
    <t>792-47R</t>
  </si>
  <si>
    <t>CB 185</t>
  </si>
  <si>
    <t>395-33R</t>
  </si>
  <si>
    <t>CB 394</t>
  </si>
  <si>
    <t>214-4R</t>
  </si>
  <si>
    <t>1007-9F</t>
  </si>
  <si>
    <t>243-14R</t>
  </si>
  <si>
    <t>176-1836R</t>
  </si>
  <si>
    <t>CB 242</t>
  </si>
  <si>
    <t>781-44</t>
  </si>
  <si>
    <t>1001-1814AE</t>
  </si>
  <si>
    <t>1242-1079R</t>
  </si>
  <si>
    <t>858-14</t>
  </si>
  <si>
    <t>CB 313</t>
  </si>
  <si>
    <t>486-61R</t>
  </si>
  <si>
    <t>1105-1483</t>
  </si>
  <si>
    <t>CB 576</t>
  </si>
  <si>
    <t>157-165R</t>
  </si>
  <si>
    <t>CB 556</t>
  </si>
  <si>
    <t>182-2242F</t>
  </si>
  <si>
    <t>1458-1056</t>
  </si>
  <si>
    <t>928-19</t>
  </si>
  <si>
    <t>CB 235</t>
  </si>
  <si>
    <t>233-81F</t>
  </si>
  <si>
    <t>1242-1084</t>
  </si>
  <si>
    <t>920-823</t>
  </si>
  <si>
    <t>300-483F</t>
  </si>
  <si>
    <t>353-902F</t>
  </si>
  <si>
    <t>392-23F</t>
  </si>
  <si>
    <t>183-440</t>
  </si>
  <si>
    <t>1139-4F</t>
  </si>
  <si>
    <t>442-764R</t>
  </si>
  <si>
    <t>288-149R</t>
  </si>
  <si>
    <t>CB 524</t>
  </si>
  <si>
    <t>214-17AE</t>
  </si>
  <si>
    <t>204-32R</t>
  </si>
  <si>
    <t>454-45AE</t>
  </si>
  <si>
    <t>244-29</t>
  </si>
  <si>
    <t>210-172R</t>
  </si>
  <si>
    <t>504-287R</t>
  </si>
  <si>
    <t>553-27R</t>
  </si>
  <si>
    <t>1090-639R</t>
  </si>
  <si>
    <t>214-536R</t>
  </si>
  <si>
    <t>586-3</t>
  </si>
  <si>
    <t>591-1594R</t>
  </si>
  <si>
    <t>448-724R</t>
  </si>
  <si>
    <t>CB 387</t>
  </si>
  <si>
    <t>442-525</t>
  </si>
  <si>
    <t>334-46F</t>
  </si>
  <si>
    <t>230-1606R</t>
  </si>
  <si>
    <t>450-50R</t>
  </si>
  <si>
    <t>CB 473</t>
  </si>
  <si>
    <t>442-758F</t>
  </si>
  <si>
    <t>CB 391</t>
  </si>
  <si>
    <t>288-2380F</t>
  </si>
  <si>
    <t>96-47R</t>
  </si>
  <si>
    <t>CB 390</t>
  </si>
  <si>
    <t>177-941AE</t>
  </si>
  <si>
    <t>444-9R</t>
  </si>
  <si>
    <t>441-279R</t>
  </si>
  <si>
    <t>456-5</t>
  </si>
  <si>
    <t>1023-89R</t>
  </si>
  <si>
    <t>326-35R</t>
  </si>
  <si>
    <t>970-18AE</t>
  </si>
  <si>
    <t>916-381</t>
  </si>
  <si>
    <t>505-635R</t>
  </si>
  <si>
    <t>358-1175F</t>
  </si>
  <si>
    <t>CB 307</t>
  </si>
  <si>
    <t>212-638R</t>
  </si>
  <si>
    <t>CB 241</t>
  </si>
  <si>
    <t>221-782R</t>
  </si>
  <si>
    <t>67-37R</t>
  </si>
  <si>
    <t>449-683</t>
  </si>
  <si>
    <t>452-1404F</t>
  </si>
  <si>
    <t>991-1</t>
  </si>
  <si>
    <t>CB 455</t>
  </si>
  <si>
    <t>448-735R</t>
  </si>
  <si>
    <t>CB 392</t>
  </si>
  <si>
    <t>CB NVS1</t>
  </si>
  <si>
    <t>CB 178</t>
  </si>
  <si>
    <t>975-7</t>
  </si>
  <si>
    <t>182-2254R</t>
  </si>
  <si>
    <t>237-26F</t>
  </si>
  <si>
    <t>CB 1140</t>
  </si>
  <si>
    <t>CB 396</t>
  </si>
  <si>
    <t>1022-26R</t>
  </si>
  <si>
    <t>442-729</t>
  </si>
  <si>
    <t>186-940R</t>
  </si>
  <si>
    <t>221-35</t>
  </si>
  <si>
    <t>233-41R</t>
  </si>
  <si>
    <t>157-207R</t>
  </si>
  <si>
    <t>1090-1734</t>
  </si>
  <si>
    <t>CB 395</t>
  </si>
  <si>
    <t>504-2501R</t>
  </si>
  <si>
    <t>CB 306</t>
  </si>
  <si>
    <t>307-1492R</t>
  </si>
  <si>
    <t>520-1902R</t>
  </si>
  <si>
    <t>300-484F</t>
  </si>
  <si>
    <t>789-15</t>
  </si>
  <si>
    <t>CB 1138</t>
  </si>
  <si>
    <t>1118-1718F</t>
  </si>
  <si>
    <t>230-181</t>
  </si>
  <si>
    <t>240-1044</t>
  </si>
  <si>
    <t>450-1853F</t>
  </si>
  <si>
    <t>1021-92</t>
  </si>
  <si>
    <t>CB 474</t>
  </si>
  <si>
    <t>504-40R</t>
  </si>
  <si>
    <t>500-1531</t>
  </si>
  <si>
    <t>521-1819R</t>
  </si>
  <si>
    <t>CB 249</t>
  </si>
  <si>
    <t>540-241R</t>
  </si>
  <si>
    <t>175-94R</t>
  </si>
  <si>
    <t>908-30</t>
  </si>
  <si>
    <t>442-509R</t>
  </si>
  <si>
    <t>239-2207R</t>
  </si>
  <si>
    <t>242-1411F</t>
  </si>
  <si>
    <t>CB 358</t>
  </si>
  <si>
    <t>591-39AE</t>
  </si>
  <si>
    <t>CB 790</t>
  </si>
  <si>
    <t>532-763</t>
  </si>
  <si>
    <t>357-2047F</t>
  </si>
  <si>
    <t>450-88R</t>
  </si>
  <si>
    <t>CB RA3</t>
  </si>
  <si>
    <t>CB 66</t>
  </si>
  <si>
    <t>1090-636R</t>
  </si>
  <si>
    <t>393-14R</t>
  </si>
  <si>
    <t>CB 542</t>
  </si>
  <si>
    <t>242-1426F</t>
  </si>
  <si>
    <t>CB 248</t>
  </si>
  <si>
    <t>CB 791</t>
  </si>
  <si>
    <t>198-37R</t>
  </si>
  <si>
    <t>212-739R</t>
  </si>
  <si>
    <t>1001-1140R</t>
  </si>
  <si>
    <t>239-2217R</t>
  </si>
  <si>
    <t>CB FB2</t>
  </si>
  <si>
    <t>210-392R</t>
  </si>
  <si>
    <t>212-799R</t>
  </si>
  <si>
    <t>CB 204</t>
  </si>
  <si>
    <t>CB 591</t>
  </si>
  <si>
    <t>CB 522</t>
  </si>
  <si>
    <t>CB BN2</t>
  </si>
  <si>
    <t>239-2213R</t>
  </si>
  <si>
    <t>450-1854</t>
  </si>
  <si>
    <t>CB 441</t>
  </si>
  <si>
    <t>CB 1101</t>
  </si>
  <si>
    <t>859-13F</t>
  </si>
  <si>
    <t>576-201F</t>
  </si>
  <si>
    <t>1243-319R</t>
  </si>
  <si>
    <t>240-1028R</t>
  </si>
  <si>
    <t>211-279R</t>
  </si>
  <si>
    <t>CB 590</t>
  </si>
  <si>
    <t>448-1234R</t>
  </si>
  <si>
    <t>CB 175</t>
  </si>
  <si>
    <t>357-1147R</t>
  </si>
  <si>
    <t>CB 240</t>
  </si>
  <si>
    <t>212-734R</t>
  </si>
  <si>
    <t>206-1105</t>
  </si>
  <si>
    <t>241-570</t>
  </si>
  <si>
    <t>63-797R</t>
  </si>
  <si>
    <t>91-7F</t>
  </si>
  <si>
    <t>CB 975</t>
  </si>
  <si>
    <t>CB 412</t>
  </si>
  <si>
    <t>410-50R</t>
  </si>
  <si>
    <t>473-36R</t>
  </si>
  <si>
    <t>CB 200</t>
  </si>
  <si>
    <t>358-33</t>
  </si>
  <si>
    <t>411-47R</t>
  </si>
  <si>
    <t>445-897R</t>
  </si>
  <si>
    <t>222-1503R</t>
  </si>
  <si>
    <t>247-46</t>
  </si>
  <si>
    <t>463-1229</t>
  </si>
  <si>
    <t>1233-589R</t>
  </si>
  <si>
    <t>1021-883R</t>
  </si>
  <si>
    <t>215-1544R</t>
  </si>
  <si>
    <t>CB 1090</t>
  </si>
  <si>
    <t>504-1563</t>
  </si>
  <si>
    <t>CB 1243</t>
  </si>
  <si>
    <t>CB 246</t>
  </si>
  <si>
    <t>217-972R</t>
  </si>
  <si>
    <t>387-15</t>
  </si>
  <si>
    <t>CB 327</t>
  </si>
  <si>
    <t>908-1370R</t>
  </si>
  <si>
    <t>212-888R</t>
  </si>
  <si>
    <t>520-10R</t>
  </si>
  <si>
    <t>212-758R</t>
  </si>
  <si>
    <t>449-16R</t>
  </si>
  <si>
    <t>474-29</t>
  </si>
  <si>
    <t>CB JU1</t>
  </si>
  <si>
    <t>920-735AE</t>
  </si>
  <si>
    <t>1233-259R</t>
  </si>
  <si>
    <t>212-1204R</t>
  </si>
  <si>
    <t>239-2211R</t>
  </si>
  <si>
    <t>206-953R</t>
  </si>
  <si>
    <t>445-17R</t>
  </si>
  <si>
    <t>79-668R</t>
  </si>
  <si>
    <t>67-45R</t>
  </si>
  <si>
    <t>520-1525R</t>
  </si>
  <si>
    <t>176-200F</t>
  </si>
  <si>
    <t>CB 232</t>
  </si>
  <si>
    <t>CB 1106</t>
  </si>
  <si>
    <t>CB 928</t>
  </si>
  <si>
    <t>355-6R</t>
  </si>
  <si>
    <t>75-32R</t>
  </si>
  <si>
    <t>288-18</t>
  </si>
  <si>
    <t>214-613R</t>
  </si>
  <si>
    <t>185-51F</t>
  </si>
  <si>
    <t>212-1177R</t>
  </si>
  <si>
    <t>445-19R</t>
  </si>
  <si>
    <t>211-312R</t>
  </si>
  <si>
    <t>221-1251R</t>
  </si>
  <si>
    <t>442-16R</t>
  </si>
  <si>
    <t>411-1873R</t>
  </si>
  <si>
    <t>157-273R</t>
  </si>
  <si>
    <t>1243-45R</t>
  </si>
  <si>
    <t>211-771R</t>
  </si>
  <si>
    <t>220-294R</t>
  </si>
  <si>
    <t>75-41</t>
  </si>
  <si>
    <t>182-2250</t>
  </si>
  <si>
    <t>206-974</t>
  </si>
  <si>
    <t>353-900F</t>
  </si>
  <si>
    <t>921-800F</t>
  </si>
  <si>
    <t>230-127AE</t>
  </si>
  <si>
    <t>283-71F</t>
  </si>
  <si>
    <t>217-41AE</t>
  </si>
  <si>
    <t>520-45</t>
  </si>
  <si>
    <t>221-675R</t>
  </si>
  <si>
    <t>157-257R</t>
  </si>
  <si>
    <t>CTL1-3R</t>
  </si>
  <si>
    <t>230-1586R</t>
  </si>
  <si>
    <t>520-1904</t>
  </si>
  <si>
    <t>79-660R</t>
  </si>
  <si>
    <t>CB 237</t>
  </si>
  <si>
    <t>307-1684R</t>
  </si>
  <si>
    <t>448-714R</t>
  </si>
  <si>
    <t>1100-1172R</t>
  </si>
  <si>
    <t>1030-1823F</t>
  </si>
  <si>
    <t>212-886R</t>
  </si>
  <si>
    <t>220-288R</t>
  </si>
  <si>
    <t>214-583R</t>
  </si>
  <si>
    <t>188-11F</t>
  </si>
  <si>
    <t>75-996R</t>
  </si>
  <si>
    <t>1215-28R</t>
  </si>
  <si>
    <t>353-594F</t>
  </si>
  <si>
    <t>387-11</t>
  </si>
  <si>
    <t>236-1563R</t>
  </si>
  <si>
    <t>449-6R</t>
  </si>
  <si>
    <t>221-824</t>
  </si>
  <si>
    <t>233-86F</t>
  </si>
  <si>
    <t>1458-1058F</t>
  </si>
  <si>
    <t>305-35R</t>
  </si>
  <si>
    <t>307-1538F</t>
  </si>
  <si>
    <t>73-1164</t>
  </si>
  <si>
    <t>CB 231</t>
  </si>
  <si>
    <t>1094-35F</t>
  </si>
  <si>
    <t>353-593F</t>
  </si>
  <si>
    <t>237-28F</t>
  </si>
  <si>
    <t>79-685R</t>
  </si>
  <si>
    <t>67-24R</t>
  </si>
  <si>
    <t>448-47R</t>
  </si>
  <si>
    <t>520-1489R</t>
  </si>
  <si>
    <t>175-24R</t>
  </si>
  <si>
    <t>Associated Risk Drivers</t>
  </si>
  <si>
    <t>Percent of Overall Utility Risk</t>
  </si>
  <si>
    <t>Outage Program Risk</t>
  </si>
  <si>
    <t>Wildfire Risk</t>
  </si>
  <si>
    <t>Overall Utility Risk</t>
  </si>
  <si>
    <t>Length (miles)</t>
  </si>
  <si>
    <t>Circuit Segment and/or Span ID</t>
  </si>
  <si>
    <t>* The column "Overall Utility Risk Score per Mile" was added by SDG&amp;E.</t>
  </si>
  <si>
    <t xml:space="preserve">The Community Tree Rebate Program will not be replaced.  See section 9.3 for additional information on Right Tree, Right Place. 
</t>
  </si>
  <si>
    <t xml:space="preserve">To promote customer affordability and reflect SDG&amp;E’s authorized revenue requirements, the Community Tree Rebate Program has been discontinued. SDG&amp;E also believes it has substantively met the overall goal of the program to engage those customers eligible to participate in the program. The cessation of the program does not negatively impact the company’s risk mitigation measures as the program is not primarily aimed at risk reduction. </t>
  </si>
  <si>
    <t>WMP.512, WMP.1504</t>
  </si>
  <si>
    <t>['Veg Detail Inspection']</t>
  </si>
  <si>
    <t>['RIDI' 'Veg Detail Inspection']</t>
  </si>
  <si>
    <t>['']</t>
  </si>
  <si>
    <t>['OH Patrol' 'Off Cycle Patrol' 'Veg Detail Inspection']</t>
  </si>
  <si>
    <t>['Fuel Management' 'OH Detail Inspection' 'OH Patrol' 'Off Cycle Patrol'
 'RIDI' 'Veg Detail Inspection' 'Wood Pole Intrusive']</t>
  </si>
  <si>
    <t>['OH Patrol' 'Off Cycle Patrol' 'RIDI' 'Veg Detail Inspection']</t>
  </si>
  <si>
    <t>['Off Cycle Patrol' 'Veg Detail Inspection']</t>
  </si>
  <si>
    <t>['OH Detail Inspection' 'OH Patrol' 'Off Cycle Patrol' 'RIDI'
 'Trim and Removal' 'Veg Detail Inspection']</t>
  </si>
  <si>
    <t>['OH Patrol' 'Off Cycle Patrol' 'RIDI' 'Trim and Removal'
 'Veg Detail Inspection' 'Wood Pole Intrusive']</t>
  </si>
  <si>
    <t>['OH Patrol' 'Off Cycle Patrol' 'RIDI' 'Trim and Removal'
 'Veg Detail Inspection']</t>
  </si>
  <si>
    <t>['OH Patrol' 'Off Cycle Patrol' 'Pole Clearing' 'RIDI' 'Trim and Removal'
 'Veg Detail Inspection']</t>
  </si>
  <si>
    <t>['OH Detail Inspection' 'OH Patrol' 'Off Cycle Patrol' 'Pole Clearing'
 'Trim and Removal' 'Veg Detail Inspection']</t>
  </si>
  <si>
    <t>['OH Patrol' 'Off Cycle Patrol' 'Pole Clearing' 'Trim and Removal'
 'Veg Detail Inspection']</t>
  </si>
  <si>
    <t>['OH Detail Inspection' 'OH Patrol' 'Off Cycle Patrol' 'RIDI'
 'Veg Detail Inspection']</t>
  </si>
  <si>
    <t>['EFD' 'Veg Detail Inspection']</t>
  </si>
  <si>
    <t>['Distribution Underbuilt' 'OH Patrol' 'Off Cycle Patrol' 'Pole Clearing'
 'Trim and Removal' 'Veg Detail Inspection']</t>
  </si>
  <si>
    <t>['OH Patrol' 'Off Cycle Patrol' 'Pole Clearing' 'Veg Detail Inspection'
 'Wood Pole Intrusive']</t>
  </si>
  <si>
    <t>['OH Patrol' 'Off Cycle Patrol' 'Pole Clearing' 'Veg Detail Inspection']</t>
  </si>
  <si>
    <t>['OH Detail Inspection' 'OH Patrol' 'Off Cycle Patrol' 'Trim and Removal'
 'Veg Detail Inspection']</t>
  </si>
  <si>
    <t>['EFD' 'OH Patrol' 'Off Cycle Patrol' 'Veg Detail Inspection']</t>
  </si>
  <si>
    <t>['OH Detail Inspection' 'OH Patrol' 'Off Cycle Patrol'
 'Veg Detail Inspection']</t>
  </si>
  <si>
    <t>['OH Patrol' 'Off Cycle Patrol' 'Pole Clearing' 'RIDI'
 'Veg Detail Inspection']</t>
  </si>
  <si>
    <t>['Pole Clearing' 'Veg Detail Inspection']</t>
  </si>
  <si>
    <t>['OH Patrol' 'Trim and Removal']</t>
  </si>
  <si>
    <t>['OH Detail Inspection' 'OH Patrol' 'Trim and Removal']</t>
  </si>
  <si>
    <t>['EFD' 'OH Patrol' 'Off Cycle Patrol' 'RIDI' 'Veg Detail Inspection']</t>
  </si>
  <si>
    <t>['OH Patrol' 'Off Cycle Patrol' 'Pole Clearing' 'Trim and Removal'
 'Veg Detail Inspection' 'Wood Pole Intrusive']</t>
  </si>
  <si>
    <t>['EFD' 'Off Cycle Patrol' 'Veg Detail Inspection']</t>
  </si>
  <si>
    <t>['Off Cycle Patrol' 'Trim and Removal' 'Veg Detail Inspection']</t>
  </si>
  <si>
    <t>['OH Detail Inspection' 'OH Patrol' 'Off Cycle Patrol' 'Pole Clearing'
 'Veg Detail Inspection']</t>
  </si>
  <si>
    <t>['FCP' 'OH Detail Inspection' 'OH Patrol' 'Off Cycle Patrol'
 'Pole Clearing' 'Veg Detail Inspection']</t>
  </si>
  <si>
    <t>['Fuel Management' 'OH Patrol' 'Off Cycle Patrol' 'Pole Clearing' 'RIDI'
 'Veg Detail Inspection']</t>
  </si>
  <si>
    <t>['FCP' 'OH Patrol' 'Off Cycle Patrol' 'Pole Clearing' 'RIDI'
 'Veg Detail Inspection']</t>
  </si>
  <si>
    <t>['OH Patrol']</t>
  </si>
  <si>
    <t>['OH Detail Inspection' 'OH Patrol']</t>
  </si>
  <si>
    <t>['FCP' 'OH Patrol' 'Off Cycle Patrol' 'Pole Clearing' 'Trim and Removal'
 'Veg Detail Inspection']</t>
  </si>
  <si>
    <t>['Fuel Management' 'OH Detail Inspection' 'OH Patrol' 'Off Cycle Patrol'
 'Pole Clearing' 'Trim and Removal' 'Veg Detail Inspection']</t>
  </si>
  <si>
    <t>['Pole Clearing' 'RIDI' 'Veg Detail Inspection']</t>
  </si>
  <si>
    <t>['OH Patrol' 'Off Cycle Patrol' 'Trim and Removal' 'Veg Detail Inspection']</t>
  </si>
  <si>
    <t>['Fuel Management' 'OH Patrol' 'Off Cycle Patrol' 'RIDI'
 'Veg Detail Inspection']</t>
  </si>
  <si>
    <t>['OH Patrol' 'Off Cycle Patrol' 'Pole Clearing' 'SPRP' 'Trim and Removal'
 'Veg Detail Inspection']</t>
  </si>
  <si>
    <t>['Distribution Underbuilt' 'OH Patrol' 'Off Cycle Patrol'
 'Veg Detail Inspection']</t>
  </si>
  <si>
    <t>['Distribution Underbuilt' 'OH Patrol' 'Off Cycle Patrol' 'RIDI'
 'Trim and Removal' 'Veg Detail Inspection']</t>
  </si>
  <si>
    <t>['Distribution Underbuilt' 'OH Patrol' 'Off Cycle Patrol' 'RIDI' 'SPRP'
 'Trim and Removal' 'Veg Detail Inspection']</t>
  </si>
  <si>
    <t>['OH Detail Inspection' 'OH Patrol' 'Off Cycle Patrol' 'Pole Clearing'
 'RIDI' 'Trim and Removal' 'Veg Detail Inspection' 'Wood Pole Intrusive']</t>
  </si>
  <si>
    <t>['Fuel Management' 'OH Patrol' 'Off Cycle Patrol' 'Pole Clearing'
 'Veg Detail Inspection']</t>
  </si>
  <si>
    <t>['OH Detail Inspection' 'OH Patrol' 'Off Cycle Patrol'
 'Veg Detail Inspection' 'Wood Pole Intrusive']</t>
  </si>
  <si>
    <t>['OH Detail Inspection' 'OH Patrol' 'Off Cycle Patrol' 'RIDI'
 'Trim and Removal' 'Veg Detail Inspection' 'Wood Pole Intrusive']</t>
  </si>
  <si>
    <t>['OH Detail Inspection' 'OH Patrol' 'Off Cycle Patrol' 'Trim and Removal'
 'Veg Detail Inspection' 'Wood Pole Intrusive']</t>
  </si>
  <si>
    <t>['OH Patrol' 'RIDI' 'Trim and Removal']</t>
  </si>
  <si>
    <t>['Fuel Management' 'OH Detail Inspection' 'OH Patrol' 'Off Cycle Patrol'
 'Trim and Removal' 'Veg Detail Inspection']</t>
  </si>
  <si>
    <t>['Fuel Management' 'OH Patrol' 'Off Cycle Patrol' 'Pole Clearing' 'RIDI'
 'Trim and Removal' 'Veg Detail Inspection']</t>
  </si>
  <si>
    <t>['Fuel Management' 'OH Patrol' 'Off Cycle Patrol' 'Pole Clearing'
 'Trim and Removal' 'Veg Detail Inspection']</t>
  </si>
  <si>
    <t>['Trim and Removal' 'Veg Detail Inspection']</t>
  </si>
  <si>
    <t>['OH Patrol' 'RIDI']</t>
  </si>
  <si>
    <t>['OH Detail Inspection' 'OH Patrol' 'Off Cycle Patrol' 'Pole Clearing'
 'RIDI' 'Trim and Removal' 'Veg Detail Inspection']</t>
  </si>
  <si>
    <t>['CCC' 'OH Patrol' 'Off Cycle Patrol' 'Pole Clearing' 'Trim and Removal'
 'Veg Detail Inspection' 'Wood Pole Intrusive']</t>
  </si>
  <si>
    <t>['OH Patrol' 'Off Cycle Patrol' 'Veg Detail Inspection'
 'Wood Pole Intrusive']</t>
  </si>
  <si>
    <t>['Fuel Management' 'OH Patrol' 'Off Cycle Patrol' 'Trim and Removal'
 'Veg Detail Inspection']</t>
  </si>
  <si>
    <t>['EFD' 'OH Patrol' 'Off Cycle Patrol' 'Trim and Removal'
 'Veg Detail Inspection']</t>
  </si>
  <si>
    <t>['FCP' 'Veg Detail Inspection']</t>
  </si>
  <si>
    <t>['Distribution Underbuilt' 'Fuel Management' 'OH Patrol'
 'Off Cycle Patrol' 'Pole Clearing' 'RIDI' 'Veg Detail Inspection']</t>
  </si>
  <si>
    <t>['Fuel Management' 'OH Detail Inspection' 'OH Patrol' 'Off Cycle Patrol'
 'Pole Clearing' 'RIDI' 'Trim and Removal' 'Veg Detail Inspection']</t>
  </si>
  <si>
    <t>['EFD' 'FCP' 'Veg Detail Inspection']</t>
  </si>
  <si>
    <t>['Fuel Management' 'OH Detail Inspection' 'OH Patrol' 'Off Cycle Patrol'
 'RIDI' 'Veg Detail Inspection']</t>
  </si>
  <si>
    <t>['OH Detail Inspection' 'OH Patrol' 'RIDI']</t>
  </si>
  <si>
    <t>['OH Patrol' 'Off Cycle Patrol' 'Pole Clearing' 'RIDI' 'Trim and Removal'
 'Veg Detail Inspection' 'Wood Pole Intrusive']</t>
  </si>
  <si>
    <t>['Fuel Management' 'OH Detail Inspection' 'OH Hardening' 'OH Patrol'
 'Off Cycle Patrol' 'Pole Clearing' 'RIDI' 'Veg Detail Inspection']</t>
  </si>
  <si>
    <t>['Distribution Underbuilt' 'FCP' 'OH Patrol' 'Off Cycle Patrol'
 'Pole Clearing' 'RIDI' 'Trim and Removal' 'Veg Detail Inspection']</t>
  </si>
  <si>
    <t>['Fuel Management' 'OH Patrol' 'Off Cycle Patrol' 'Pole Clearing'
 'Trim and Removal' 'Veg Detail Inspection' 'Wood Pole Intrusive']</t>
  </si>
  <si>
    <t>['EFD' 'OH Patrol' 'Off Cycle Patrol' 'Pole Clearing' 'RIDI'
 'Trim and Removal' 'Veg Detail Inspection']</t>
  </si>
  <si>
    <t>['EFD' 'Fuel Management' 'OH Patrol' 'Off Cycle Patrol' 'Pole Clearing'
 'RIDI' 'Trim and Removal' 'Veg Detail Inspection']</t>
  </si>
  <si>
    <t>['OH Detail Inspection' 'OH Patrol' 'Off Cycle Patrol' 'Pole Clearing'
 'SPRP' 'Trim and Removal' 'Veg Detail Inspection']</t>
  </si>
  <si>
    <t>['CCC' 'OH Patrol' 'Off Cycle Patrol' 'Pole Clearing'
 'Veg Detail Inspection']</t>
  </si>
  <si>
    <t>['EFD' 'OH Patrol' 'Off Cycle Patrol' 'Pole Clearing' 'Trim and Removal'
 'Veg Detail Inspection']</t>
  </si>
  <si>
    <t>['OH Detail Inspection' 'OH Patrol' 'Off Cycle Patrol' 'Pole Clearing'
 'Trim and Removal' 'Veg Detail Inspection' 'Wood Pole Intrusive']</t>
  </si>
  <si>
    <t>['OH Patrol' 'Off Cycle Patrol' 'RIDI' 'SPRP' 'Trim and Removal'
 'Veg Detail Inspection']</t>
  </si>
  <si>
    <t>['OH Patrol' 'Off Cycle Patrol' 'Trim and Removal' 'Veg Detail Inspection'
 'Wood Pole Intrusive']</t>
  </si>
  <si>
    <t>['Off Cycle Patrol' 'SPRP' 'Veg Detail Inspection']</t>
  </si>
  <si>
    <t>['Distribution Underbuilt' 'OH Patrol' 'Off Cycle Patrol' 'Pole Clearing'
 'RIDI' 'Trim and Removal' 'Veg Detail Inspection']</t>
  </si>
  <si>
    <t>['Fuel Management' 'OH Detail Inspection' 'OH Patrol' 'Off Cycle Patrol'
 'Pole Clearing' 'Trim and Removal' 'Veg Detail Inspection'
 'Wood Pole Intrusive']</t>
  </si>
  <si>
    <t>['OH Detail Inspection' 'OH Patrol' 'Off Cycle Patrol' 'Pole Clearing'
 'RIDI' 'Veg Detail Inspection']</t>
  </si>
  <si>
    <t>['CCC' 'OH Detail Inspection' 'OH Patrol' 'Off Cycle Patrol'
 'Pole Clearing' 'RIDI' 'Trim and Removal' 'Veg Detail Inspection']</t>
  </si>
  <si>
    <t>['Pole Clearing' 'SPRP' 'Veg Detail Inspection']</t>
  </si>
  <si>
    <t>['Off Cycle Patrol' 'Pole Clearing' 'Veg Detail Inspection']</t>
  </si>
  <si>
    <t>['OH Detail Inspection' 'OH Patrol' 'Off Cycle Patrol' 'RIDI' 'SPRP'
 'Veg Detail Inspection' 'Wood Pole Intrusive']</t>
  </si>
  <si>
    <t>['Fuel Management' 'OH Detail Inspection' 'OH Patrol' 'Off Cycle Patrol'
 'Pole Clearing' 'Veg Detail Inspection']</t>
  </si>
  <si>
    <t>['EFD' 'Fuel Management' 'OH Detail Inspection' 'OH Patrol'
 'Off Cycle Patrol' 'Pole Clearing' 'RIDI' 'Trim and Removal'
 'Veg Detail Inspection']</t>
  </si>
  <si>
    <t>['Off Cycle Patrol' 'Pole Clearing' 'RIDI' 'Veg Detail Inspection']</t>
  </si>
  <si>
    <t>['EFD' 'Off Cycle Patrol' 'Pole Clearing' 'RIDI' 'Veg Detail Inspection']</t>
  </si>
  <si>
    <t>['Fuel Management' 'OH Detail Inspection' 'OH Patrol' 'Off Cycle Patrol'
 'Pole Clearing' 'RIDI' 'SPRP' 'Trim and Removal' 'Veg Detail Inspection']</t>
  </si>
  <si>
    <t>['OH Patrol' 'Off Cycle Patrol' 'Pole Clearing' 'RIDI' 'SPRP'
 'Trim and Removal' 'Veg Detail Inspection']</t>
  </si>
  <si>
    <t>['EFD' 'OH Patrol' 'Off Cycle Patrol' 'Pole Clearing' 'Trim and Removal'
 'Veg Detail Inspection' 'Wood Pole Intrusive']</t>
  </si>
  <si>
    <t>['OH Patrol' 'Off Cycle Patrol' 'RIDI' 'Veg Detail Inspection'
 'Wood Pole Intrusive']</t>
  </si>
  <si>
    <t>['OH Patrol' 'Off Cycle Patrol' 'SPRP' 'Trim and Removal'
 'Veg Detail Inspection']</t>
  </si>
  <si>
    <t>['OH Detail Inspection' 'OH Patrol' 'Off Cycle Patrol' 'Pole Clearing'
 'RIDI' 'SPRP' 'Trim and Removal' 'Veg Detail Inspection']</t>
  </si>
  <si>
    <t>['Off Cycle Patrol' 'Pole Clearing' 'SPRP' 'Veg Detail Inspection']</t>
  </si>
  <si>
    <t>['Fuel Management' 'OH Patrol' 'Off Cycle Patrol' 'RIDI'
 'Trim and Removal' 'Veg Detail Inspection']</t>
  </si>
  <si>
    <t>['EFD' 'Pole Clearing' 'Veg Detail Inspection']</t>
  </si>
  <si>
    <t>['FCP' 'OH Patrol' 'Off Cycle Patrol' 'RIDI' 'Trim and Removal'
 'Veg Detail Inspection']</t>
  </si>
  <si>
    <t>['OH Detail Inspection' 'OH Patrol' 'Off Cycle Patrol' 'RIDI' 'SPRP'
 'Trim and Removal' 'Veg Detail Inspection']</t>
  </si>
  <si>
    <t>['Fuel Management' 'OH Patrol' 'Off Cycle Patrol' 'Pole Clearing' 'RIDI'
 'Trim and Removal' 'Veg Detail Inspection' 'Wood Pole Intrusive']</t>
  </si>
  <si>
    <t>['EFD' 'OH Detail Inspection' 'OH Patrol' 'Off Cycle Patrol'
 'Pole Clearing' 'RIDI' 'Trim and Removal' 'Veg Detail Inspection']</t>
  </si>
  <si>
    <t>['CCC' 'OH Detail Inspection' 'OH Patrol' 'Off Cycle Patrol'
 'Pole Clearing' 'RIDI' 'Trim and Removal' 'Veg Detail Inspection'
 'Wood Pole Intrusive']</t>
  </si>
  <si>
    <t>['EFD' 'FCP' 'OH Patrol' 'Off Cycle Patrol' 'Pole Clearing' 'RIDI'
 'Trim and Removal' 'Veg Detail Inspection']</t>
  </si>
  <si>
    <t>['Fuel Management' 'OH Patrol' 'Off Cycle Patrol' 'Pole Clearing' 'RIDI'
 'SPRP' 'Trim and Removal' 'Veg Detail Inspection']</t>
  </si>
  <si>
    <t>['FCP' 'OH Patrol' 'Off Cycle Patrol' 'Pole Clearing' 'RIDI'
 'Trim and Removal' 'Veg Detail Inspection']</t>
  </si>
  <si>
    <t>['Pole Clearing' 'RIDI' 'Veg Detail Inspection' 'Wood Pole Intrusive']</t>
  </si>
  <si>
    <t>['FCP' 'Fuel Management' 'OH Detail Inspection' 'OH Patrol'
 'Off Cycle Patrol' 'Pole Clearing' 'RIDI' 'Trim and Removal'
 'Veg Detail Inspection']</t>
  </si>
  <si>
    <t>['OH Hardening' 'OH Patrol' 'Off Cycle Patrol' 'Pole Clearing' 'RIDI'
 'Trim and Removal' 'Veg Detail Inspection']</t>
  </si>
  <si>
    <t>['EFD' 'OH Detail Inspection' 'OH Patrol' 'Off Cycle Patrol' 'RIDI'
 'Trim and Removal' 'Veg Detail Inspection']</t>
  </si>
  <si>
    <t>['OH Patrol' 'Off Cycle Patrol' 'RIDI' 'SPRP' 'Trim and Removal'
 'Veg Detail Inspection' 'Wood Pole Intrusive']</t>
  </si>
  <si>
    <t>['Distribution Underbuilt' 'Fuel Management' 'OH Detail Inspection'
 'OH Patrol' 'Off Cycle Patrol' 'Pole Clearing' 'RIDI' 'Trim and Removal'
 'Veg Detail Inspection']</t>
  </si>
  <si>
    <t>['FCP' 'OH Patrol' 'Off Cycle Patrol' 'RIDI' 'Veg Detail Inspection']</t>
  </si>
  <si>
    <t>['Fuel Management' 'OH Detail Inspection' 'OH Patrol' 'Off Cycle Patrol'
 'Pole Clearing' 'RIDI' 'Trim and Removal' 'Veg Detail Inspection'
 'Wood Pole Intrusive']</t>
  </si>
  <si>
    <t>['Fuel Management' 'OH Hardening' 'OH Patrol' 'Off Cycle Patrol'
 'Pole Clearing' 'RIDI' 'Trim and Removal' 'Veg Detail Inspection']</t>
  </si>
  <si>
    <t>['CCC' 'Fuel Management' 'OH Patrol' 'Off Cycle Patrol' 'Pole Clearing'
 'RIDI' 'Trim and Removal' 'Veg Detail Inspection']</t>
  </si>
  <si>
    <t>['Fuel Management' 'OH Detail Inspection' 'OH Patrol' 'Off Cycle Patrol'
 'RIDI' 'Trim and Removal' 'Veg Detail Inspection' 'Wood Pole Intrusive']</t>
  </si>
  <si>
    <t>['CCC' 'OH Patrol' 'Off Cycle Patrol' 'Pole Clearing' 'RIDI'
 'Trim and Removal' 'Veg Detail Inspection']</t>
  </si>
  <si>
    <t>['CCC' 'Fuel Management' 'OH Detail Inspection' 'OH Patrol'
 'Off Cycle Patrol' 'Pole Clearing' 'RIDI' 'Trim and Removal'
 'Veg Detail Inspection']</t>
  </si>
  <si>
    <t>['EFD' 'Fuel Management' 'OH Patrol' 'Off Cycle Patrol' 'Pole Clearing'
 'Trim and Removal' 'Veg Detail Inspection']</t>
  </si>
  <si>
    <t>['Distribution Underbuilt' 'Fuel Management' 'OH Detail Inspection'
 'OH Patrol' 'Off Cycle Patrol' 'Pole Clearing' 'RIDI' 'SPRP'
 'Trim and Removal' 'Veg Detail Inspection']</t>
  </si>
  <si>
    <t>['Off Cycle Patrol' 'Pole Clearing' 'RIDI' 'SPRP' 'Veg Detail Inspection']</t>
  </si>
  <si>
    <t>['CCC' 'OH Detail Inspection' 'OH Patrol' 'Off Cycle Patrol'
 'Pole Clearing' 'RIDI' 'SPRP' 'Trim and Removal' 'Veg Detail Inspection'
 'Wood Pole Intrusive']</t>
  </si>
  <si>
    <t>['EFD' 'Fuel Management' 'OH Detail Inspection' 'OH Patrol'
 'Off Cycle Patrol' 'Pole Clearing' 'RIDI' 'Trim and Removal'
 'Veg Detail Inspection' 'Wood Pole Intrusive']</t>
  </si>
  <si>
    <t>['EFD' 'OH Detail Inspection' 'OH Patrol' 'Off Cycle Patrol'
 'Pole Clearing' 'Trim and Removal' 'Veg Detail Inspection']</t>
  </si>
  <si>
    <t>['CCC' 'OH Patrol' 'Off Cycle Patrol' 'Pole Clearing' 'RIDI'
 'Trim and Removal' 'Veg Detail Inspection' 'Wood Pole Intrusive']</t>
  </si>
  <si>
    <t>['CCC' 'Fuel Management' 'OH Patrol' 'Off Cycle Patrol' 'Pole Clearing'
 'RIDI' 'SUG' 'Trim and Removal' 'Veg Detail Inspection'
 'Wood Pole Intrusive']</t>
  </si>
  <si>
    <t>['Fuel Management' 'OH Detail Inspection' 'OH Patrol' 'Off Cycle Patrol'
 'Pole Clearing' 'RIDI' 'SPRP' 'Trim and Removal' 'Veg Detail Inspection'
 'Wood Pole Intrusive']</t>
  </si>
  <si>
    <t>['Fuel Management' 'OH Detail Inspection' 'OH Patrol' 'Off Cycle Patrol'
 'Pole Clearing' 'SPRP' 'Trim and Removal' 'Veg Detail Inspection']</t>
  </si>
  <si>
    <t>['CCC' 'Fuel Management' 'OH Detail Inspection' 'OH Patrol'
 'Off Cycle Patrol' 'Pole Clearing' 'Trim and Removal'
 'Veg Detail Inspection']</t>
  </si>
  <si>
    <t>['Fuel Management' 'OH Detail Inspection' 'OH Patrol' 'Off Cycle Patrol'
 'Pole Clearing' 'SUG' 'Trim and Removal' 'Veg Detail Inspection'
 'Wood Pole Intrusive']</t>
  </si>
  <si>
    <t>['FCP' 'Fuel Management' 'OH Patrol' 'Off Cycle Patrol' 'Pole Clearing'
 'RIDI' 'Trim and Removal' 'Veg Detail Inspection']</t>
  </si>
  <si>
    <t>['EFD' 'OH Patrol' 'Off Cycle Patrol' 'Pole Clearing' 'RIDI'
 'Trim and Removal' 'Veg Detail Inspection' 'Wood Pole Intrusive']</t>
  </si>
  <si>
    <t>['FCP' 'OH Detail Inspection' 'OH Patrol' 'Off Cycle Patrol'
 'Pole Clearing' 'RIDI' 'Trim and Removal' 'Veg Detail Inspection'
 'Wood Pole Intrusive']</t>
  </si>
  <si>
    <t>['CCC' 'OH Patrol' 'Off Cycle Patrol' 'Pole Clearing' 'Trim and Removal'
 'Veg Detail Inspection']</t>
  </si>
  <si>
    <t>['Fuel Management' 'OH Detail Inspection' 'OH Hardening' 'OH Patrol'
 'Off Cycle Patrol' 'Pole Clearing' 'RIDI' 'Trim and Removal'
 'Veg Detail Inspection']</t>
  </si>
  <si>
    <t>['Fuel Management' 'OH Patrol' 'Off Cycle Patrol' 'RIDI'
 'Trim and Removal' 'Veg Detail Inspection' 'Wood Pole Intrusive']</t>
  </si>
  <si>
    <t>['Fuel Management' 'OH Patrol' 'Off Cycle Patrol' 'Pole Clearing' 'RIDI'
 'SUG' 'Trim and Removal' 'Veg Detail Inspection']</t>
  </si>
  <si>
    <t>['EFD' 'OH Patrol' 'Off Cycle Patrol' 'Pole Clearing' 'RIDI' 'SPRP'
 'Trim and Removal' 'Veg Detail Inspection']</t>
  </si>
  <si>
    <t>['EFD' 'Fuel Management' 'OH Patrol' 'Off Cycle Patrol' 'Pole Clearing'
 'RIDI' 'Trim and Removal' 'Veg Detail Inspection' 'Wood Pole Intrusive']</t>
  </si>
  <si>
    <t>['Fuel Management' 'OH Patrol' 'Off Cycle Patrol' 'Pole Clearing' 'RIDI'
 'SUG' 'Trim and Removal' 'Veg Detail Inspection' 'Wood Pole Intrusive']</t>
  </si>
  <si>
    <t>2028 Overall Utility Risk</t>
  </si>
  <si>
    <t>2028 Activities</t>
  </si>
  <si>
    <t>2027 Overall Utility Risk</t>
  </si>
  <si>
    <t>2027  Activities</t>
  </si>
  <si>
    <t>2026 Overall Utility Risk</t>
  </si>
  <si>
    <t>2026  Activities</t>
  </si>
  <si>
    <t>Initial Overall Utility Risk</t>
  </si>
  <si>
    <t>Transmission Switch Inspections (WMP.1509)</t>
  </si>
  <si>
    <t>Substation Patrol Inspections (WMP.492)</t>
  </si>
  <si>
    <t>Transmission Overhead Patrol Inspections (WMP.489)</t>
  </si>
  <si>
    <t>Distribution Overhead Patrol Inspections (WMP.488)</t>
  </si>
  <si>
    <t>Transmission Wood Pole Intrusive Inspections (WMP.1190)</t>
  </si>
  <si>
    <t>Distribution Wood Pole Intrusive Inspections (WMP.483)</t>
  </si>
  <si>
    <t>Transmission Infrared Inspections (WMP.482)</t>
  </si>
  <si>
    <t>Transmission Overhead  Detailed Inspections (WMP.479)</t>
  </si>
  <si>
    <t>Distribution Overhead  Detailed Inspections (WMP.478)</t>
  </si>
  <si>
    <t xml:space="preserve">*HFTD inspections vary by year and are determined by a regional master schedule.
 </t>
  </si>
  <si>
    <t>n/a**</t>
  </si>
  <si>
    <t xml:space="preserve">n/a  </t>
  </si>
  <si>
    <t xml:space="preserve">Ground </t>
  </si>
  <si>
    <t xml:space="preserve">3 years </t>
  </si>
  <si>
    <t xml:space="preserve">Transmission </t>
  </si>
  <si>
    <t xml:space="preserve">GO 174 </t>
  </si>
  <si>
    <t xml:space="preserve">Monthly or Bi-monthly </t>
  </si>
  <si>
    <t xml:space="preserve">Substation </t>
  </si>
  <si>
    <t xml:space="preserve">GO 165, 95 FAC-501-WECC </t>
  </si>
  <si>
    <t xml:space="preserve">Aerial - helicopter </t>
  </si>
  <si>
    <t xml:space="preserve">GO 165, 95 </t>
  </si>
  <si>
    <t xml:space="preserve">Distribution </t>
  </si>
  <si>
    <t xml:space="preserve">Aerial - drone Ground </t>
  </si>
  <si>
    <t xml:space="preserve">Risk-based in HFTD and WUI </t>
  </si>
  <si>
    <t>Risk-Informed Drone Inspections (WMP.552)</t>
  </si>
  <si>
    <t>0 - 10%*</t>
  </si>
  <si>
    <t xml:space="preserve">8 years </t>
  </si>
  <si>
    <t xml:space="preserve">10 years </t>
  </si>
  <si>
    <t xml:space="preserve">Aerial (helicopter) Ground </t>
  </si>
  <si>
    <t xml:space="preserve">5 years </t>
  </si>
  <si>
    <t>Condition Find Rate Level 3</t>
  </si>
  <si>
    <t>Condition Find Rate Level 2</t>
  </si>
  <si>
    <t xml:space="preserve">Condition Find Rate Level 1 </t>
  </si>
  <si>
    <t>% of HFRA and HFTD Covered Annually by Inspection Type</t>
  </si>
  <si>
    <t>Cumulative Quarterly Target 2028, Q4</t>
  </si>
  <si>
    <t>Cumulative Quarterly Target 2028, Q3</t>
  </si>
  <si>
    <t>Cumulative Quarterly Target 2028, Q2</t>
  </si>
  <si>
    <t>Cumulative Quarterly Target 2028, Q1</t>
  </si>
  <si>
    <t>Cumulative Quarterly Target 2027, Q4</t>
  </si>
  <si>
    <t>Cumulative Quarterly Target 2027, Q3</t>
  </si>
  <si>
    <t>Cumulative Quarterly Target 2027, Q2</t>
  </si>
  <si>
    <t>Cumulative Quarterly Target 2027, Q1</t>
  </si>
  <si>
    <t>Cumulative Quarterly Target 2026, Q4</t>
  </si>
  <si>
    <t>Cumulative Quarterly Target 2026, Q3</t>
  </si>
  <si>
    <t>Cumulative Quarterly Target 2026, Q2</t>
  </si>
  <si>
    <t>Cumulative Quarterly Target 2026, Q1</t>
  </si>
  <si>
    <t>Governing Standards &amp; Operating Procedures</t>
  </si>
  <si>
    <t>Method of Inspection (Note 2)</t>
  </si>
  <si>
    <t>Frequency or Trigger (Note 1)</t>
  </si>
  <si>
    <t>Validate work is performed in accordance with project documents, standards, specifications, and codes, as applicable</t>
  </si>
  <si>
    <t>WMP.455</t>
  </si>
  <si>
    <t>Combined Covered Conductor</t>
  </si>
  <si>
    <t>WMP.1508</t>
  </si>
  <si>
    <t>Quality assurance/ quality control of Combined Covered Conductor</t>
  </si>
  <si>
    <t>WMP.1189</t>
  </si>
  <si>
    <t>WMP.1501</t>
  </si>
  <si>
    <t>WMP.545</t>
  </si>
  <si>
    <t>Transmission Overhead Hardening (Distribution Underbuild)</t>
  </si>
  <si>
    <t>WMP.1500</t>
  </si>
  <si>
    <t>Quality assurance/quality control of Transmission Overhead Hardening (Distribution Underbuild)</t>
  </si>
  <si>
    <t>WMP.543</t>
  </si>
  <si>
    <t>Transmission Overhead Hardening</t>
  </si>
  <si>
    <t>WMP.1499</t>
  </si>
  <si>
    <t>Quality assurance/quality control of Transmission Overhead Hardening</t>
  </si>
  <si>
    <t>WMP.475</t>
  </si>
  <si>
    <t>Distribution Overhead System Hardening Program</t>
  </si>
  <si>
    <t>WMP.1498</t>
  </si>
  <si>
    <t>Quality assurance/quality control of Distribution Overhead System Hardening Program</t>
  </si>
  <si>
    <t>WMP.473</t>
  </si>
  <si>
    <t>Strategic Undergrounding Program</t>
  </si>
  <si>
    <t>WMP.1497</t>
  </si>
  <si>
    <t>Quality assurance/quality control of Strategic Undergrounding Program</t>
  </si>
  <si>
    <t>WMP.463</t>
  </si>
  <si>
    <t>Advanced Protection Program</t>
  </si>
  <si>
    <t>WMP.1496</t>
  </si>
  <si>
    <t>Quality assurance/quality control of Advanced Protection Program</t>
  </si>
  <si>
    <t>PSPS Sectionalizing Enhancement Program</t>
  </si>
  <si>
    <t>WMP.1435</t>
  </si>
  <si>
    <t>Quality assurance/quality control of PSPS Sectionalizing Enhancement Program</t>
  </si>
  <si>
    <t xml:space="preserve">Ensure inspections are following SDG&amp;E’s procedures for inspections </t>
  </si>
  <si>
    <t>WMP.1509</t>
  </si>
  <si>
    <t>Transmission Switch Inspections</t>
  </si>
  <si>
    <t>WMP.1510</t>
  </si>
  <si>
    <t>QA/QC of Transmission Switch Inspections</t>
  </si>
  <si>
    <t>Ensure SDG&amp;E substation inspection procedures and checklists are being adhered to</t>
  </si>
  <si>
    <t>WMP.492</t>
  </si>
  <si>
    <t>Substation Patrol Inspections</t>
  </si>
  <si>
    <t>WMP.1194</t>
  </si>
  <si>
    <t>Quality assurance/quality control of Substation Inspections</t>
  </si>
  <si>
    <t>Ensure SDG&amp;E repair procedures are being adhered to</t>
  </si>
  <si>
    <t>WMP.1433</t>
  </si>
  <si>
    <t>Corrective Maintenance Program</t>
  </si>
  <si>
    <t>WMP.1434</t>
  </si>
  <si>
    <t>Quality assurance/quality control of Corrective Maintenance Program</t>
  </si>
  <si>
    <t>Ensure SDG&amp;E inspection procedures are being adhered to</t>
  </si>
  <si>
    <t>WMP.1190, WMP.483</t>
  </si>
  <si>
    <t>Wood Pole Intrusive (Transmission &amp; Distribution)</t>
  </si>
  <si>
    <t>WMP.1193</t>
  </si>
  <si>
    <t>Quality assurance/quality control of Wood Pole Intrusive (Transmission &amp; Distribution)</t>
  </si>
  <si>
    <t>WMP.552</t>
  </si>
  <si>
    <t>Risk-Informed Drone Inspections</t>
  </si>
  <si>
    <t>WMP.1192</t>
  </si>
  <si>
    <t>Quality assurance/quality control of Risk-Informed Drone Inspections</t>
  </si>
  <si>
    <t>QA / QC</t>
  </si>
  <si>
    <t>WMP.479</t>
  </si>
  <si>
    <t>Transmission Overhead Detailed Inspections</t>
  </si>
  <si>
    <t>WMP.1191</t>
  </si>
  <si>
    <t>Quality assurance/quality control of Transmission Inspections</t>
  </si>
  <si>
    <t>WMP.478</t>
  </si>
  <si>
    <t>Distribution Overhead Detailed Inspections</t>
  </si>
  <si>
    <t>WMP.491</t>
  </si>
  <si>
    <t>Quality assurance/quality control of Distribution Overhead Detailed Inspections</t>
  </si>
  <si>
    <t>QA/QC Activity Tracking ID</t>
  </si>
  <si>
    <t>QA/QC Activity Name</t>
  </si>
  <si>
    <t>Poles Cleared</t>
  </si>
  <si>
    <t>Circuit Miles</t>
  </si>
  <si>
    <t>**To help assess risk more accurately, SDG&amp;E included inspections, VMAs, and pole brush units, in addition to circuit-miles in order to preserve more granular metrics. Tracking IDs associated with the unit metrics are only provided in this table for future metric reporting purposes.</t>
  </si>
  <si>
    <t>*This column was added by SDG&amp;E and is not in the OEIS WMP Guidelines</t>
  </si>
  <si>
    <t>99%/3.0%</t>
  </si>
  <si>
    <t>Pole Clearing (WMP.512)</t>
  </si>
  <si>
    <t>Population size determined based on completed Inspection work</t>
  </si>
  <si>
    <t>Population size determined based on completed Prune and Removal work</t>
  </si>
  <si>
    <t xml:space="preserve">Trees trimmed/removed </t>
  </si>
  <si>
    <t xml:space="preserve">Inspections </t>
  </si>
  <si>
    <t xml:space="preserve">Detailed Inspections (WMP.494)
</t>
  </si>
  <si>
    <t>2028: Pass Rate Target</t>
  </si>
  <si>
    <t>2027: Pass Rate Target</t>
  </si>
  <si>
    <t>2026: Pass Rate Target</t>
  </si>
  <si>
    <t>Confidence level / MOE</t>
  </si>
  <si>
    <t>2028: % of Sample in HFTD</t>
  </si>
  <si>
    <t xml:space="preserve">2028: Sample Size </t>
  </si>
  <si>
    <t>2028: Population Size</t>
  </si>
  <si>
    <t>2027: % of Sample in HFTD</t>
  </si>
  <si>
    <t>2027: Sample Size</t>
  </si>
  <si>
    <t>2027: Population Size</t>
  </si>
  <si>
    <t>2026: % of Sample in HFTD</t>
  </si>
  <si>
    <t>2026: Sample Size</t>
  </si>
  <si>
    <t>2026: Population Size</t>
  </si>
  <si>
    <t>Initiative/ Activity Being Audited</t>
  </si>
  <si>
    <t>QA/QC Activity Name*</t>
  </si>
  <si>
    <t>Quality assurance/quality controlof Prune and Removal (WMP.1494)</t>
  </si>
  <si>
    <t>Quality assurance/quality control of Prune and Removal (WMP.1506)</t>
  </si>
  <si>
    <t>Quality assurance/quality control of Pole Clearing  (WMP.1495)</t>
  </si>
  <si>
    <t>Quality assurance/quality control if Pole Clearing  (WMP.1507)</t>
  </si>
  <si>
    <t>Prune and Removal 
(WMP.1492)</t>
  </si>
  <si>
    <t>Strategic Pole Remediation  Program</t>
  </si>
  <si>
    <t>Quality assurance/quality control of Strategic Pole Remediation Program</t>
  </si>
  <si>
    <t>*Projected spend includes capital and O&amp;M, direct costs only</t>
  </si>
  <si>
    <t>Projected =$388,255</t>
  </si>
  <si>
    <t>Projected =$308,762</t>
  </si>
  <si>
    <t>Projected =$325,739</t>
  </si>
  <si>
    <t>Year of WMP Cycle</t>
  </si>
  <si>
    <t xml:space="preserve">[i]Transmission programs are funded through FERC allocations and, as such, are not included in the calculation of CBR or risk reduction metrics within the WMP. </t>
  </si>
  <si>
    <t>[h]Activity effectiveness percentage is based on subject matter expert assumption.</t>
  </si>
  <si>
    <t>[g]The Microgrid activity is not designed to mitigate wildfire risk directly. Therefore, CBR and effectiveness specific to wildfire risk are zero.</t>
  </si>
  <si>
    <t>[f]Activity Effectiveness is when Microgrid is in operation.</t>
  </si>
  <si>
    <t>[e]SDG&amp;E does not calculate the CBR and risk reduction for this mitigation. See section 8.2.11.1.4 for details.</t>
  </si>
  <si>
    <t>[d]SDG&amp;E does not directly calculate the effectiveness of PSPS and PEDS outage mitigations. However, the WiNGS-Planning model estimates risk reduction by simulating an increase in the alert wind gust thresholds.</t>
  </si>
  <si>
    <t>[c]SDG&amp;E does not use HFRA boundaries.</t>
  </si>
  <si>
    <t>[b]SDG&amp;E's current methodology is designed to calculate the wildfire CBR and is not currently equipped to generate distinct CBR calculations for wildfire and outage program risks.</t>
  </si>
  <si>
    <t>[a]SDG&amp;E does not currently calculate mitigation effectiveness for outage program risk except for WMP.462 and WMP.473.</t>
  </si>
  <si>
    <t>WiNGS-Planning v4.0</t>
  </si>
  <si>
    <t xml:space="preserve">n/a
</t>
  </si>
  <si>
    <t>8.3.6</t>
  </si>
  <si>
    <t>8.3.4</t>
  </si>
  <si>
    <t>8.3.7</t>
  </si>
  <si>
    <t>Distribution Overhead Patrol Inspections  (WMP.488)</t>
  </si>
  <si>
    <t xml:space="preserve">76.35
</t>
  </si>
  <si>
    <t>10.3.1</t>
  </si>
  <si>
    <t>Early Fault Detection (WMP.1195)</t>
  </si>
  <si>
    <t xml:space="preserve">n/a
</t>
  </si>
  <si>
    <t xml:space="preserve">4.4
</t>
  </si>
  <si>
    <t>8.2.3.2</t>
  </si>
  <si>
    <t>Pole Clearing (Brushing) (WMP.512)</t>
  </si>
  <si>
    <t>9.2.2</t>
  </si>
  <si>
    <t>Off-Cycle Patrol (WMP.508)</t>
  </si>
  <si>
    <t>9.2.1</t>
  </si>
  <si>
    <t>Detailed Inspections (WMP.494)</t>
  </si>
  <si>
    <r>
      <t>n/a</t>
    </r>
    <r>
      <rPr>
        <vertAlign val="superscript"/>
        <sz val="11"/>
        <rFont val="Calibri"/>
        <family val="2"/>
        <scheme val="minor"/>
      </rPr>
      <t>i</t>
    </r>
  </si>
  <si>
    <t>8.3.2</t>
  </si>
  <si>
    <t>8.3.1</t>
  </si>
  <si>
    <r>
      <rPr>
        <sz val="11"/>
        <rFont val="Aptos Narrow"/>
        <family val="2"/>
      </rPr>
      <t>n/a</t>
    </r>
    <r>
      <rPr>
        <strike/>
        <sz val="11"/>
        <rFont val="Aptos Narrow"/>
        <family val="2"/>
      </rPr>
      <t xml:space="preserve">
</t>
    </r>
    <r>
      <rPr>
        <sz val="11"/>
        <rFont val="Aptos Narrow"/>
        <family val="2"/>
      </rPr>
      <t xml:space="preserve"> </t>
    </r>
  </si>
  <si>
    <t>8.2.5.1</t>
  </si>
  <si>
    <t>Distribution Overhead System Hardening (WMP.475)</t>
  </si>
  <si>
    <t>8.2.2</t>
  </si>
  <si>
    <t>Strategic Undergrounding (WMP.473)</t>
  </si>
  <si>
    <t>8.2.8.1</t>
  </si>
  <si>
    <t>Advanced Protection (WMP.463)</t>
  </si>
  <si>
    <r>
      <t>100%</t>
    </r>
    <r>
      <rPr>
        <vertAlign val="superscript"/>
        <sz val="11"/>
        <rFont val="Calibri"/>
        <family val="2"/>
        <scheme val="minor"/>
      </rPr>
      <t>f</t>
    </r>
  </si>
  <si>
    <t>8.2.7</t>
  </si>
  <si>
    <t>Microgrids (WMP.462)</t>
  </si>
  <si>
    <t>8.2.11.1</t>
  </si>
  <si>
    <r>
      <t>PSPS Sectionalizing Enhancements (WMP.461)</t>
    </r>
    <r>
      <rPr>
        <vertAlign val="superscript"/>
        <sz val="11"/>
        <rFont val="Calibri"/>
        <family val="2"/>
        <scheme val="minor"/>
      </rPr>
      <t>e</t>
    </r>
  </si>
  <si>
    <t>8.2.1</t>
  </si>
  <si>
    <t>Combined Covered Conductor (WMP.0455)</t>
  </si>
  <si>
    <t>Model(s) Used to Calculate Risk Impact</t>
  </si>
  <si>
    <t>Expected % Risk Reduction</t>
  </si>
  <si>
    <r>
      <t>% HFTD/HFRA Covered</t>
    </r>
    <r>
      <rPr>
        <b/>
        <vertAlign val="superscript"/>
        <sz val="11"/>
        <rFont val="Calibri"/>
        <family val="2"/>
      </rPr>
      <t>c</t>
    </r>
  </si>
  <si>
    <t>% HFTD Covered</t>
  </si>
  <si>
    <r>
      <t>Cost-Benefit Score – Outage Program Risk</t>
    </r>
    <r>
      <rPr>
        <b/>
        <vertAlign val="superscript"/>
        <sz val="11"/>
        <rFont val="Calibri"/>
        <family val="2"/>
      </rPr>
      <t>b</t>
    </r>
  </si>
  <si>
    <t xml:space="preserve">Cost-Benefit Score - Wildfire Risk </t>
  </si>
  <si>
    <t>Cost-Benefit Score - Overall Risk</t>
  </si>
  <si>
    <r>
      <t>Activity Effectiveness- Outage Program Risk</t>
    </r>
    <r>
      <rPr>
        <b/>
        <vertAlign val="superscript"/>
        <sz val="11"/>
        <rFont val="Calibri"/>
        <family val="2"/>
      </rPr>
      <t>a</t>
    </r>
  </si>
  <si>
    <t>Activity Effectiveness – Wildfire Risk</t>
  </si>
  <si>
    <t>Activity Effectiveness – Overall Risk</t>
  </si>
  <si>
    <t>Initiative Activity Section #</t>
  </si>
  <si>
    <t>Initiative Activity</t>
  </si>
  <si>
    <t>* The expected risk reduction for an activity is dependent on specific projects scoped and is subject to change. (See Section 6.1.3.2.6)</t>
  </si>
  <si>
    <t>Inspections</t>
  </si>
  <si>
    <t>Asset Inspections</t>
  </si>
  <si>
    <t>Risk-Informed Drone Inspections (WM.552)</t>
  </si>
  <si>
    <t>Poles</t>
  </si>
  <si>
    <t xml:space="preserve">Grid Design and System Hardening </t>
  </si>
  <si>
    <t>Miles</t>
  </si>
  <si>
    <t>Transmission Overhead Hardening (Distribution Underbuilt) (WMP.545)</t>
  </si>
  <si>
    <t>Transmission Overhead Hardening (WMP.543)</t>
  </si>
  <si>
    <t>Nodes</t>
  </si>
  <si>
    <t>Microgrids</t>
  </si>
  <si>
    <t>Switches</t>
  </si>
  <si>
    <t>PSPS Sectionalizing Enhancements (WMP.461)</t>
  </si>
  <si>
    <t>Combined Covered Conductor (WMP.455)</t>
  </si>
  <si>
    <t>By 12/31/2028, enable rebates for backup power solutions for eligible customers.</t>
  </si>
  <si>
    <t>By 12/31/2027, enable rebates for backup power solutions for eligible customers.</t>
  </si>
  <si>
    <t>By 12/31/2026, enable rebates for backup power solutions for eligible customers.</t>
  </si>
  <si>
    <t>Generator Assistance Program: (WMP.467) Provide rebates on backup power solutions for eligible customers in the high fire threat district.</t>
  </si>
  <si>
    <t xml:space="preserve">Other grid topology improvements to mitigate or reduce PSPS events </t>
  </si>
  <si>
    <t>By 12/31/2028, offer resiliency support for eligible customers.</t>
  </si>
  <si>
    <t>By 12/31/2027, offer resiliency support for eligible customers.</t>
  </si>
  <si>
    <t>By 12/31/2026, offer resiliency support for eligible customers.</t>
  </si>
  <si>
    <t>Customized Resiliency Assessments: (WMP.1432) Assess and enable resiliency and backup power solutions for eligible residential customers in the high fire threat district.</t>
  </si>
  <si>
    <t>By 12/31/2028, enable backup power solutions of priority sites.</t>
  </si>
  <si>
    <t>By 12/31/2027, enable backup power solutions of priority sites.</t>
  </si>
  <si>
    <t>By 12/31/2026, enable backup power solutions of priority sites.</t>
  </si>
  <si>
    <t>Standby Power Program:  (WMP.468) Assess and enable resiliency and backup power solutions for eligible non-residential customers in the high fire threat district.</t>
  </si>
  <si>
    <t>Other grid topology improvements to mitigate or reduce PSPS events</t>
  </si>
  <si>
    <t xml:space="preserve">By 12/31/2028, update Storm and PSPS training with lessons learned.
</t>
  </si>
  <si>
    <t xml:space="preserve">By 12/31/2027, update Storm and PSPS training with lessons learned.
</t>
  </si>
  <si>
    <t xml:space="preserve">By 12/31/2026, update Storm and PSPS training with lessons learned.
</t>
  </si>
  <si>
    <t>Workforce Planning (Asset Mgmt) - Consult with subject matter experts to update the  Storm and PSPS curriculum.(WMP.1453)</t>
  </si>
  <si>
    <t xml:space="preserve">Workforce Planning </t>
  </si>
  <si>
    <t xml:space="preserve">By 12/31/2028, update electric line crew training.
</t>
  </si>
  <si>
    <t xml:space="preserve">By 12/31/2027, update electric line crew training.
</t>
  </si>
  <si>
    <t xml:space="preserve">By 12/31/2026, update electric line crew training.
</t>
  </si>
  <si>
    <t xml:space="preserve">Personnel Training (WMP.1452)- Examine electric line crew training and incorporate updates annually. </t>
  </si>
  <si>
    <t xml:space="preserve">Grid Ops and Procedures </t>
  </si>
  <si>
    <t>By 12/31/2028, continue analysis of transmission equipment, and review and adjust replacement strategies</t>
  </si>
  <si>
    <t>By 12/31/2027, continue analysis of transmission equipment, and review and adjust replacement strategies</t>
  </si>
  <si>
    <t>By 12/31/2026, begin data analysis of asset health, current condition, and outage history of transmission equipment</t>
  </si>
  <si>
    <t xml:space="preserve">Transmission Asset Health (WMP.1458) - Analyze asset health for transmission shield wire, insulators, and hardware; explore proactive replacement strategies </t>
  </si>
  <si>
    <t>Equipment Maintenance and Repair</t>
  </si>
  <si>
    <t>By 12/31/2028, complete repairs within required timeframes</t>
  </si>
  <si>
    <t>By 12/31/2027, complete repairs within required timeframes</t>
  </si>
  <si>
    <t>By 12/31/2026, complete repairs within required timeframes</t>
  </si>
  <si>
    <t>Corrective Maintenance Program (CMP)  (WMP.1433) - Repair wildfire-related conditions within established timeframes</t>
  </si>
  <si>
    <t xml:space="preserve">Work Orders </t>
  </si>
  <si>
    <t>3-year total</t>
  </si>
  <si>
    <t>% Planned in HFRA for 2028</t>
  </si>
  <si>
    <t>% Planned in HFTD for 2028</t>
  </si>
  <si>
    <t>% Planned in HFRA for 2027</t>
  </si>
  <si>
    <t>% Planned in HFTD for 2027</t>
  </si>
  <si>
    <t>% Planned in HFRA for 2026</t>
  </si>
  <si>
    <t>% Planned in HFTD for 2026</t>
  </si>
  <si>
    <r>
      <t>2026</t>
    </r>
    <r>
      <rPr>
        <b/>
        <strike/>
        <sz val="11"/>
        <rFont val="Aptos Narrow"/>
        <family val="2"/>
      </rPr>
      <t xml:space="preserve"> </t>
    </r>
    <r>
      <rPr>
        <b/>
        <sz val="11"/>
        <rFont val="Aptos Narrow"/>
        <family val="2"/>
      </rPr>
      <t>Target / Status</t>
    </r>
  </si>
  <si>
    <t>Quantitative or Qualitative Target</t>
  </si>
  <si>
    <t>*To help assess risk more accurately, SDG&amp;E included inspections, VMAs, and pole brush units, in addition to circuit-miles in order to preserve more granular metrics. Tracking IDs associated with the unit metrics are only provided in this table for future metric reporting purposes.</t>
  </si>
  <si>
    <t>WMP.512</t>
  </si>
  <si>
    <t>WMP.1504</t>
  </si>
  <si>
    <t>VMA</t>
  </si>
  <si>
    <t>WMP.508</t>
  </si>
  <si>
    <t>Off-Cycle Patrol</t>
  </si>
  <si>
    <t>WMP.1503</t>
  </si>
  <si>
    <t>WMP.494</t>
  </si>
  <si>
    <t>Detailed Inspection</t>
  </si>
  <si>
    <t>WMP.1502</t>
  </si>
  <si>
    <t>Activity Timeline Target</t>
  </si>
  <si>
    <t>3- year Total</t>
  </si>
  <si>
    <t>% Risk Reduction for 2028</t>
  </si>
  <si>
    <t>% HFTD Covered in 2026</t>
  </si>
  <si>
    <t>Cml. Quarterly Target 2028, Q4</t>
  </si>
  <si>
    <t>Cml. Quarterly Target 2028, Q3</t>
  </si>
  <si>
    <t>Cml. Quarterly Target 2028, Q2</t>
  </si>
  <si>
    <t>Cml. Quarterly Target 2028, Q1</t>
  </si>
  <si>
    <t>Cml. Quarterly Target 2027, Q4</t>
  </si>
  <si>
    <t>Cml. Quarterly Target 2027, Q3</t>
  </si>
  <si>
    <t>Cml. Quarterly Target 2027, Q2</t>
  </si>
  <si>
    <t>Cml. Quarterly Target 2027, Q1</t>
  </si>
  <si>
    <t>Cml. Quarterly Target 2026, Q4</t>
  </si>
  <si>
    <t>Cml. Quarterly Target 2026, Q3</t>
  </si>
  <si>
    <t>Cml. Quarterly Target 2026, Q2</t>
  </si>
  <si>
    <t>Cumulative (Cml.) Quarterly Target 2026, Q1</t>
  </si>
  <si>
    <t>Activity (Program)</t>
  </si>
  <si>
    <t>** The Alert California Cameras are built on the High-Performance Wireless Research and Education Network (HPWREN) in partnership with UC San Diego and local fire departments.  SDG&amp;E does not have control of the uptime, but will report any downtime to the vendor.</t>
  </si>
  <si>
    <t>*The weather station network consists of 223 weather stations throughout the service territory. Six of these stations are owned by SDG&amp;E but are maintained by AEM (https://aem.eco/) . SDG&amp;E is responsible for maintenance and calibration of the other 217 weather stations. </t>
  </si>
  <si>
    <t>By 12/31/2028, complete annual analysis</t>
  </si>
  <si>
    <t>By 12/31/2027, complete annual analysis</t>
  </si>
  <si>
    <t>By 12/31/2026, complete annual analysis</t>
  </si>
  <si>
    <t>Fire Potential Index - Ongoing analysis of FPI predictions versus observations to potentially improve FPI. (WMP.450)</t>
  </si>
  <si>
    <t>Fire Potential Index (FPI)</t>
  </si>
  <si>
    <t>Station maintenance</t>
  </si>
  <si>
    <t>Weather Station Maintenance and Calibration* (WMP. 1430)</t>
  </si>
  <si>
    <t>Weather Station Maintenance and Calibration</t>
  </si>
  <si>
    <t>By 12/31/2028, complete monitoring of communication success rate of weather stations</t>
  </si>
  <si>
    <t>By 12/31/2027, complete monitoring of communication success rate of weather stations</t>
  </si>
  <si>
    <t>By 12/31/2026, complete monitoring of communication success rate of weather stations</t>
  </si>
  <si>
    <t>Communication success rate of weather stations (WMP.1466)</t>
  </si>
  <si>
    <t xml:space="preserve">Weather Station Maintenance and Calibration </t>
  </si>
  <si>
    <t>Success Rate</t>
  </si>
  <si>
    <t>Post-processing success rate - WRF simulations (WMP.1465)</t>
  </si>
  <si>
    <t xml:space="preserve">Weather Forecasting </t>
  </si>
  <si>
    <t>See Fire Potential Index (WMP.450) in OEIS Table 10-1</t>
  </si>
  <si>
    <t>10.4; p. 245</t>
  </si>
  <si>
    <t>Quarterly validations</t>
  </si>
  <si>
    <t>Quarterly validation of weekly uptime for Ignition Detection Cameras (WMP.1467) **</t>
  </si>
  <si>
    <t>Ignition Detection Systems</t>
  </si>
  <si>
    <t>By 12/31/2028, complete annual monitoring of network</t>
  </si>
  <si>
    <t>By 12/31/2027, complete annual monitoring of network</t>
  </si>
  <si>
    <t>By 12/31/2026, complete annual monitoring of network</t>
  </si>
  <si>
    <t>Ignition Detection Systems -Cameras - Ongoing review to identify camera communication  network single points of failure to avoid interruption of camera imagery. (WMP.1343)</t>
  </si>
  <si>
    <t xml:space="preserve">Ignition Detection Systems </t>
  </si>
  <si>
    <t>nodes</t>
  </si>
  <si>
    <t xml:space="preserve">Early Fault Detection (WMP.1195) </t>
  </si>
  <si>
    <t>Grid Monitoring Systems</t>
  </si>
  <si>
    <t>By 12/31/2028, begin integration of power quality, fault data and smoke detection into a central monitoring system to enhance real-time monitoring, response, and prevention</t>
  </si>
  <si>
    <t>By 12/31/2027, begin integration of power quality, fault data and smoke detection into a central monitoring system to enhance real-time monitoring, response, and prevention</t>
  </si>
  <si>
    <t>By 12/31/2026, begin integration of power quality, fault data and smoke detection into a central monitoring system to enhance real-time monitoring, response, and prevention</t>
  </si>
  <si>
    <t>Grid Monitoring Systems Data Integration-Integrate power quality, fault data, and smoke detection to enhance situational awareness and support grid reliability. (WMP.1444)</t>
  </si>
  <si>
    <t>By 12/31/2028, complete annual adjustments to max wind gust thresholds</t>
  </si>
  <si>
    <t>By 12/31/2027, complete annual adjustments to max wind gust thresholds</t>
  </si>
  <si>
    <t>By 12/31/2026, complete annual adjustments to max wind gust thresholds</t>
  </si>
  <si>
    <t>Weather Station Data -Update 95th, 99th and max wind gust annually utilizing prior years weather station data. (WMP.1461)</t>
  </si>
  <si>
    <t>Environmental Monitoring Systems</t>
  </si>
  <si>
    <t>Sensor Maintenance</t>
  </si>
  <si>
    <t>Air Quality Station Maintenance (WMP. 1431)</t>
  </si>
  <si>
    <t>Environmental Monitoring Systems (Section 10.2)</t>
  </si>
  <si>
    <t>*SDG&amp;E does not calculate Confidence Level/MOE for Transmission, Distribution, or Substation programs.</t>
  </si>
  <si>
    <t>95% / 2%</t>
  </si>
  <si>
    <t>95% of Population Size</t>
  </si>
  <si>
    <t>Population size determined based on completed Combined Covered Conductor work.</t>
  </si>
  <si>
    <t>Field and Desktop</t>
  </si>
  <si>
    <t>Quality assurance/ quality control of Combined Covered Conductor (WMP.1508)</t>
  </si>
  <si>
    <t>Population size determined based on completed Transmission Overhead Hardening work.</t>
  </si>
  <si>
    <t>Transmission Overhead Hardening (Distribution Underbuild) (WMP.545)</t>
  </si>
  <si>
    <t>Quality assurance/quality control of Transmission Overhead Hardening (Distribution Underbuild) (WMP.1500)</t>
  </si>
  <si>
    <t>Quality assurance/quality control of Transmission Overhead Hardening (WMP.1499)</t>
  </si>
  <si>
    <t>Population size determined based on completed Distribution Overhead System Hardening  work.</t>
  </si>
  <si>
    <t>Distribution Overhead System Hardening Program (WMP.475)</t>
  </si>
  <si>
    <t>Quality assurance/quality control of Distribution Overhead System Hardening Program (WMP.1498)</t>
  </si>
  <si>
    <t>Population size determined based on completed Strategic Undergrounding work.</t>
  </si>
  <si>
    <t>Strategic Undergrounding Program (WMP.473)</t>
  </si>
  <si>
    <t>Quality assurance/quality control of Strategic Undergrounding Program (WMP.1497)</t>
  </si>
  <si>
    <t>Population size determined based on completed Advanced Protection work.</t>
  </si>
  <si>
    <t>Advanced Protection Program (WMP.463)</t>
  </si>
  <si>
    <t>Quality assurance/quality control of Advanced Protection Program (WMP.1496)</t>
  </si>
  <si>
    <t>Population size determined based on completed PSPS Sectionalizing work.</t>
  </si>
  <si>
    <t>n/a*</t>
  </si>
  <si>
    <t>Population size determined based on number of Corrective Action Repairs needed.</t>
  </si>
  <si>
    <t>OH Fire or Safety Related Corrective Actions</t>
  </si>
  <si>
    <t>Corrective Maintenance Program (WMP.1433)</t>
  </si>
  <si>
    <t>Quality assurance/quality control of Corrective Maintenance Program (WMP.1434)</t>
  </si>
  <si>
    <t>n/a see Section 8.5.4 Pass Rate Calculation</t>
  </si>
  <si>
    <t>100% of conditions identified during inspection</t>
  </si>
  <si>
    <t>Population size, determined based on findings from inspections, is unknown at this time. See Section 8.5.3 Sampling Plan.</t>
  </si>
  <si>
    <t>Switch Function Inspections</t>
  </si>
  <si>
    <t>Quality assurance/quality control of Transmission Switch Inspections (WMP.1510)</t>
  </si>
  <si>
    <t>Findings</t>
  </si>
  <si>
    <t>Field</t>
  </si>
  <si>
    <t>Substation Patrol Inspections  (WMP.492)</t>
  </si>
  <si>
    <t>Quality assurance/quality control of Substation Inspections (WMP.1194)</t>
  </si>
  <si>
    <t>Drone Inspections</t>
  </si>
  <si>
    <t>Desktop</t>
  </si>
  <si>
    <t>Quality assurance/quality control of Risk-Informed Drone Inspections (WMP.1192)</t>
  </si>
  <si>
    <t xml:space="preserve">Intrusive Inspections </t>
  </si>
  <si>
    <t>Transmission Wood Pole Intrusive Inspections (WMP.1190) &amp; Distribution Wood Pole Intrusive Inspections (Distribution) (WMP.483)</t>
  </si>
  <si>
    <t>Quality assurance/quality control of Wood Pole Intrusive (Transmission &amp; Distribution) (WMP.1193)</t>
  </si>
  <si>
    <t>Transmission Overhead Detailed Inspections  (WMP.479)</t>
  </si>
  <si>
    <t>Quality assurance/quality control of Transmission Inspections (WMP.1191)</t>
  </si>
  <si>
    <t>50% of findings found during inspection</t>
  </si>
  <si>
    <t>Distribution Overhead Detailed Inspections (WMP.478)</t>
  </si>
  <si>
    <t>Quality assurance/quality control of Distribution Detailed Inspections  (WMP.491)</t>
  </si>
  <si>
    <t>Percent of Sample in the HFTD</t>
  </si>
  <si>
    <t>2028: Sample Size</t>
  </si>
  <si>
    <t>Population / Sample Unit</t>
  </si>
  <si>
    <t>Type of Audit</t>
  </si>
  <si>
    <t>['EFD' 'Fuel Management' 'OH Detail Inspection' 'OH Patrol'
 'Off Cycle Patrol' 'Trim and Removal' 'Veg Detail Inspection']</t>
  </si>
  <si>
    <t>['FCP' 'OH Detail Inspection' 'OH Patrol' 'Off Cycle Patrol'
 'Pole Clearing' 'RIDI' 'Veg Detail Inspection']</t>
  </si>
  <si>
    <t>['FCP' 'OH Detail Inspection' 'OH Patrol' 'Off Cycle Patrol'
 'Pole Clearing' 'Trim and Removal' 'Veg Detail Inspection']</t>
  </si>
  <si>
    <t>['Distribution Underbuilt' 'OH Detail Inspection' 'OH Patrol'
 'Off Cycle Patrol' 'RIDI' 'Trim and Removal' 'Veg Detail Inspection']</t>
  </si>
  <si>
    <t>['Fuel Management' 'OH Patrol' 'Off Cycle Patrol' 'Pole Clearing' 'RIDI' 'Trim and Removal' 'Veg Detail Inspection']</t>
  </si>
  <si>
    <t>556
3,830
34,959
102
45,367
35,031
561
38,040</t>
  </si>
  <si>
    <t>36,363 fewer customer hours of PSPS per year</t>
  </si>
  <si>
    <t>6,967
16,837
13,495
5,111
40,936
19,877
40,013
13,026
43,975</t>
  </si>
  <si>
    <t>16,245 fewer customer hours of PSPS per year</t>
  </si>
  <si>
    <t>451
29,262
27,981
182
256
37,476
 33,615
298
4,369
 370
40,953</t>
  </si>
  <si>
    <t xml:space="preserve"> 8,998 fewer customer hours of PSPS per year</t>
  </si>
  <si>
    <t xml:space="preserve">- Expected number of customers affected by wildfire or PSPS de-energization event
- Scaling factors for AFN customer impacts 
- PSPS de-energization duration 
- Equivalent Safety Serious Injuries and Fatalities (SIF)  calculated based on Technosylva estimates of structures destroyed
- Cost-benefit conversion factors </t>
  </si>
  <si>
    <t xml:space="preserve">- Expected number of customers affected by wildfire or PSPS de-energization
- PSPS de-energization duration 
- Subject matter expert conservative assumption to estimate Customer Minutes Interrupted (CMI) values based on estimates of outage duration and assumed restoration duration
- Cost-benefit conversion factors </t>
  </si>
  <si>
    <t>Wildfire, PSPS, and/or PEDS models</t>
  </si>
  <si>
    <t xml:space="preserve">- Expected number of customers affected by wildfire or PSPS de-energization event
- PSPS de-energization duration 
- Subject matter expert conservative assumption to translate buildings destroyed and acres impacted estimated by Technosylva simulations to financial dollars. 
- Cost-benefit conversion factors </t>
  </si>
  <si>
    <r>
      <t>n/a</t>
    </r>
    <r>
      <rPr>
        <vertAlign val="superscript"/>
        <sz val="11"/>
        <rFont val="Calibri"/>
        <family val="2"/>
        <scheme val="minor"/>
      </rPr>
      <t>d</t>
    </r>
  </si>
  <si>
    <r>
      <t>0</t>
    </r>
    <r>
      <rPr>
        <vertAlign val="superscript"/>
        <sz val="11"/>
        <rFont val="Calibri"/>
        <family val="2"/>
      </rPr>
      <t>g</t>
    </r>
  </si>
  <si>
    <r>
      <t xml:space="preserve">Strategic Pole Remediation </t>
    </r>
    <r>
      <rPr>
        <strike/>
        <sz val="11"/>
        <rFont val="Calibri"/>
        <family val="2"/>
        <scheme val="minor"/>
      </rPr>
      <t>Replacement</t>
    </r>
    <r>
      <rPr>
        <sz val="11"/>
        <rFont val="Calibri"/>
        <family val="2"/>
        <scheme val="minor"/>
      </rPr>
      <t xml:space="preserve"> (WMP.1189)</t>
    </r>
  </si>
  <si>
    <t>% risk reduction for 2026 *</t>
  </si>
  <si>
    <r>
      <t xml:space="preserve">% risk reduction for 2027 </t>
    </r>
    <r>
      <rPr>
        <sz val="11"/>
        <rFont val="Aptos Narrow"/>
        <family val="2"/>
      </rPr>
      <t>*</t>
    </r>
  </si>
  <si>
    <t>% risk reduction for 2028 *</t>
  </si>
  <si>
    <t>Strategic Pole Remediation  (WMP.1189)</t>
  </si>
  <si>
    <t xml:space="preserve">**Inspection findings are not subject to GO 95, Rule 18 Levels.
 </t>
  </si>
  <si>
    <t>WMP.461</t>
  </si>
  <si>
    <r>
      <t xml:space="preserve">Quality assurance/quality control of </t>
    </r>
    <r>
      <rPr>
        <strike/>
        <sz val="11"/>
        <rFont val="Aptos Narrow"/>
        <family val="2"/>
      </rPr>
      <t xml:space="preserve">Grid Hardening </t>
    </r>
    <r>
      <rPr>
        <sz val="11"/>
        <rFont val="Aptos Narrow"/>
        <family val="2"/>
      </rPr>
      <t>PSPS Sectionalizing Enhancement Program (WMP.1435)</t>
    </r>
  </si>
  <si>
    <t>PSPS Sectionalizing Enhancement Program  (WMP.461)</t>
  </si>
  <si>
    <t xml:space="preserve">By year end, manage Vegetation Management workforce through the validation of required, annual contractor training including fire preparedness, hazard tree assessment, environmental, and customer service. Track training completion of internal staff for the Company’s Environmental &amp; Safety Compliance Management Program (ESCMP) addressing compliance requirements, all applicable environmental, health and safety laws, rules, and regulations, and company standards. Validate internal and company workforce are compliant with required ISA-certification requirements of applicable job positions.
</t>
  </si>
  <si>
    <t xml:space="preserve">By year end, manage Vegetation Management workforce through the validation of required, annual contractor training including fire preparedness, hazard tree assessment, environmental, and customer service. Track training completion of internal staff for the Company’s ESCMP addressing compliance requirements, all applicable environmental, health and safety laws, rules, and regulations, and company standards. Validate internal and company workforce are compliant with required ISA-certification requirements of applicable job positions.
</t>
  </si>
  <si>
    <t>Target Unit*</t>
  </si>
  <si>
    <t xml:space="preserve">Service Territory </t>
  </si>
  <si>
    <t xml:space="preserve">Detailed Inspections (WMP.494, WMP.1502) </t>
  </si>
  <si>
    <t xml:space="preserve">Off-Cycle Patrols (WMP.508, WMP.1503) </t>
  </si>
  <si>
    <t xml:space="preserve">Detailed Inspections
</t>
  </si>
  <si>
    <t xml:space="preserve">WMP.494, WMP.1502 
</t>
  </si>
  <si>
    <t>Quality assurance/quality control of Vegetation Management (WMP.1493)</t>
  </si>
  <si>
    <t xml:space="preserve">Detailed Inspections (WMP.1502)
</t>
  </si>
  <si>
    <t>Pole Clearing (WMP.1504)</t>
  </si>
  <si>
    <t>Population / Sample Unit**</t>
  </si>
  <si>
    <r>
      <t xml:space="preserve">Quality assurance/quality control of Vegetation Management </t>
    </r>
    <r>
      <rPr>
        <strike/>
        <sz val="11"/>
        <rFont val="Aptos Narrow"/>
        <family val="2"/>
      </rPr>
      <t xml:space="preserve"> </t>
    </r>
    <r>
      <rPr>
        <sz val="11"/>
        <rFont val="Aptos Narrow"/>
        <family val="2"/>
      </rPr>
      <t>(WMP.1505)</t>
    </r>
  </si>
  <si>
    <r>
      <t xml:space="preserve">Prune and Removal </t>
    </r>
    <r>
      <rPr>
        <strike/>
        <sz val="11"/>
        <rFont val="Aptos Narrow"/>
        <family val="2"/>
      </rPr>
      <t xml:space="preserve"> 
</t>
    </r>
    <r>
      <rPr>
        <sz val="11"/>
        <rFont val="Aptos Narrow"/>
        <family val="2"/>
      </rPr>
      <t>(WMP.1511)</t>
    </r>
  </si>
  <si>
    <t>High Priority (Priority 1)</t>
  </si>
  <si>
    <t>Low Priority (Priority 2)</t>
  </si>
  <si>
    <r>
      <rPr>
        <b/>
        <sz val="11"/>
        <rFont val="Aptos Narrow"/>
        <family val="2"/>
      </rPr>
      <t>Strategy:</t>
    </r>
    <r>
      <rPr>
        <sz val="11"/>
        <rFont val="Aptos Narrow"/>
        <family val="2"/>
      </rPr>
      <t xml:space="preserve">  Leverage the partner focus group to determine strategies to increase engagement and feedback  
</t>
    </r>
    <r>
      <rPr>
        <b/>
        <sz val="11"/>
        <rFont val="Aptos Narrow"/>
        <family val="2"/>
      </rPr>
      <t xml:space="preserve">Target Timeline: 
</t>
    </r>
    <r>
      <rPr>
        <sz val="11"/>
        <rFont val="Aptos Narrow"/>
        <family val="2"/>
      </rPr>
      <t xml:space="preserve">By 12/31/2026, gather feedback from partners
By 12/31/2027, design and implement strategy
By 12/31/2028, re-assess and adjust as necessary
</t>
    </r>
  </si>
  <si>
    <r>
      <rPr>
        <b/>
        <sz val="11"/>
        <rFont val="Aptos Narrow"/>
        <family val="2"/>
      </rPr>
      <t>Strategy:</t>
    </r>
    <r>
      <rPr>
        <sz val="11"/>
        <rFont val="Aptos Narrow"/>
        <family val="2"/>
      </rPr>
      <t xml:space="preserve">  Add contact information self-service functionality in the Public Safety Partner Portal so that partners can update their information in real time.
</t>
    </r>
    <r>
      <rPr>
        <b/>
        <sz val="11"/>
        <rFont val="Aptos Narrow"/>
        <family val="2"/>
      </rPr>
      <t xml:space="preserve">Target Timeline: </t>
    </r>
    <r>
      <rPr>
        <sz val="11"/>
        <rFont val="Aptos Narrow"/>
        <family val="2"/>
      </rPr>
      <t xml:space="preserve">
By 12/31/2026, add resource card in Partner Portal with a contact information survey and create business process to leverage survey responses for regular updates. Design self-serve functionality for Partner Portal
By 12/31/2027, implement and release self-service functionality to Public Safety Partner contacts
By 12/31/2028, re-asses and adjust as necessary</t>
    </r>
  </si>
  <si>
    <t>Distribution Infrared Inspections  have consistently yielded an extremely low find rate since the program's inception in 2020. See ACI SDGE-25U-08  (Appendix D) for more information.</t>
  </si>
  <si>
    <t>As discussed in ACI SDGE-25U-08 (Appendix D), alternative technologies and traditional inspection methods can be used to identify the findings that were historically identified through this program.</t>
  </si>
  <si>
    <r>
      <t>Distribution Inspections (WMP.478, WMP.488, WMP.552); Section 8.3.1; p. 155; Section 8.3.7; p. 168; Section 8.3.6; p. 164
EFD (WMP.1195); Section 10.3.1; p. 241</t>
    </r>
    <r>
      <rPr>
        <strike/>
        <sz val="11"/>
        <rFont val="Aptos Narrow"/>
        <family val="2"/>
      </rPr>
      <t xml:space="preserve">
</t>
    </r>
  </si>
  <si>
    <t>8.6; p. 214</t>
  </si>
  <si>
    <t>8.4; p. 194</t>
  </si>
  <si>
    <t>8.7; 1220</t>
  </si>
  <si>
    <t>8.8; p. 227</t>
  </si>
  <si>
    <t>8.2.11; p. 162</t>
  </si>
  <si>
    <t>8.2.1; p. 149</t>
  </si>
  <si>
    <t>8.2.7; p. 158</t>
  </si>
  <si>
    <t>8.2.8.1; p. 159</t>
  </si>
  <si>
    <t xml:space="preserve"> 8.2.2; p. 150</t>
  </si>
  <si>
    <t>8.2.5.1; p. 155</t>
  </si>
  <si>
    <t>8.2.5.2; p. 156</t>
  </si>
  <si>
    <t>8.2.10; p. 162</t>
  </si>
  <si>
    <t>8.3.1; p. 171</t>
  </si>
  <si>
    <t>8.3.2; p. 173</t>
  </si>
  <si>
    <t>8.3.3; p. 175</t>
  </si>
  <si>
    <t>8.3.4; p. 177</t>
  </si>
  <si>
    <t>8.3.5; p. 179</t>
  </si>
  <si>
    <t>8.3.6; p. 180</t>
  </si>
  <si>
    <t>8.3.7; p. 184</t>
  </si>
  <si>
    <t>8.3.8; p. 186</t>
  </si>
  <si>
    <t>8.3.9; p. 188</t>
  </si>
  <si>
    <t>8.3.10; p. 190</t>
  </si>
  <si>
    <t>9.5; p. 241</t>
  </si>
  <si>
    <t>9.13; p. 258</t>
  </si>
  <si>
    <t>9.7; p. 242</t>
  </si>
  <si>
    <t>9.6; p. 242</t>
  </si>
  <si>
    <t>9.2; p. 236</t>
  </si>
  <si>
    <t>9.4; p. 240</t>
  </si>
  <si>
    <t>10.2; p. 266</t>
  </si>
  <si>
    <t>10.3; p. 268</t>
  </si>
  <si>
    <t>10.4; p. 272</t>
  </si>
  <si>
    <t>10.5; p. 276</t>
  </si>
  <si>
    <t>10.5.5 ; p. 281</t>
  </si>
  <si>
    <t>10.5.5; p. 281</t>
  </si>
  <si>
    <t>10.6; p. 281</t>
  </si>
  <si>
    <t>Section 11.2; p. 287</t>
  </si>
  <si>
    <t>Section 11.3; p. 294</t>
  </si>
  <si>
    <t>Section 11.4; p. 301</t>
  </si>
  <si>
    <t>Section 11.5; p. 309</t>
  </si>
  <si>
    <t>Section 12; p. 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</si>
</sst>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quot;$&quot;#,##0"/>
    <numFmt numFmtId="168" formatCode="0.000000%"/>
    <numFmt numFmtId="169" formatCode="&quot;$&quot;#,##0.00"/>
    <numFmt numFmtId="170" formatCode="_([$$-409]* #,##0.00_);_([$$-409]* \(#,##0.00\);_([$$-409]* &quot;-&quot;??_);_(@_)"/>
    <numFmt numFmtId="171" formatCode="[$$-409]#,##0.00"/>
    <numFmt numFmtId="172" formatCode="_(* #,##0.0_);_(* \(#,##0.0\);_(* &quot;-&quot;??_);_(@_)"/>
    <numFmt numFmtId="173" formatCode="0.0000%"/>
  </numFmts>
  <fonts count="30" x14ac:knownFonts="1">
    <font>
      <sz val="11"/>
      <color theme="1"/>
      <name val="Calibri"/>
      <family val="2"/>
      <scheme val="minor"/>
    </font>
    <font>
      <sz val="11"/>
      <color rgb="FFFF0000"/>
      <name val="Calibri"/>
      <family val="2"/>
      <scheme val="minor"/>
    </font>
    <font>
      <sz val="11"/>
      <color rgb="FF000000"/>
      <name val="Aptos Narrow"/>
      <family val="2"/>
    </font>
    <font>
      <sz val="11"/>
      <name val="Aptos Narrow"/>
      <family val="2"/>
    </font>
    <font>
      <sz val="11"/>
      <name val="Calibri"/>
      <family val="2"/>
      <scheme val="minor"/>
    </font>
    <font>
      <b/>
      <sz val="11"/>
      <color theme="1"/>
      <name val="Aptos Narrow"/>
      <family val="2"/>
    </font>
    <font>
      <b/>
      <sz val="11"/>
      <name val="Aptos Narrow"/>
      <family val="2"/>
    </font>
    <font>
      <sz val="11"/>
      <color theme="1"/>
      <name val="Aptos Narrow"/>
      <family val="2"/>
    </font>
    <font>
      <vertAlign val="subscript"/>
      <sz val="11"/>
      <color theme="1"/>
      <name val="Aptos Narrow"/>
      <family val="2"/>
    </font>
    <font>
      <sz val="11"/>
      <color rgb="FFFF0000"/>
      <name val="Aptos Narrow"/>
      <family val="2"/>
    </font>
    <font>
      <sz val="11"/>
      <color theme="1"/>
      <name val="Calibri"/>
      <family val="2"/>
      <scheme val="minor"/>
    </font>
    <font>
      <sz val="11"/>
      <color theme="1"/>
      <name val="Calibri"/>
      <family val="2"/>
    </font>
    <font>
      <b/>
      <sz val="11"/>
      <name val="Calibri"/>
      <family val="2"/>
    </font>
    <font>
      <sz val="9"/>
      <color rgb="FF000000"/>
      <name val="Aptos Narrow"/>
      <family val="2"/>
    </font>
    <font>
      <i/>
      <sz val="11"/>
      <color rgb="FF000000"/>
      <name val="Calibri"/>
      <family val="2"/>
      <scheme val="minor"/>
    </font>
    <font>
      <i/>
      <sz val="11"/>
      <color theme="1"/>
      <name val="Calibri"/>
      <family val="2"/>
      <scheme val="minor"/>
    </font>
    <font>
      <sz val="11"/>
      <name val="Calibri"/>
      <family val="2"/>
    </font>
    <font>
      <sz val="11"/>
      <color rgb="FF000000"/>
      <name val="Calibri"/>
      <family val="2"/>
    </font>
    <font>
      <sz val="11"/>
      <color rgb="FF333333"/>
      <name val="Aptos Narrow"/>
      <family val="2"/>
    </font>
    <font>
      <strike/>
      <sz val="11"/>
      <name val="Calibri"/>
      <family val="2"/>
      <scheme val="minor"/>
    </font>
    <font>
      <strike/>
      <sz val="11"/>
      <color rgb="FFFF0000"/>
      <name val="Aptos Narrow"/>
      <family val="2"/>
    </font>
    <font>
      <b/>
      <sz val="11"/>
      <color rgb="FFFF0000"/>
      <name val="Calibri"/>
      <family val="2"/>
      <scheme val="minor"/>
    </font>
    <font>
      <b/>
      <sz val="16"/>
      <name val="Aptos Narrow"/>
      <family val="2"/>
    </font>
    <font>
      <vertAlign val="superscript"/>
      <sz val="11"/>
      <name val="Calibri"/>
      <family val="2"/>
      <scheme val="minor"/>
    </font>
    <font>
      <strike/>
      <sz val="11"/>
      <name val="Aptos Narrow"/>
      <family val="2"/>
    </font>
    <font>
      <b/>
      <vertAlign val="superscript"/>
      <sz val="11"/>
      <name val="Calibri"/>
      <family val="2"/>
    </font>
    <font>
      <b/>
      <sz val="11"/>
      <name val="Calibri"/>
      <family val="2"/>
      <scheme val="minor"/>
    </font>
    <font>
      <b/>
      <strike/>
      <sz val="11"/>
      <name val="Aptos Narrow"/>
      <family val="2"/>
    </font>
    <font>
      <vertAlign val="superscript"/>
      <sz val="11"/>
      <name val="Calibri"/>
      <family val="2"/>
    </font>
    <font>
      <sz val="11"/>
      <name val="Consolas"/>
      <family val="3"/>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auto="1"/>
      </top>
      <bottom style="thin">
        <color auto="1"/>
      </bottom>
      <diagonal/>
    </border>
    <border>
      <left/>
      <right style="thin">
        <color auto="1"/>
      </right>
      <top style="thin">
        <color auto="1"/>
      </top>
      <bottom/>
      <diagonal/>
    </border>
  </borders>
  <cellStyleXfs count="5">
    <xf numFmtId="0" fontId="0" fillId="0" borderId="0"/>
    <xf numFmtId="43" fontId="10" fillId="0" borderId="0" applyFont="0" applyFill="0" applyBorder="0" applyAlignment="0" applyProtection="0"/>
    <xf numFmtId="0" fontId="10" fillId="0" borderId="0"/>
    <xf numFmtId="44" fontId="10" fillId="0" borderId="0" applyFont="0" applyFill="0" applyBorder="0" applyAlignment="0" applyProtection="0"/>
    <xf numFmtId="9" fontId="10" fillId="0" borderId="0" applyFont="0" applyFill="0" applyBorder="0" applyAlignment="0" applyProtection="0"/>
  </cellStyleXfs>
  <cellXfs count="237">
    <xf numFmtId="0" fontId="0" fillId="0" borderId="0" xfId="0"/>
    <xf numFmtId="0" fontId="0" fillId="0" borderId="0" xfId="0" applyAlignment="1">
      <alignment wrapText="1"/>
    </xf>
    <xf numFmtId="0" fontId="1" fillId="0" borderId="0" xfId="0" applyFont="1"/>
    <xf numFmtId="0" fontId="7" fillId="0" borderId="1" xfId="0" applyFont="1" applyBorder="1" applyAlignment="1">
      <alignment vertical="top" wrapText="1"/>
    </xf>
    <xf numFmtId="0" fontId="6" fillId="0" borderId="1" xfId="0" applyFont="1" applyBorder="1" applyAlignment="1">
      <alignment vertical="top" wrapText="1"/>
    </xf>
    <xf numFmtId="0" fontId="7" fillId="2" borderId="1" xfId="0" applyFont="1" applyFill="1" applyBorder="1" applyAlignment="1">
      <alignment vertical="top" wrapText="1"/>
    </xf>
    <xf numFmtId="0" fontId="7" fillId="0" borderId="3" xfId="0" applyFont="1" applyBorder="1" applyAlignment="1">
      <alignment vertical="top" wrapText="1"/>
    </xf>
    <xf numFmtId="0" fontId="7" fillId="0" borderId="0" xfId="0" applyFont="1" applyAlignment="1">
      <alignment vertical="top" wrapText="1"/>
    </xf>
    <xf numFmtId="0" fontId="6" fillId="0" borderId="4" xfId="0" applyFont="1" applyBorder="1" applyAlignment="1">
      <alignment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7" fillId="0" borderId="2" xfId="0" applyFont="1" applyBorder="1" applyAlignment="1">
      <alignment vertical="top" wrapText="1"/>
    </xf>
    <xf numFmtId="0" fontId="6" fillId="0" borderId="1" xfId="0" applyFont="1" applyBorder="1" applyAlignment="1">
      <alignment vertical="top"/>
    </xf>
    <xf numFmtId="0" fontId="2" fillId="0" borderId="1" xfId="0" applyFont="1" applyBorder="1" applyAlignment="1">
      <alignment vertical="top"/>
    </xf>
    <xf numFmtId="164" fontId="2" fillId="0" borderId="1" xfId="0" applyNumberFormat="1" applyFont="1" applyBorder="1" applyAlignment="1">
      <alignment vertical="top"/>
    </xf>
    <xf numFmtId="0" fontId="7" fillId="0" borderId="0" xfId="0" applyFont="1" applyAlignment="1">
      <alignment vertical="top"/>
    </xf>
    <xf numFmtId="0" fontId="7" fillId="0" borderId="1" xfId="0" applyFont="1" applyBorder="1" applyAlignment="1">
      <alignment vertical="top"/>
    </xf>
    <xf numFmtId="0" fontId="7" fillId="0" borderId="3" xfId="0" applyFont="1" applyBorder="1" applyAlignment="1">
      <alignment vertical="top"/>
    </xf>
    <xf numFmtId="0" fontId="3" fillId="0" borderId="1" xfId="0" applyFont="1" applyBorder="1" applyAlignment="1">
      <alignment horizontal="right" vertical="top" wrapText="1"/>
    </xf>
    <xf numFmtId="0" fontId="7" fillId="0" borderId="1" xfId="0" applyFont="1" applyBorder="1" applyAlignment="1">
      <alignment horizontal="right" vertical="top" wrapText="1"/>
    </xf>
    <xf numFmtId="0" fontId="3" fillId="0" borderId="1" xfId="0" applyFont="1" applyBorder="1" applyAlignment="1">
      <alignment vertical="top"/>
    </xf>
    <xf numFmtId="0" fontId="2" fillId="0" borderId="0" xfId="0" applyFont="1" applyAlignment="1">
      <alignment vertical="top"/>
    </xf>
    <xf numFmtId="0" fontId="2" fillId="0" borderId="3" xfId="0" applyFont="1" applyBorder="1" applyAlignment="1">
      <alignment vertical="top" wrapText="1"/>
    </xf>
    <xf numFmtId="0" fontId="5" fillId="0" borderId="3" xfId="0" applyFont="1" applyBorder="1" applyAlignment="1">
      <alignment vertical="top" wrapText="1"/>
    </xf>
    <xf numFmtId="0" fontId="2" fillId="0" borderId="6" xfId="0" applyFont="1" applyBorder="1" applyAlignment="1">
      <alignment vertical="top" wrapText="1"/>
    </xf>
    <xf numFmtId="0" fontId="7" fillId="0" borderId="1" xfId="0" applyFont="1" applyBorder="1" applyAlignment="1">
      <alignment horizontal="left" vertical="top" wrapText="1"/>
    </xf>
    <xf numFmtId="0" fontId="2" fillId="0" borderId="1" xfId="0" applyFont="1" applyBorder="1" applyAlignment="1">
      <alignment horizontal="left" vertical="top" wrapText="1"/>
    </xf>
    <xf numFmtId="0" fontId="7" fillId="0" borderId="4" xfId="0" applyFont="1" applyBorder="1" applyAlignment="1">
      <alignment vertical="top" wrapText="1"/>
    </xf>
    <xf numFmtId="14" fontId="7" fillId="0" borderId="7" xfId="0" applyNumberFormat="1" applyFont="1" applyBorder="1" applyAlignment="1">
      <alignment horizontal="left" vertical="top" wrapText="1"/>
    </xf>
    <xf numFmtId="17" fontId="7" fillId="0" borderId="1" xfId="0" applyNumberFormat="1" applyFont="1" applyBorder="1" applyAlignment="1">
      <alignment vertical="top" wrapText="1"/>
    </xf>
    <xf numFmtId="0" fontId="5" fillId="0" borderId="1" xfId="0" applyFont="1" applyBorder="1" applyAlignment="1">
      <alignment vertical="top" wrapText="1"/>
    </xf>
    <xf numFmtId="164" fontId="7" fillId="0" borderId="1" xfId="0" applyNumberFormat="1" applyFont="1" applyBorder="1" applyAlignment="1">
      <alignment vertical="top"/>
    </xf>
    <xf numFmtId="0" fontId="7" fillId="0" borderId="1" xfId="0" applyFont="1" applyBorder="1" applyAlignment="1">
      <alignment horizontal="right" vertical="top"/>
    </xf>
    <xf numFmtId="0" fontId="7" fillId="2" borderId="1" xfId="0" applyFont="1" applyFill="1" applyBorder="1" applyAlignment="1" applyProtection="1">
      <alignment vertical="top" wrapText="1"/>
      <protection locked="0"/>
    </xf>
    <xf numFmtId="0" fontId="2" fillId="3" borderId="1" xfId="0" applyFont="1" applyFill="1" applyBorder="1" applyAlignment="1">
      <alignment vertical="top" wrapText="1"/>
    </xf>
    <xf numFmtId="0" fontId="0" fillId="0" borderId="1" xfId="0" applyBorder="1" applyAlignment="1">
      <alignment wrapText="1"/>
    </xf>
    <xf numFmtId="0" fontId="6" fillId="0" borderId="1" xfId="0" applyFont="1" applyBorder="1" applyAlignment="1">
      <alignment horizontal="left" vertical="top" wrapText="1"/>
    </xf>
    <xf numFmtId="0" fontId="7" fillId="0" borderId="0" xfId="0" applyFont="1" applyAlignment="1">
      <alignment horizontal="left" vertical="top" wrapText="1"/>
    </xf>
    <xf numFmtId="0" fontId="0" fillId="0" borderId="1" xfId="0" applyBorder="1" applyAlignment="1">
      <alignment vertical="top" wrapText="1"/>
    </xf>
    <xf numFmtId="0" fontId="11" fillId="0" borderId="1" xfId="0" applyFont="1" applyBorder="1" applyAlignment="1">
      <alignment wrapText="1"/>
    </xf>
    <xf numFmtId="3" fontId="7" fillId="0" borderId="1" xfId="0" applyNumberFormat="1" applyFont="1" applyBorder="1" applyAlignment="1">
      <alignment vertical="top" wrapText="1"/>
    </xf>
    <xf numFmtId="14" fontId="7" fillId="0" borderId="1" xfId="0" applyNumberFormat="1" applyFont="1" applyBorder="1" applyAlignment="1">
      <alignment vertical="top" wrapText="1"/>
    </xf>
    <xf numFmtId="0" fontId="0" fillId="0" borderId="0" xfId="0" applyAlignment="1">
      <alignment vertical="top"/>
    </xf>
    <xf numFmtId="0" fontId="0" fillId="0" borderId="0" xfId="0" applyAlignment="1">
      <alignment vertical="top" wrapText="1"/>
    </xf>
    <xf numFmtId="0" fontId="0" fillId="0" borderId="0" xfId="0" applyAlignment="1">
      <alignment vertical="center"/>
    </xf>
    <xf numFmtId="0" fontId="3" fillId="0" borderId="0" xfId="0" applyFont="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7" fillId="0" borderId="1" xfId="0" quotePrefix="1" applyFont="1" applyBorder="1" applyAlignment="1">
      <alignment vertical="top" wrapText="1"/>
    </xf>
    <xf numFmtId="0" fontId="14" fillId="0" borderId="0" xfId="0" applyFont="1"/>
    <xf numFmtId="0" fontId="15" fillId="0" borderId="0" xfId="0" applyFont="1"/>
    <xf numFmtId="0" fontId="4" fillId="0" borderId="0" xfId="0" applyFont="1"/>
    <xf numFmtId="0" fontId="12" fillId="0" borderId="1" xfId="0" applyFont="1" applyBorder="1" applyAlignment="1">
      <alignment horizontal="center" vertical="top"/>
    </xf>
    <xf numFmtId="0" fontId="12" fillId="0" borderId="1" xfId="0" applyFont="1" applyBorder="1" applyAlignment="1">
      <alignment horizontal="center" vertical="top" wrapText="1"/>
    </xf>
    <xf numFmtId="0" fontId="4" fillId="0" borderId="1" xfId="0" applyFont="1" applyBorder="1" applyAlignment="1">
      <alignment vertical="top"/>
    </xf>
    <xf numFmtId="0" fontId="0" fillId="0" borderId="1" xfId="0" applyBorder="1" applyAlignment="1">
      <alignment vertical="top"/>
    </xf>
    <xf numFmtId="0" fontId="0" fillId="0" borderId="1" xfId="0" applyBorder="1" applyAlignment="1">
      <alignment horizontal="left" vertical="top" wrapText="1"/>
    </xf>
    <xf numFmtId="0" fontId="0" fillId="0" borderId="1" xfId="0" applyBorder="1" applyAlignment="1">
      <alignment horizontal="left" vertical="top"/>
    </xf>
    <xf numFmtId="0" fontId="17" fillId="0" borderId="1" xfId="0" applyFont="1" applyBorder="1" applyAlignment="1">
      <alignment vertical="top" wrapText="1"/>
    </xf>
    <xf numFmtId="0" fontId="16" fillId="0" borderId="1" xfId="0" applyFont="1" applyBorder="1" applyAlignment="1">
      <alignment horizontal="left" vertical="top" wrapText="1"/>
    </xf>
    <xf numFmtId="0" fontId="7" fillId="0" borderId="0" xfId="0" applyFont="1" applyAlignment="1">
      <alignment horizontal="left" vertical="top"/>
    </xf>
    <xf numFmtId="0" fontId="12" fillId="0" borderId="4" xfId="0" applyFont="1" applyBorder="1" applyAlignment="1">
      <alignment vertical="top" wrapText="1"/>
    </xf>
    <xf numFmtId="9" fontId="3" fillId="0" borderId="1" xfId="0" applyNumberFormat="1" applyFont="1" applyBorder="1" applyAlignment="1">
      <alignment horizontal="right" vertical="top" wrapText="1"/>
    </xf>
    <xf numFmtId="0" fontId="7" fillId="0" borderId="0" xfId="0" applyFont="1"/>
    <xf numFmtId="0" fontId="9" fillId="0" borderId="0" xfId="0" applyFont="1" applyAlignment="1">
      <alignment vertical="top" wrapText="1"/>
    </xf>
    <xf numFmtId="0" fontId="6" fillId="0" borderId="1" xfId="0" applyFont="1" applyBorder="1" applyAlignment="1">
      <alignment horizontal="center" vertical="top"/>
    </xf>
    <xf numFmtId="0" fontId="6" fillId="0" borderId="7" xfId="0" applyFont="1" applyBorder="1" applyAlignment="1">
      <alignment vertical="top" wrapText="1"/>
    </xf>
    <xf numFmtId="0" fontId="4" fillId="0" borderId="3" xfId="0" applyFont="1" applyBorder="1" applyAlignment="1">
      <alignment vertical="top" wrapText="1"/>
    </xf>
    <xf numFmtId="0" fontId="19" fillId="2" borderId="0" xfId="0" applyFont="1" applyFill="1"/>
    <xf numFmtId="0" fontId="4" fillId="2" borderId="0" xfId="0" applyFont="1" applyFill="1" applyAlignment="1">
      <alignment wrapText="1"/>
    </xf>
    <xf numFmtId="0" fontId="3" fillId="2" borderId="1" xfId="0" applyFont="1" applyFill="1" applyBorder="1" applyAlignment="1">
      <alignment vertical="top" wrapText="1"/>
    </xf>
    <xf numFmtId="0" fontId="3" fillId="2" borderId="3" xfId="0" applyFont="1" applyFill="1" applyBorder="1" applyAlignment="1">
      <alignment vertical="top" wrapText="1"/>
    </xf>
    <xf numFmtId="0" fontId="6" fillId="2" borderId="1" xfId="0" applyFont="1" applyFill="1" applyBorder="1" applyAlignment="1">
      <alignment vertical="top" wrapText="1"/>
    </xf>
    <xf numFmtId="0" fontId="6" fillId="0" borderId="1" xfId="0" applyFont="1" applyBorder="1" applyAlignment="1">
      <alignment horizontal="right" vertical="top" wrapText="1"/>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vertical="top"/>
    </xf>
    <xf numFmtId="1" fontId="3" fillId="0" borderId="1" xfId="0" applyNumberFormat="1" applyFont="1" applyBorder="1" applyAlignment="1">
      <alignment vertical="top"/>
    </xf>
    <xf numFmtId="3" fontId="3" fillId="0" borderId="1" xfId="0" applyNumberFormat="1" applyFont="1" applyBorder="1" applyAlignment="1">
      <alignment vertical="top"/>
    </xf>
    <xf numFmtId="0" fontId="4" fillId="0" borderId="0" xfId="0" applyFont="1" applyAlignment="1">
      <alignment wrapText="1"/>
    </xf>
    <xf numFmtId="0" fontId="3" fillId="2" borderId="0" xfId="0" applyFont="1" applyFill="1" applyAlignment="1">
      <alignment vertical="top" wrapText="1"/>
    </xf>
    <xf numFmtId="0" fontId="4" fillId="2" borderId="0" xfId="0" applyFont="1" applyFill="1"/>
    <xf numFmtId="165" fontId="7" fillId="0" borderId="1" xfId="0" applyNumberFormat="1" applyFont="1" applyBorder="1" applyAlignment="1">
      <alignment horizontal="right" vertical="top" wrapText="1"/>
    </xf>
    <xf numFmtId="10" fontId="0" fillId="0" borderId="1" xfId="0" applyNumberFormat="1" applyBorder="1" applyAlignment="1">
      <alignment horizontal="right" vertical="top" wrapText="1"/>
    </xf>
    <xf numFmtId="0" fontId="2" fillId="0" borderId="1" xfId="0" applyFont="1" applyBorder="1" applyAlignment="1">
      <alignment horizontal="right" vertical="top" wrapText="1"/>
    </xf>
    <xf numFmtId="0" fontId="7" fillId="0" borderId="0" xfId="0" applyFont="1" applyAlignment="1">
      <alignment horizontal="right" vertical="top" wrapText="1"/>
    </xf>
    <xf numFmtId="0" fontId="7" fillId="0" borderId="5" xfId="0" applyFont="1" applyBorder="1" applyAlignment="1">
      <alignment horizontal="right" vertical="top"/>
    </xf>
    <xf numFmtId="0" fontId="0" fillId="0" borderId="0" xfId="0" applyAlignment="1">
      <alignment horizontal="left"/>
    </xf>
    <xf numFmtId="0" fontId="6" fillId="0" borderId="3" xfId="0" applyFont="1" applyBorder="1" applyAlignment="1">
      <alignment vertical="top"/>
    </xf>
    <xf numFmtId="10" fontId="3" fillId="0" borderId="1" xfId="0" applyNumberFormat="1" applyFont="1" applyBorder="1" applyAlignment="1">
      <alignment horizontal="right" vertical="top" wrapText="1"/>
    </xf>
    <xf numFmtId="0" fontId="16" fillId="0" borderId="1" xfId="0" applyFont="1" applyBorder="1" applyAlignment="1">
      <alignment wrapText="1"/>
    </xf>
    <xf numFmtId="0" fontId="2" fillId="0" borderId="2" xfId="0" applyFont="1" applyBorder="1" applyAlignment="1">
      <alignment vertical="top" wrapText="1"/>
    </xf>
    <xf numFmtId="0" fontId="7" fillId="0" borderId="1" xfId="2" applyFont="1" applyBorder="1" applyAlignment="1">
      <alignment horizontal="right" vertical="top" wrapText="1"/>
    </xf>
    <xf numFmtId="3" fontId="7" fillId="0" borderId="1" xfId="0" applyNumberFormat="1" applyFont="1" applyBorder="1" applyAlignment="1">
      <alignment horizontal="right" vertical="top" wrapText="1"/>
    </xf>
    <xf numFmtId="0" fontId="3" fillId="0" borderId="2" xfId="0" applyFont="1" applyBorder="1" applyAlignment="1">
      <alignment vertical="top" wrapText="1"/>
    </xf>
    <xf numFmtId="0" fontId="3" fillId="0" borderId="1" xfId="2" applyFont="1" applyBorder="1" applyAlignment="1">
      <alignment horizontal="right" vertical="top" wrapText="1"/>
    </xf>
    <xf numFmtId="0" fontId="3" fillId="0" borderId="1" xfId="0" quotePrefix="1" applyFont="1" applyBorder="1" applyAlignment="1">
      <alignment vertical="top" wrapText="1"/>
    </xf>
    <xf numFmtId="0" fontId="0" fillId="0" borderId="0" xfId="0" applyAlignment="1">
      <alignment horizontal="center" vertical="center"/>
    </xf>
    <xf numFmtId="0" fontId="6" fillId="0" borderId="1" xfId="0" applyFont="1" applyBorder="1" applyAlignment="1">
      <alignment horizontal="center" vertical="center" wrapText="1"/>
    </xf>
    <xf numFmtId="0" fontId="21" fillId="0" borderId="0" xfId="0" applyFont="1"/>
    <xf numFmtId="164" fontId="3" fillId="2" borderId="1" xfId="1" applyNumberFormat="1" applyFont="1" applyFill="1" applyBorder="1" applyAlignment="1">
      <alignment vertical="top" wrapText="1"/>
    </xf>
    <xf numFmtId="10" fontId="3" fillId="0" borderId="1" xfId="0" applyNumberFormat="1" applyFont="1" applyBorder="1" applyAlignment="1">
      <alignment vertical="top" wrapText="1"/>
    </xf>
    <xf numFmtId="164" fontId="3" fillId="0" borderId="1" xfId="0" applyNumberFormat="1" applyFont="1" applyBorder="1" applyAlignment="1">
      <alignment vertical="top" wrapText="1"/>
    </xf>
    <xf numFmtId="0" fontId="6" fillId="0" borderId="4" xfId="0" applyFont="1" applyBorder="1" applyAlignment="1">
      <alignment vertical="top"/>
    </xf>
    <xf numFmtId="0" fontId="20" fillId="0" borderId="0" xfId="0" applyFont="1" applyAlignment="1">
      <alignment vertical="top"/>
    </xf>
    <xf numFmtId="0" fontId="6" fillId="0" borderId="3" xfId="0" applyFont="1" applyBorder="1" applyAlignment="1">
      <alignment vertical="top" wrapText="1"/>
    </xf>
    <xf numFmtId="0" fontId="9" fillId="0" borderId="0" xfId="0" applyFont="1" applyAlignment="1">
      <alignment vertical="top"/>
    </xf>
    <xf numFmtId="2" fontId="6" fillId="0" borderId="1" xfId="0" applyNumberFormat="1" applyFont="1" applyBorder="1" applyAlignment="1">
      <alignment vertical="top" wrapText="1"/>
    </xf>
    <xf numFmtId="10" fontId="6" fillId="0" borderId="4" xfId="4" applyNumberFormat="1" applyFont="1" applyFill="1" applyBorder="1" applyAlignment="1">
      <alignment vertical="top" wrapText="1"/>
    </xf>
    <xf numFmtId="2" fontId="6" fillId="0" borderId="4" xfId="0" applyNumberFormat="1" applyFont="1" applyBorder="1" applyAlignment="1">
      <alignment vertical="top" wrapText="1"/>
    </xf>
    <xf numFmtId="169" fontId="6" fillId="0" borderId="4" xfId="3" applyNumberFormat="1" applyFont="1" applyFill="1" applyBorder="1" applyAlignment="1">
      <alignment vertical="top" wrapText="1"/>
    </xf>
    <xf numFmtId="169" fontId="6" fillId="0" borderId="1" xfId="3" applyNumberFormat="1" applyFont="1" applyBorder="1" applyAlignment="1">
      <alignment vertical="top" wrapText="1"/>
    </xf>
    <xf numFmtId="170" fontId="7" fillId="0" borderId="0" xfId="0" applyNumberFormat="1" applyFont="1" applyAlignment="1">
      <alignment vertical="top" wrapText="1"/>
    </xf>
    <xf numFmtId="171" fontId="2" fillId="0" borderId="8" xfId="0" applyNumberFormat="1" applyFont="1" applyBorder="1" applyAlignment="1">
      <alignment vertical="top" wrapText="1"/>
    </xf>
    <xf numFmtId="0" fontId="2" fillId="0" borderId="8" xfId="0" applyFont="1" applyBorder="1" applyAlignment="1">
      <alignment vertical="top" wrapText="1"/>
    </xf>
    <xf numFmtId="170" fontId="6" fillId="0" borderId="1" xfId="0" applyNumberFormat="1" applyFont="1" applyBorder="1" applyAlignment="1">
      <alignment vertical="top" wrapText="1"/>
    </xf>
    <xf numFmtId="0" fontId="3" fillId="2" borderId="1" xfId="0" applyFont="1" applyFill="1" applyBorder="1" applyAlignment="1">
      <alignment horizontal="right" vertical="top" wrapText="1"/>
    </xf>
    <xf numFmtId="0" fontId="3" fillId="0" borderId="0" xfId="0" applyFont="1" applyAlignment="1">
      <alignment horizontal="left" vertical="top" wrapText="1"/>
    </xf>
    <xf numFmtId="1" fontId="3" fillId="0" borderId="1" xfId="1" applyNumberFormat="1" applyFont="1" applyBorder="1" applyAlignment="1">
      <alignment horizontal="right" vertical="top" wrapText="1"/>
    </xf>
    <xf numFmtId="3" fontId="3" fillId="0" borderId="0" xfId="0" applyNumberFormat="1" applyFont="1" applyAlignment="1">
      <alignment horizontal="left" vertical="top" wrapText="1"/>
    </xf>
    <xf numFmtId="0" fontId="22" fillId="0" borderId="0" xfId="0" applyFont="1" applyAlignment="1">
      <alignment horizontal="left" vertical="top"/>
    </xf>
    <xf numFmtId="0" fontId="3" fillId="0" borderId="0" xfId="0" applyFont="1" applyAlignment="1">
      <alignment horizontal="left" vertical="top"/>
    </xf>
    <xf numFmtId="10" fontId="3" fillId="2" borderId="1" xfId="0" applyNumberFormat="1" applyFont="1" applyFill="1" applyBorder="1" applyAlignment="1">
      <alignment horizontal="right" vertical="top" wrapText="1"/>
    </xf>
    <xf numFmtId="164" fontId="3" fillId="0" borderId="1" xfId="1" applyNumberFormat="1" applyFont="1" applyBorder="1" applyAlignment="1">
      <alignment horizontal="left" vertical="top" wrapText="1"/>
    </xf>
    <xf numFmtId="0" fontId="3" fillId="2" borderId="1" xfId="0" applyFont="1" applyFill="1" applyBorder="1" applyAlignment="1">
      <alignment horizontal="left" vertical="top" wrapText="1"/>
    </xf>
    <xf numFmtId="164" fontId="3" fillId="0" borderId="1" xfId="1" applyNumberFormat="1" applyFont="1" applyFill="1" applyBorder="1" applyAlignment="1">
      <alignment horizontal="left" vertical="top" wrapText="1"/>
    </xf>
    <xf numFmtId="1" fontId="3" fillId="0" borderId="1" xfId="1" applyNumberFormat="1" applyFont="1" applyFill="1" applyBorder="1" applyAlignment="1">
      <alignment horizontal="right" vertical="top" wrapText="1"/>
    </xf>
    <xf numFmtId="0" fontId="0" fillId="0" borderId="0" xfId="0" applyAlignment="1">
      <alignment vertical="center" wrapText="1"/>
    </xf>
    <xf numFmtId="0" fontId="1" fillId="0" borderId="0" xfId="0" applyFont="1" applyAlignment="1">
      <alignment wrapText="1"/>
    </xf>
    <xf numFmtId="0" fontId="4" fillId="0" borderId="0" xfId="0" applyFont="1" applyAlignment="1">
      <alignment horizontal="left"/>
    </xf>
    <xf numFmtId="9" fontId="3" fillId="0" borderId="6" xfId="0" applyNumberFormat="1" applyFont="1" applyBorder="1" applyAlignment="1">
      <alignment vertical="top" wrapText="1"/>
    </xf>
    <xf numFmtId="0" fontId="3" fillId="0" borderId="6" xfId="0" applyFont="1" applyBorder="1" applyAlignment="1">
      <alignment horizontal="right" vertical="top" wrapText="1"/>
    </xf>
    <xf numFmtId="0" fontId="1" fillId="0" borderId="0" xfId="0" applyFont="1" applyAlignment="1">
      <alignment horizontal="left"/>
    </xf>
    <xf numFmtId="0" fontId="7" fillId="0" borderId="1" xfId="0" applyFont="1" applyBorder="1"/>
    <xf numFmtId="3" fontId="6" fillId="0" borderId="1" xfId="0" applyNumberFormat="1" applyFont="1" applyBorder="1" applyAlignment="1">
      <alignment horizontal="center" vertical="top"/>
    </xf>
    <xf numFmtId="0" fontId="7" fillId="0" borderId="1" xfId="0" applyFont="1" applyBorder="1" applyAlignment="1">
      <alignment horizontal="right"/>
    </xf>
    <xf numFmtId="0" fontId="4" fillId="0" borderId="0" xfId="0" applyFont="1" applyAlignment="1">
      <alignment vertical="top"/>
    </xf>
    <xf numFmtId="0" fontId="4" fillId="0" borderId="0" xfId="0" applyFont="1" applyAlignment="1">
      <alignment horizontal="right" vertical="top"/>
    </xf>
    <xf numFmtId="0" fontId="4" fillId="0" borderId="0" xfId="0" applyFont="1" applyAlignment="1">
      <alignment horizontal="left" vertical="top"/>
    </xf>
    <xf numFmtId="0" fontId="4" fillId="0" borderId="0" xfId="0" applyFont="1" applyAlignment="1">
      <alignment vertical="top" wrapText="1"/>
    </xf>
    <xf numFmtId="10" fontId="4" fillId="0" borderId="0" xfId="0" applyNumberFormat="1" applyFont="1" applyAlignment="1">
      <alignment horizontal="right" vertical="top"/>
    </xf>
    <xf numFmtId="0" fontId="4" fillId="0" borderId="1" xfId="0" applyFont="1" applyBorder="1" applyAlignment="1">
      <alignment horizontal="right" vertical="top"/>
    </xf>
    <xf numFmtId="10" fontId="4" fillId="0" borderId="1" xfId="0" applyNumberFormat="1" applyFont="1" applyBorder="1" applyAlignment="1">
      <alignment horizontal="right" vertical="top"/>
    </xf>
    <xf numFmtId="0" fontId="4" fillId="0" borderId="1" xfId="0" applyFont="1" applyBorder="1" applyAlignment="1">
      <alignment horizontal="right" vertical="top" wrapText="1"/>
    </xf>
    <xf numFmtId="9" fontId="4" fillId="0" borderId="1" xfId="0" applyNumberFormat="1" applyFont="1" applyBorder="1" applyAlignment="1">
      <alignment horizontal="right" vertical="top"/>
    </xf>
    <xf numFmtId="9" fontId="4" fillId="0" borderId="1" xfId="0" applyNumberFormat="1" applyFont="1" applyBorder="1" applyAlignment="1">
      <alignment horizontal="right" vertical="top" wrapText="1"/>
    </xf>
    <xf numFmtId="0" fontId="4" fillId="0" borderId="1" xfId="0" applyFont="1" applyBorder="1" applyAlignment="1">
      <alignment horizontal="left" vertical="top"/>
    </xf>
    <xf numFmtId="2" fontId="4" fillId="0" borderId="1" xfId="0" applyNumberFormat="1" applyFont="1" applyBorder="1" applyAlignment="1">
      <alignment horizontal="right" vertical="top" wrapText="1"/>
    </xf>
    <xf numFmtId="0" fontId="24" fillId="0" borderId="1" xfId="0" applyFont="1" applyBorder="1" applyAlignment="1">
      <alignment horizontal="right" vertical="top" wrapText="1"/>
    </xf>
    <xf numFmtId="0" fontId="1" fillId="0" borderId="0" xfId="0" applyFont="1" applyAlignment="1">
      <alignment vertical="top"/>
    </xf>
    <xf numFmtId="10" fontId="4" fillId="0" borderId="1" xfId="0" applyNumberFormat="1" applyFont="1" applyBorder="1" applyAlignment="1">
      <alignment horizontal="right" vertical="top" wrapText="1"/>
    </xf>
    <xf numFmtId="0" fontId="12" fillId="0" borderId="1" xfId="0" applyFont="1" applyBorder="1" applyAlignment="1">
      <alignment horizontal="right" vertical="top" wrapText="1"/>
    </xf>
    <xf numFmtId="0" fontId="12" fillId="0" borderId="1" xfId="0" applyFont="1" applyBorder="1" applyAlignment="1">
      <alignment horizontal="left" vertical="top" wrapText="1"/>
    </xf>
    <xf numFmtId="0" fontId="3" fillId="2" borderId="0" xfId="0" applyFont="1" applyFill="1" applyAlignment="1">
      <alignment horizontal="right" vertical="top" wrapText="1"/>
    </xf>
    <xf numFmtId="164" fontId="3" fillId="0" borderId="0" xfId="1" applyNumberFormat="1" applyFont="1" applyBorder="1" applyAlignment="1">
      <alignment horizontal="right" vertical="top" wrapText="1"/>
    </xf>
    <xf numFmtId="0" fontId="3" fillId="0" borderId="0" xfId="0" applyFont="1" applyAlignment="1">
      <alignment horizontal="right" vertical="top" wrapText="1"/>
    </xf>
    <xf numFmtId="9" fontId="3" fillId="0" borderId="0" xfId="4" applyFont="1" applyFill="1" applyBorder="1" applyAlignment="1">
      <alignment horizontal="right" vertical="top" wrapText="1"/>
    </xf>
    <xf numFmtId="172" fontId="3" fillId="0" borderId="0" xfId="1" applyNumberFormat="1" applyFont="1" applyFill="1" applyBorder="1" applyAlignment="1">
      <alignment horizontal="right" vertical="top" wrapText="1"/>
    </xf>
    <xf numFmtId="9" fontId="3" fillId="0" borderId="0" xfId="4" applyFont="1" applyBorder="1" applyAlignment="1">
      <alignment vertical="top" wrapText="1"/>
    </xf>
    <xf numFmtId="172" fontId="3" fillId="0" borderId="0" xfId="1" applyNumberFormat="1" applyFont="1" applyBorder="1" applyAlignment="1">
      <alignment vertical="top" wrapText="1"/>
    </xf>
    <xf numFmtId="164" fontId="3" fillId="0" borderId="0" xfId="1" applyNumberFormat="1" applyFont="1" applyFill="1" applyBorder="1" applyAlignment="1">
      <alignment horizontal="right" vertical="top" wrapText="1"/>
    </xf>
    <xf numFmtId="164" fontId="3" fillId="0" borderId="0" xfId="1" applyNumberFormat="1" applyFont="1" applyAlignment="1">
      <alignment horizontal="right" vertical="top" wrapText="1"/>
    </xf>
    <xf numFmtId="9" fontId="3" fillId="0" borderId="0" xfId="4" applyFont="1" applyFill="1" applyAlignment="1">
      <alignment horizontal="right" vertical="top" wrapText="1"/>
    </xf>
    <xf numFmtId="172" fontId="3" fillId="0" borderId="0" xfId="1" applyNumberFormat="1" applyFont="1" applyFill="1" applyAlignment="1">
      <alignment horizontal="right" vertical="top" wrapText="1"/>
    </xf>
    <xf numFmtId="9" fontId="3" fillId="0" borderId="0" xfId="4" applyFont="1" applyAlignment="1">
      <alignment vertical="top" wrapText="1"/>
    </xf>
    <xf numFmtId="172" fontId="3" fillId="0" borderId="0" xfId="1" applyNumberFormat="1" applyFont="1" applyAlignment="1">
      <alignment vertical="top" wrapText="1"/>
    </xf>
    <xf numFmtId="0" fontId="3" fillId="0" borderId="1" xfId="1" applyNumberFormat="1" applyFont="1" applyBorder="1" applyAlignment="1">
      <alignment horizontal="right" vertical="top" wrapText="1"/>
    </xf>
    <xf numFmtId="9" fontId="3" fillId="0" borderId="1" xfId="4" applyFont="1" applyFill="1" applyBorder="1" applyAlignment="1">
      <alignment horizontal="right" vertical="top" wrapText="1"/>
    </xf>
    <xf numFmtId="0" fontId="3" fillId="0" borderId="1" xfId="1" applyNumberFormat="1" applyFont="1" applyFill="1" applyBorder="1" applyAlignment="1">
      <alignment horizontal="right" vertical="top" wrapText="1"/>
    </xf>
    <xf numFmtId="9" fontId="3" fillId="0" borderId="1" xfId="4" applyFont="1" applyFill="1" applyBorder="1" applyAlignment="1">
      <alignment vertical="top" wrapText="1"/>
    </xf>
    <xf numFmtId="0" fontId="3" fillId="0" borderId="1" xfId="1" applyNumberFormat="1" applyFont="1" applyFill="1" applyBorder="1" applyAlignment="1">
      <alignment vertical="top" wrapText="1"/>
    </xf>
    <xf numFmtId="0" fontId="3" fillId="0" borderId="12" xfId="0" applyFont="1" applyBorder="1" applyAlignment="1">
      <alignment vertical="top" wrapText="1"/>
    </xf>
    <xf numFmtId="9" fontId="3" fillId="0" borderId="1" xfId="0" applyNumberFormat="1" applyFont="1" applyBorder="1" applyAlignment="1">
      <alignment vertical="top" wrapText="1"/>
    </xf>
    <xf numFmtId="10" fontId="3" fillId="0" borderId="0" xfId="0" applyNumberFormat="1" applyFont="1" applyAlignment="1">
      <alignment vertical="top" wrapText="1"/>
    </xf>
    <xf numFmtId="173" fontId="3" fillId="0" borderId="1" xfId="0" applyNumberFormat="1" applyFont="1" applyBorder="1" applyAlignment="1">
      <alignment horizontal="right" vertical="top" wrapText="1"/>
    </xf>
    <xf numFmtId="0" fontId="4" fillId="0" borderId="1" xfId="1" applyNumberFormat="1" applyFont="1" applyFill="1" applyBorder="1" applyAlignment="1">
      <alignment horizontal="right" vertical="top"/>
    </xf>
    <xf numFmtId="164" fontId="3" fillId="0" borderId="1" xfId="1" applyNumberFormat="1" applyFont="1" applyBorder="1" applyAlignment="1">
      <alignment horizontal="right" vertical="top" wrapText="1"/>
    </xf>
    <xf numFmtId="172" fontId="3" fillId="0" borderId="1" xfId="1" applyNumberFormat="1" applyFont="1" applyFill="1" applyBorder="1" applyAlignment="1">
      <alignment horizontal="right" vertical="top" wrapText="1"/>
    </xf>
    <xf numFmtId="172" fontId="3" fillId="0" borderId="1" xfId="1" applyNumberFormat="1" applyFont="1" applyFill="1" applyBorder="1" applyAlignment="1">
      <alignment vertical="top" wrapText="1"/>
    </xf>
    <xf numFmtId="0" fontId="6" fillId="2" borderId="1" xfId="0" applyFont="1" applyFill="1" applyBorder="1" applyAlignment="1">
      <alignment horizontal="right" vertical="top" wrapText="1"/>
    </xf>
    <xf numFmtId="164" fontId="6" fillId="0" borderId="1" xfId="1" applyNumberFormat="1" applyFont="1" applyBorder="1" applyAlignment="1">
      <alignment horizontal="right" vertical="top" wrapText="1"/>
    </xf>
    <xf numFmtId="0" fontId="26" fillId="0" borderId="1" xfId="0" applyFont="1" applyBorder="1" applyAlignment="1">
      <alignment horizontal="right" vertical="top" wrapText="1"/>
    </xf>
    <xf numFmtId="9" fontId="6" fillId="0" borderId="1" xfId="4" applyFont="1" applyFill="1" applyBorder="1" applyAlignment="1">
      <alignment horizontal="right" vertical="top" wrapText="1"/>
    </xf>
    <xf numFmtId="0" fontId="6" fillId="0" borderId="1" xfId="1" applyNumberFormat="1" applyFont="1" applyFill="1" applyBorder="1" applyAlignment="1">
      <alignment horizontal="right" vertical="top" wrapText="1"/>
    </xf>
    <xf numFmtId="9" fontId="6" fillId="0" borderId="1" xfId="4" applyFont="1" applyFill="1" applyBorder="1" applyAlignment="1">
      <alignment vertical="top" wrapText="1"/>
    </xf>
    <xf numFmtId="0" fontId="6" fillId="0" borderId="1" xfId="1" applyNumberFormat="1" applyFont="1" applyFill="1" applyBorder="1" applyAlignment="1">
      <alignment vertical="top" wrapText="1"/>
    </xf>
    <xf numFmtId="0" fontId="6" fillId="0" borderId="12" xfId="0" applyFont="1" applyBorder="1" applyAlignment="1">
      <alignment vertical="top" wrapText="1"/>
    </xf>
    <xf numFmtId="0" fontId="6" fillId="0" borderId="0" xfId="0" applyFont="1" applyAlignment="1">
      <alignment vertical="top"/>
    </xf>
    <xf numFmtId="0" fontId="3" fillId="0" borderId="3" xfId="0" applyFont="1" applyBorder="1" applyAlignment="1">
      <alignment vertical="top"/>
    </xf>
    <xf numFmtId="14" fontId="3" fillId="2" borderId="1" xfId="0" applyNumberFormat="1" applyFont="1" applyFill="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26" fillId="0" borderId="0" xfId="0" applyFont="1"/>
    <xf numFmtId="0" fontId="3" fillId="0" borderId="4" xfId="0" applyFont="1" applyBorder="1" applyAlignment="1">
      <alignment vertical="top"/>
    </xf>
    <xf numFmtId="0" fontId="3" fillId="0" borderId="13" xfId="0" applyFont="1" applyBorder="1" applyAlignment="1">
      <alignment vertical="top"/>
    </xf>
    <xf numFmtId="0" fontId="3" fillId="0" borderId="7" xfId="0" applyFont="1" applyBorder="1" applyAlignment="1">
      <alignment vertical="top"/>
    </xf>
    <xf numFmtId="14" fontId="3" fillId="2" borderId="3" xfId="0" applyNumberFormat="1" applyFont="1" applyFill="1" applyBorder="1" applyAlignment="1">
      <alignment vertical="top"/>
    </xf>
    <xf numFmtId="0" fontId="6" fillId="0" borderId="9" xfId="0" applyFont="1" applyBorder="1" applyAlignment="1">
      <alignment vertical="top" wrapText="1"/>
    </xf>
    <xf numFmtId="0" fontId="6" fillId="0" borderId="2" xfId="0" applyFont="1" applyBorder="1" applyAlignment="1">
      <alignment vertical="top" wrapText="1"/>
    </xf>
    <xf numFmtId="0" fontId="4" fillId="0" borderId="0" xfId="0" applyFont="1" applyAlignment="1">
      <alignment horizontal="left" vertical="top" wrapText="1"/>
    </xf>
    <xf numFmtId="9" fontId="3" fillId="2" borderId="1" xfId="0" applyNumberFormat="1" applyFont="1" applyFill="1" applyBorder="1" applyAlignment="1">
      <alignment vertical="top" wrapText="1"/>
    </xf>
    <xf numFmtId="164" fontId="3" fillId="0" borderId="1" xfId="1" applyNumberFormat="1" applyFont="1" applyBorder="1" applyAlignment="1">
      <alignment vertical="top" wrapText="1"/>
    </xf>
    <xf numFmtId="9" fontId="3" fillId="0" borderId="1" xfId="4" applyFont="1" applyBorder="1" applyAlignment="1">
      <alignment vertical="top" wrapText="1"/>
    </xf>
    <xf numFmtId="0" fontId="2" fillId="0" borderId="8" xfId="0" quotePrefix="1" applyFont="1" applyBorder="1" applyAlignment="1">
      <alignment vertical="top" wrapText="1"/>
    </xf>
    <xf numFmtId="166" fontId="6" fillId="0" borderId="1" xfId="3" applyNumberFormat="1" applyFont="1" applyBorder="1" applyAlignment="1">
      <alignment vertical="top" wrapText="1"/>
    </xf>
    <xf numFmtId="167" fontId="4" fillId="0" borderId="1" xfId="3" applyNumberFormat="1" applyFont="1" applyBorder="1" applyAlignment="1">
      <alignment vertical="top"/>
    </xf>
    <xf numFmtId="166" fontId="3" fillId="0" borderId="0" xfId="3" applyNumberFormat="1" applyFont="1" applyAlignment="1">
      <alignment vertical="top"/>
    </xf>
    <xf numFmtId="169" fontId="4" fillId="0" borderId="1" xfId="3" applyNumberFormat="1" applyFont="1" applyBorder="1" applyAlignment="1">
      <alignment vertical="top"/>
    </xf>
    <xf numFmtId="2" fontId="4" fillId="0" borderId="1" xfId="0" applyNumberFormat="1" applyFont="1" applyBorder="1" applyAlignment="1">
      <alignment vertical="top"/>
    </xf>
    <xf numFmtId="169" fontId="3" fillId="0" borderId="0" xfId="3" applyNumberFormat="1" applyFont="1" applyAlignment="1">
      <alignment vertical="top"/>
    </xf>
    <xf numFmtId="2" fontId="3" fillId="0" borderId="0" xfId="0" applyNumberFormat="1" applyFont="1" applyAlignment="1">
      <alignment vertical="top"/>
    </xf>
    <xf numFmtId="2" fontId="3" fillId="0" borderId="3" xfId="0" applyNumberFormat="1" applyFont="1" applyBorder="1" applyAlignment="1">
      <alignment vertical="top" wrapText="1"/>
    </xf>
    <xf numFmtId="169" fontId="3" fillId="0" borderId="3" xfId="3" applyNumberFormat="1" applyFont="1" applyFill="1" applyBorder="1" applyAlignment="1">
      <alignment vertical="top" wrapText="1"/>
    </xf>
    <xf numFmtId="168" fontId="3" fillId="0" borderId="3" xfId="4" applyNumberFormat="1" applyFont="1" applyFill="1" applyBorder="1" applyAlignment="1">
      <alignment vertical="top" wrapText="1"/>
    </xf>
    <xf numFmtId="169" fontId="3" fillId="0" borderId="3" xfId="3" applyNumberFormat="1" applyFont="1" applyBorder="1" applyAlignment="1">
      <alignment vertical="top" wrapText="1"/>
    </xf>
    <xf numFmtId="168" fontId="3" fillId="0" borderId="3" xfId="4" applyNumberFormat="1" applyFont="1" applyBorder="1" applyAlignment="1">
      <alignment vertical="top" wrapText="1"/>
    </xf>
    <xf numFmtId="10" fontId="3" fillId="0" borderId="3" xfId="4" applyNumberFormat="1" applyFont="1" applyBorder="1" applyAlignment="1">
      <alignment vertical="top" wrapText="1"/>
    </xf>
    <xf numFmtId="169" fontId="3" fillId="0" borderId="0" xfId="3" applyNumberFormat="1" applyFont="1" applyBorder="1" applyAlignment="1">
      <alignment vertical="top"/>
    </xf>
    <xf numFmtId="10" fontId="3" fillId="0" borderId="0" xfId="4" applyNumberFormat="1" applyFont="1" applyBorder="1" applyAlignment="1">
      <alignment vertical="top"/>
    </xf>
    <xf numFmtId="0" fontId="16" fillId="0" borderId="1" xfId="0" applyFont="1" applyBorder="1" applyAlignment="1">
      <alignment horizontal="right" vertical="top" wrapText="1"/>
    </xf>
    <xf numFmtId="164" fontId="3" fillId="0" borderId="1" xfId="1" applyNumberFormat="1" applyFont="1" applyFill="1" applyBorder="1" applyAlignment="1">
      <alignment horizontal="right" vertical="top" wrapText="1"/>
    </xf>
    <xf numFmtId="10" fontId="3" fillId="0" borderId="0" xfId="0" applyNumberFormat="1" applyFont="1"/>
    <xf numFmtId="0" fontId="3" fillId="0" borderId="9" xfId="0" applyFont="1" applyBorder="1" applyAlignment="1">
      <alignment vertical="top" wrapText="1"/>
    </xf>
    <xf numFmtId="3" fontId="3" fillId="0" borderId="3" xfId="0" applyNumberFormat="1" applyFont="1" applyBorder="1" applyAlignment="1">
      <alignment horizontal="right" vertical="top" wrapText="1"/>
    </xf>
    <xf numFmtId="3" fontId="3" fillId="0" borderId="3" xfId="0" applyNumberFormat="1" applyFont="1" applyBorder="1" applyAlignment="1">
      <alignment vertical="top"/>
    </xf>
    <xf numFmtId="9" fontId="3" fillId="0" borderId="9" xfId="4" applyFont="1" applyFill="1" applyBorder="1" applyAlignment="1">
      <alignment vertical="top"/>
    </xf>
    <xf numFmtId="9" fontId="3" fillId="0" borderId="3" xfId="0" applyNumberFormat="1" applyFont="1" applyBorder="1" applyAlignment="1">
      <alignment vertical="top"/>
    </xf>
    <xf numFmtId="10" fontId="3" fillId="0" borderId="3" xfId="0" applyNumberFormat="1" applyFont="1" applyBorder="1" applyAlignment="1">
      <alignment vertical="top" wrapText="1"/>
    </xf>
    <xf numFmtId="0" fontId="3" fillId="0" borderId="11" xfId="0" applyFont="1" applyBorder="1" applyAlignment="1">
      <alignment vertical="top" wrapText="1"/>
    </xf>
    <xf numFmtId="0" fontId="4" fillId="0" borderId="3" xfId="0" applyFont="1" applyBorder="1"/>
    <xf numFmtId="0" fontId="6" fillId="0" borderId="0" xfId="0" applyFont="1" applyAlignment="1">
      <alignment vertical="top" wrapText="1"/>
    </xf>
    <xf numFmtId="3" fontId="3" fillId="0" borderId="4" xfId="0" applyNumberFormat="1" applyFont="1" applyBorder="1" applyAlignment="1">
      <alignment horizontal="right" vertical="top" wrapText="1"/>
    </xf>
    <xf numFmtId="9" fontId="3" fillId="0" borderId="6" xfId="0" applyNumberFormat="1" applyFont="1" applyBorder="1" applyAlignment="1">
      <alignment horizontal="right" vertical="top" wrapText="1"/>
    </xf>
    <xf numFmtId="0" fontId="3" fillId="0" borderId="10" xfId="0" applyFont="1" applyBorder="1" applyAlignment="1">
      <alignment horizontal="right" vertical="top" wrapText="1"/>
    </xf>
    <xf numFmtId="9" fontId="3" fillId="0" borderId="3" xfId="0" applyNumberFormat="1" applyFont="1" applyBorder="1" applyAlignment="1">
      <alignment vertical="top" wrapText="1"/>
    </xf>
    <xf numFmtId="9" fontId="3" fillId="0" borderId="3" xfId="0" applyNumberFormat="1" applyFont="1" applyBorder="1" applyAlignment="1">
      <alignment horizontal="right" vertical="top" wrapText="1"/>
    </xf>
    <xf numFmtId="0" fontId="29" fillId="0" borderId="0" xfId="0" applyFont="1"/>
  </cellXfs>
  <cellStyles count="5">
    <cellStyle name="Comma" xfId="1" builtinId="3"/>
    <cellStyle name="Currency" xfId="3" builtinId="4"/>
    <cellStyle name="Normal" xfId="0" builtinId="0"/>
    <cellStyle name="Normal 5" xfId="2" xr:uid="{73885B87-3015-459B-A49E-77216E64E5B2}"/>
    <cellStyle name="Percent" xfId="4" builtin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1FA79-69F5-4410-BB18-8FBF30C21F55}">
  <sheetPr>
    <tabColor theme="0"/>
  </sheetPr>
  <dimension ref="A1:F45"/>
  <sheetViews>
    <sheetView workbookViewId="0">
      <pane ySplit="1" topLeftCell="A2" activePane="bottomLeft" state="frozen"/>
      <selection pane="bottomLeft" activeCell="B13" sqref="B13"/>
    </sheetView>
  </sheetViews>
  <sheetFormatPr defaultRowHeight="14.4" x14ac:dyDescent="0.3"/>
  <cols>
    <col min="1" max="1" width="11.109375" style="37" customWidth="1"/>
    <col min="2" max="2" width="25" style="7" customWidth="1"/>
    <col min="3" max="3" width="19.5546875" style="7" customWidth="1"/>
    <col min="4" max="4" width="15" style="85" customWidth="1"/>
    <col min="5" max="5" width="17.5546875" style="85" customWidth="1"/>
    <col min="6" max="6" width="40.6640625" style="7" customWidth="1"/>
  </cols>
  <sheetData>
    <row r="1" spans="1:6" ht="28.8" x14ac:dyDescent="0.3">
      <c r="A1" s="36" t="s">
        <v>0</v>
      </c>
      <c r="B1" s="4" t="s">
        <v>1</v>
      </c>
      <c r="C1" s="4" t="s">
        <v>2</v>
      </c>
      <c r="D1" s="73" t="s">
        <v>3</v>
      </c>
      <c r="E1" s="73" t="s">
        <v>4</v>
      </c>
      <c r="F1" s="4" t="s">
        <v>5</v>
      </c>
    </row>
    <row r="2" spans="1:6" ht="28.8" x14ac:dyDescent="0.3">
      <c r="A2" s="25">
        <v>1</v>
      </c>
      <c r="B2" s="3" t="s">
        <v>6</v>
      </c>
      <c r="C2" s="3" t="s">
        <v>7</v>
      </c>
      <c r="D2" s="82">
        <v>2.3255813953488372E-2</v>
      </c>
      <c r="E2" s="82">
        <v>7.1389645776566757E-2</v>
      </c>
      <c r="F2" s="10" t="s">
        <v>8</v>
      </c>
    </row>
    <row r="3" spans="1:6" x14ac:dyDescent="0.3">
      <c r="A3" s="25">
        <v>2</v>
      </c>
      <c r="B3" s="3" t="s">
        <v>9</v>
      </c>
      <c r="C3" s="3" t="s">
        <v>10</v>
      </c>
      <c r="D3" s="82">
        <v>0.27906976744186046</v>
      </c>
      <c r="E3" s="82">
        <v>0.12370572207084468</v>
      </c>
      <c r="F3" s="3" t="s">
        <v>11</v>
      </c>
    </row>
    <row r="4" spans="1:6" ht="28.8" x14ac:dyDescent="0.3">
      <c r="A4" s="25">
        <v>3</v>
      </c>
      <c r="B4" s="3" t="s">
        <v>6</v>
      </c>
      <c r="C4" s="3" t="s">
        <v>12</v>
      </c>
      <c r="D4" s="82">
        <v>2.3255813953488372E-2</v>
      </c>
      <c r="E4" s="82">
        <v>1.4168937329700272E-2</v>
      </c>
      <c r="F4" s="3" t="s">
        <v>13</v>
      </c>
    </row>
    <row r="5" spans="1:6" ht="28.8" x14ac:dyDescent="0.3">
      <c r="A5" s="25">
        <v>4</v>
      </c>
      <c r="B5" s="3" t="s">
        <v>14</v>
      </c>
      <c r="C5" s="3" t="s">
        <v>14</v>
      </c>
      <c r="D5" s="82">
        <v>0</v>
      </c>
      <c r="E5" s="82">
        <v>0.28501362397820162</v>
      </c>
      <c r="F5" s="3" t="s">
        <v>15</v>
      </c>
    </row>
    <row r="6" spans="1:6" ht="28.8" x14ac:dyDescent="0.3">
      <c r="A6" s="25">
        <v>5</v>
      </c>
      <c r="B6" s="3" t="s">
        <v>9</v>
      </c>
      <c r="C6" s="3" t="s">
        <v>16</v>
      </c>
      <c r="D6" s="82">
        <v>0.11627906976744186</v>
      </c>
      <c r="E6" s="82">
        <v>9.9727520435967304E-2</v>
      </c>
      <c r="F6" s="3" t="s">
        <v>17</v>
      </c>
    </row>
    <row r="7" spans="1:6" ht="28.8" x14ac:dyDescent="0.3">
      <c r="A7" s="25">
        <v>6</v>
      </c>
      <c r="B7" s="3" t="s">
        <v>6</v>
      </c>
      <c r="C7" s="3" t="s">
        <v>18</v>
      </c>
      <c r="D7" s="82">
        <v>2.3255813953488372E-2</v>
      </c>
      <c r="E7" s="82">
        <v>4.9046321525885561E-2</v>
      </c>
      <c r="F7" s="3" t="s">
        <v>19</v>
      </c>
    </row>
    <row r="8" spans="1:6" x14ac:dyDescent="0.3">
      <c r="A8" s="25">
        <v>7</v>
      </c>
      <c r="B8" s="3" t="s">
        <v>20</v>
      </c>
      <c r="C8" s="3" t="s">
        <v>20</v>
      </c>
      <c r="D8" s="82">
        <v>0</v>
      </c>
      <c r="E8" s="82">
        <v>5.6130790190735698E-2</v>
      </c>
      <c r="F8" s="3" t="s">
        <v>21</v>
      </c>
    </row>
    <row r="9" spans="1:6" ht="28.8" x14ac:dyDescent="0.3">
      <c r="A9" s="25">
        <v>8</v>
      </c>
      <c r="B9" s="3" t="s">
        <v>6</v>
      </c>
      <c r="C9" s="3" t="s">
        <v>22</v>
      </c>
      <c r="D9" s="82">
        <v>0</v>
      </c>
      <c r="E9" s="82">
        <v>4.0326975476839236E-2</v>
      </c>
      <c r="F9" s="3" t="s">
        <v>23</v>
      </c>
    </row>
    <row r="10" spans="1:6" ht="28.8" x14ac:dyDescent="0.3">
      <c r="A10" s="25">
        <v>9</v>
      </c>
      <c r="B10" s="3" t="s">
        <v>6</v>
      </c>
      <c r="C10" s="3" t="s">
        <v>24</v>
      </c>
      <c r="D10" s="82">
        <v>9.3023255813953487E-2</v>
      </c>
      <c r="E10" s="82">
        <v>1.9073569482288829E-2</v>
      </c>
      <c r="F10" s="10" t="s">
        <v>8</v>
      </c>
    </row>
    <row r="11" spans="1:6" ht="28.8" x14ac:dyDescent="0.3">
      <c r="A11" s="25">
        <v>10</v>
      </c>
      <c r="B11" s="3" t="s">
        <v>6</v>
      </c>
      <c r="C11" s="3" t="s">
        <v>25</v>
      </c>
      <c r="D11" s="82">
        <v>0</v>
      </c>
      <c r="E11" s="82">
        <v>4.0871934604904632E-2</v>
      </c>
      <c r="F11" s="3" t="s">
        <v>26</v>
      </c>
    </row>
    <row r="12" spans="1:6" ht="28.8" x14ac:dyDescent="0.3">
      <c r="A12" s="25">
        <v>11</v>
      </c>
      <c r="B12" s="3" t="s">
        <v>6</v>
      </c>
      <c r="C12" s="3" t="s">
        <v>27</v>
      </c>
      <c r="D12" s="82">
        <v>9.3023255813953487E-2</v>
      </c>
      <c r="E12" s="82">
        <v>5.3950953678474113E-2</v>
      </c>
      <c r="F12" s="3" t="s">
        <v>28</v>
      </c>
    </row>
    <row r="13" spans="1:6" ht="28.8" x14ac:dyDescent="0.3">
      <c r="A13" s="26">
        <v>11</v>
      </c>
      <c r="B13" s="10" t="s">
        <v>6</v>
      </c>
      <c r="C13" s="10" t="s">
        <v>29</v>
      </c>
      <c r="D13" s="19" t="s">
        <v>8</v>
      </c>
      <c r="E13" s="19" t="s">
        <v>8</v>
      </c>
      <c r="F13" s="10" t="s">
        <v>8</v>
      </c>
    </row>
    <row r="14" spans="1:6" ht="28.8" x14ac:dyDescent="0.3">
      <c r="A14" s="25">
        <v>12</v>
      </c>
      <c r="B14" s="3" t="s">
        <v>30</v>
      </c>
      <c r="C14" s="3" t="s">
        <v>31</v>
      </c>
      <c r="D14" s="82">
        <v>4.6511627906976744E-2</v>
      </c>
      <c r="E14" s="82">
        <v>3.8147138964577656E-3</v>
      </c>
      <c r="F14" s="3" t="s">
        <v>32</v>
      </c>
    </row>
    <row r="15" spans="1:6" x14ac:dyDescent="0.3">
      <c r="A15" s="25">
        <v>13</v>
      </c>
      <c r="B15" s="3" t="s">
        <v>33</v>
      </c>
      <c r="C15" s="3" t="s">
        <v>34</v>
      </c>
      <c r="D15" s="83">
        <v>4.6511627906976744E-2</v>
      </c>
      <c r="E15" s="82">
        <v>2.4523160762942781E-2</v>
      </c>
      <c r="F15" s="3" t="s">
        <v>35</v>
      </c>
    </row>
    <row r="16" spans="1:6" x14ac:dyDescent="0.3">
      <c r="A16" s="25">
        <v>13</v>
      </c>
      <c r="B16" s="3" t="s">
        <v>33</v>
      </c>
      <c r="C16" s="3" t="s">
        <v>36</v>
      </c>
      <c r="D16" s="19" t="s">
        <v>8</v>
      </c>
      <c r="E16" s="19" t="s">
        <v>8</v>
      </c>
      <c r="F16" s="3" t="s">
        <v>35</v>
      </c>
    </row>
    <row r="17" spans="1:6" x14ac:dyDescent="0.3">
      <c r="A17" s="25">
        <v>13</v>
      </c>
      <c r="B17" s="3" t="s">
        <v>33</v>
      </c>
      <c r="C17" s="3" t="s">
        <v>37</v>
      </c>
      <c r="D17" s="19" t="s">
        <v>8</v>
      </c>
      <c r="E17" s="19" t="s">
        <v>8</v>
      </c>
      <c r="F17" s="3" t="s">
        <v>35</v>
      </c>
    </row>
    <row r="18" spans="1:6" ht="28.8" x14ac:dyDescent="0.3">
      <c r="A18" s="25">
        <v>14</v>
      </c>
      <c r="B18" s="3" t="s">
        <v>9</v>
      </c>
      <c r="C18" s="3" t="s">
        <v>38</v>
      </c>
      <c r="D18" s="82">
        <v>2.3255813953488372E-2</v>
      </c>
      <c r="E18" s="82">
        <v>2.561307901907357E-2</v>
      </c>
      <c r="F18" s="10" t="s">
        <v>8</v>
      </c>
    </row>
    <row r="19" spans="1:6" ht="28.8" x14ac:dyDescent="0.3">
      <c r="A19" s="25">
        <v>15</v>
      </c>
      <c r="B19" s="3" t="s">
        <v>6</v>
      </c>
      <c r="C19" s="3" t="s">
        <v>39</v>
      </c>
      <c r="D19" s="82">
        <v>2.3255813953488372E-2</v>
      </c>
      <c r="E19" s="82">
        <v>2.1798365122615805E-3</v>
      </c>
      <c r="F19" s="3" t="s">
        <v>40</v>
      </c>
    </row>
    <row r="20" spans="1:6" ht="28.8" x14ac:dyDescent="0.3">
      <c r="A20" s="25">
        <v>16</v>
      </c>
      <c r="B20" s="3" t="s">
        <v>9</v>
      </c>
      <c r="C20" s="3" t="s">
        <v>41</v>
      </c>
      <c r="D20" s="82">
        <v>9.3023255813953487E-2</v>
      </c>
      <c r="E20" s="82">
        <v>2.561307901907357E-2</v>
      </c>
      <c r="F20" s="3" t="s">
        <v>42</v>
      </c>
    </row>
    <row r="21" spans="1:6" ht="28.8" x14ac:dyDescent="0.3">
      <c r="A21" s="25">
        <v>17</v>
      </c>
      <c r="B21" s="3" t="s">
        <v>6</v>
      </c>
      <c r="C21" s="3" t="s">
        <v>43</v>
      </c>
      <c r="D21" s="82">
        <v>2.3255813953488372E-2</v>
      </c>
      <c r="E21" s="82">
        <v>8.1743869209809257E-3</v>
      </c>
      <c r="F21" s="10" t="s">
        <v>8</v>
      </c>
    </row>
    <row r="22" spans="1:6" ht="28.8" x14ac:dyDescent="0.3">
      <c r="A22" s="25">
        <v>18</v>
      </c>
      <c r="B22" s="3" t="s">
        <v>6</v>
      </c>
      <c r="C22" s="3" t="s">
        <v>44</v>
      </c>
      <c r="D22" s="82">
        <v>0</v>
      </c>
      <c r="E22" s="82">
        <v>1.3623978201634877E-2</v>
      </c>
      <c r="F22" s="3" t="s">
        <v>45</v>
      </c>
    </row>
    <row r="23" spans="1:6" x14ac:dyDescent="0.3">
      <c r="A23" s="25">
        <v>19</v>
      </c>
      <c r="B23" s="3" t="s">
        <v>9</v>
      </c>
      <c r="C23" s="3" t="s">
        <v>46</v>
      </c>
      <c r="D23" s="82">
        <v>2.3255813953488372E-2</v>
      </c>
      <c r="E23" s="82">
        <v>1.3079019073569483E-2</v>
      </c>
      <c r="F23" s="3" t="s">
        <v>21</v>
      </c>
    </row>
    <row r="24" spans="1:6" x14ac:dyDescent="0.3">
      <c r="A24" s="25">
        <v>21</v>
      </c>
      <c r="B24" s="3" t="s">
        <v>47</v>
      </c>
      <c r="C24" s="3" t="s">
        <v>47</v>
      </c>
      <c r="D24" s="82">
        <v>2.3255813953488372E-2</v>
      </c>
      <c r="E24" s="82">
        <v>7.6294277929155312E-3</v>
      </c>
      <c r="F24" s="3" t="s">
        <v>48</v>
      </c>
    </row>
    <row r="25" spans="1:6" ht="28.8" x14ac:dyDescent="0.3">
      <c r="A25" s="25">
        <v>22</v>
      </c>
      <c r="B25" s="3" t="s">
        <v>6</v>
      </c>
      <c r="C25" s="3" t="s">
        <v>49</v>
      </c>
      <c r="D25" s="82">
        <v>2.3255813953488372E-2</v>
      </c>
      <c r="E25" s="82">
        <v>7.0844686648501359E-3</v>
      </c>
      <c r="F25" s="3" t="s">
        <v>50</v>
      </c>
    </row>
    <row r="26" spans="1:6" x14ac:dyDescent="0.3">
      <c r="A26" s="25">
        <v>23</v>
      </c>
      <c r="B26" s="3" t="s">
        <v>51</v>
      </c>
      <c r="C26" s="3" t="s">
        <v>51</v>
      </c>
      <c r="D26" s="82">
        <v>2.3255813953488372E-2</v>
      </c>
      <c r="E26" s="82">
        <v>1.6348773841961854E-3</v>
      </c>
      <c r="F26" s="10" t="s">
        <v>8</v>
      </c>
    </row>
    <row r="27" spans="1:6" x14ac:dyDescent="0.3">
      <c r="A27" s="25">
        <v>24</v>
      </c>
      <c r="B27" s="3" t="s">
        <v>52</v>
      </c>
      <c r="C27" s="3" t="s">
        <v>53</v>
      </c>
      <c r="D27" s="82">
        <v>0</v>
      </c>
      <c r="E27" s="82">
        <v>1.0899182561307902E-3</v>
      </c>
      <c r="F27" s="10" t="s">
        <v>8</v>
      </c>
    </row>
    <row r="28" spans="1:6" ht="28.8" x14ac:dyDescent="0.3">
      <c r="A28" s="25">
        <v>25</v>
      </c>
      <c r="B28" s="3" t="s">
        <v>6</v>
      </c>
      <c r="C28" s="3" t="s">
        <v>54</v>
      </c>
      <c r="D28" s="82">
        <v>0</v>
      </c>
      <c r="E28" s="82">
        <v>4.359673024523161E-3</v>
      </c>
      <c r="F28" s="10" t="s">
        <v>8</v>
      </c>
    </row>
    <row r="29" spans="1:6" ht="28.8" x14ac:dyDescent="0.3">
      <c r="A29" s="25">
        <v>26</v>
      </c>
      <c r="B29" s="3" t="s">
        <v>6</v>
      </c>
      <c r="C29" s="3" t="s">
        <v>55</v>
      </c>
      <c r="D29" s="82">
        <v>0</v>
      </c>
      <c r="E29" s="82">
        <v>2.7247956403269754E-3</v>
      </c>
      <c r="F29" s="3" t="s">
        <v>21</v>
      </c>
    </row>
    <row r="30" spans="1:6" x14ac:dyDescent="0.3">
      <c r="A30" s="25">
        <v>27</v>
      </c>
      <c r="B30" s="3" t="s">
        <v>9</v>
      </c>
      <c r="C30" s="3" t="s">
        <v>56</v>
      </c>
      <c r="D30" s="82">
        <v>0</v>
      </c>
      <c r="E30" s="82">
        <v>2.1798365122615805E-3</v>
      </c>
      <c r="F30" s="3" t="s">
        <v>57</v>
      </c>
    </row>
    <row r="31" spans="1:6" x14ac:dyDescent="0.3">
      <c r="A31" s="25">
        <v>28</v>
      </c>
      <c r="B31" s="3" t="s">
        <v>33</v>
      </c>
      <c r="C31" s="3" t="s">
        <v>58</v>
      </c>
      <c r="D31" s="82">
        <v>0</v>
      </c>
      <c r="E31" s="82">
        <v>5.4495912806539512E-4</v>
      </c>
      <c r="F31" s="3" t="s">
        <v>26</v>
      </c>
    </row>
    <row r="32" spans="1:6" ht="28.8" x14ac:dyDescent="0.3">
      <c r="A32" s="25">
        <v>29</v>
      </c>
      <c r="B32" s="3" t="s">
        <v>6</v>
      </c>
      <c r="C32" s="3" t="s">
        <v>59</v>
      </c>
      <c r="D32" s="82">
        <v>0</v>
      </c>
      <c r="E32" s="82">
        <v>1.0899182561307902E-3</v>
      </c>
      <c r="F32" s="3" t="s">
        <v>60</v>
      </c>
    </row>
    <row r="33" spans="1:6" x14ac:dyDescent="0.3">
      <c r="A33" s="25">
        <v>30</v>
      </c>
      <c r="B33" s="3" t="s">
        <v>33</v>
      </c>
      <c r="C33" s="3" t="s">
        <v>61</v>
      </c>
      <c r="D33" s="82">
        <v>0</v>
      </c>
      <c r="E33" s="82">
        <v>1.0899182561307902E-3</v>
      </c>
      <c r="F33" s="3" t="s">
        <v>62</v>
      </c>
    </row>
    <row r="34" spans="1:6" ht="28.8" x14ac:dyDescent="0.3">
      <c r="A34" s="25">
        <v>31</v>
      </c>
      <c r="B34" s="3" t="s">
        <v>6</v>
      </c>
      <c r="C34" s="3" t="s">
        <v>14</v>
      </c>
      <c r="D34" s="82">
        <v>0</v>
      </c>
      <c r="E34" s="82">
        <v>5.4495912806539512E-4</v>
      </c>
      <c r="F34" s="10" t="s">
        <v>8</v>
      </c>
    </row>
    <row r="35" spans="1:6" x14ac:dyDescent="0.3">
      <c r="A35" s="25" t="s">
        <v>8</v>
      </c>
      <c r="B35" s="3" t="s">
        <v>9</v>
      </c>
      <c r="C35" s="3" t="s">
        <v>14</v>
      </c>
      <c r="D35" s="82">
        <v>0</v>
      </c>
      <c r="E35" s="82">
        <v>0</v>
      </c>
      <c r="F35" s="10" t="s">
        <v>8</v>
      </c>
    </row>
    <row r="36" spans="1:6" ht="28.8" x14ac:dyDescent="0.3">
      <c r="A36" s="25" t="s">
        <v>8</v>
      </c>
      <c r="B36" s="3" t="s">
        <v>6</v>
      </c>
      <c r="C36" s="3" t="s">
        <v>63</v>
      </c>
      <c r="D36" s="19" t="s">
        <v>8</v>
      </c>
      <c r="E36" s="19" t="s">
        <v>8</v>
      </c>
      <c r="F36" s="10" t="s">
        <v>8</v>
      </c>
    </row>
    <row r="37" spans="1:6" ht="28.8" x14ac:dyDescent="0.3">
      <c r="A37" s="25" t="s">
        <v>8</v>
      </c>
      <c r="B37" s="3" t="s">
        <v>6</v>
      </c>
      <c r="C37" s="3" t="s">
        <v>64</v>
      </c>
      <c r="D37" s="19" t="s">
        <v>8</v>
      </c>
      <c r="E37" s="19" t="s">
        <v>8</v>
      </c>
      <c r="F37" s="10" t="s">
        <v>8</v>
      </c>
    </row>
    <row r="38" spans="1:6" ht="28.8" x14ac:dyDescent="0.3">
      <c r="A38" s="25" t="s">
        <v>8</v>
      </c>
      <c r="B38" s="3" t="s">
        <v>6</v>
      </c>
      <c r="C38" s="3" t="s">
        <v>65</v>
      </c>
      <c r="D38" s="19" t="s">
        <v>8</v>
      </c>
      <c r="E38" s="19" t="s">
        <v>8</v>
      </c>
      <c r="F38" s="10" t="s">
        <v>8</v>
      </c>
    </row>
    <row r="39" spans="1:6" ht="28.8" x14ac:dyDescent="0.3">
      <c r="A39" s="25" t="s">
        <v>8</v>
      </c>
      <c r="B39" s="3" t="s">
        <v>6</v>
      </c>
      <c r="C39" s="3" t="s">
        <v>66</v>
      </c>
      <c r="D39" s="19" t="s">
        <v>8</v>
      </c>
      <c r="E39" s="19" t="s">
        <v>8</v>
      </c>
      <c r="F39" s="10" t="s">
        <v>8</v>
      </c>
    </row>
    <row r="40" spans="1:6" ht="28.8" x14ac:dyDescent="0.3">
      <c r="A40" s="25" t="s">
        <v>8</v>
      </c>
      <c r="B40" s="3" t="s">
        <v>67</v>
      </c>
      <c r="C40" s="3" t="s">
        <v>67</v>
      </c>
      <c r="D40" s="19" t="s">
        <v>8</v>
      </c>
      <c r="E40" s="19" t="s">
        <v>8</v>
      </c>
      <c r="F40" s="10" t="s">
        <v>8</v>
      </c>
    </row>
    <row r="41" spans="1:6" x14ac:dyDescent="0.3">
      <c r="A41" s="25" t="s">
        <v>8</v>
      </c>
      <c r="B41" s="3" t="s">
        <v>68</v>
      </c>
      <c r="C41" s="3" t="s">
        <v>68</v>
      </c>
      <c r="D41" s="19" t="s">
        <v>8</v>
      </c>
      <c r="E41" s="84" t="s">
        <v>8</v>
      </c>
      <c r="F41" s="10" t="s">
        <v>8</v>
      </c>
    </row>
    <row r="43" spans="1:6" x14ac:dyDescent="0.3">
      <c r="A43" s="60" t="s">
        <v>69</v>
      </c>
    </row>
    <row r="44" spans="1:6" x14ac:dyDescent="0.3">
      <c r="A44" s="60" t="s">
        <v>70</v>
      </c>
    </row>
    <row r="45" spans="1:6" x14ac:dyDescent="0.3">
      <c r="A45" s="60" t="s">
        <v>71</v>
      </c>
    </row>
  </sheetData>
  <autoFilter ref="A1:F41" xr:uid="{00000000-0001-0000-0200-000000000000}"/>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1A31E-6C98-4686-9F72-A91E9D0FC2E4}">
  <dimension ref="A1:G21"/>
  <sheetViews>
    <sheetView zoomScale="90" zoomScaleNormal="90" workbookViewId="0">
      <pane ySplit="1" topLeftCell="A2" activePane="bottomLeft" state="frozen"/>
      <selection pane="bottomLeft" activeCell="D7" sqref="D7"/>
    </sheetView>
  </sheetViews>
  <sheetFormatPr defaultColWidth="8.88671875" defaultRowHeight="14.4" x14ac:dyDescent="0.3"/>
  <cols>
    <col min="1" max="1" width="17.5546875" style="7" customWidth="1"/>
    <col min="2" max="2" width="18.33203125" style="7" customWidth="1"/>
    <col min="3" max="3" width="35.109375" style="7" customWidth="1"/>
    <col min="4" max="4" width="50" style="7" customWidth="1"/>
    <col min="5" max="5" width="24" style="7" customWidth="1"/>
    <col min="6" max="6" width="33.33203125" style="7" customWidth="1"/>
    <col min="7" max="7" width="24.33203125" style="7" customWidth="1"/>
    <col min="8" max="8" width="34.33203125" style="44" bestFit="1" customWidth="1"/>
    <col min="9" max="16384" width="8.88671875" style="44"/>
  </cols>
  <sheetData>
    <row r="1" spans="1:7" s="97" customFormat="1" ht="28.8" x14ac:dyDescent="0.3">
      <c r="A1" s="98" t="s">
        <v>1225</v>
      </c>
      <c r="B1" s="98" t="s">
        <v>1224</v>
      </c>
      <c r="C1" s="98" t="s">
        <v>1223</v>
      </c>
      <c r="D1" s="98" t="s">
        <v>1222</v>
      </c>
      <c r="E1" s="98" t="s">
        <v>1221</v>
      </c>
      <c r="F1" s="98" t="s">
        <v>1220</v>
      </c>
      <c r="G1" s="98" t="s">
        <v>1219</v>
      </c>
    </row>
    <row r="2" spans="1:7" ht="115.2" x14ac:dyDescent="0.3">
      <c r="A2" s="3" t="s">
        <v>1218</v>
      </c>
      <c r="B2" s="3" t="s">
        <v>1217</v>
      </c>
      <c r="C2" s="96" t="s">
        <v>1210</v>
      </c>
      <c r="D2" s="96" t="s">
        <v>2890</v>
      </c>
      <c r="E2" s="96" t="s">
        <v>2892</v>
      </c>
      <c r="F2" s="3" t="s">
        <v>1216</v>
      </c>
      <c r="G2" s="3" t="s">
        <v>1151</v>
      </c>
    </row>
    <row r="3" spans="1:7" ht="115.2" x14ac:dyDescent="0.3">
      <c r="A3" s="3" t="s">
        <v>1215</v>
      </c>
      <c r="B3" s="3" t="s">
        <v>1214</v>
      </c>
      <c r="C3" s="48" t="s">
        <v>1210</v>
      </c>
      <c r="D3" s="96" t="s">
        <v>2891</v>
      </c>
      <c r="E3" s="96" t="s">
        <v>2892</v>
      </c>
      <c r="F3" s="3" t="s">
        <v>1213</v>
      </c>
      <c r="G3" s="3" t="s">
        <v>1151</v>
      </c>
    </row>
    <row r="4" spans="1:7" ht="100.8" x14ac:dyDescent="0.3">
      <c r="A4" s="3" t="s">
        <v>1212</v>
      </c>
      <c r="B4" s="3" t="s">
        <v>1211</v>
      </c>
      <c r="C4" s="48" t="s">
        <v>1210</v>
      </c>
      <c r="D4" s="96" t="s">
        <v>2893</v>
      </c>
      <c r="E4" s="96" t="s">
        <v>2892</v>
      </c>
      <c r="F4" s="3" t="s">
        <v>1209</v>
      </c>
      <c r="G4" s="3" t="s">
        <v>1151</v>
      </c>
    </row>
    <row r="5" spans="1:7" ht="129.6" x14ac:dyDescent="0.3">
      <c r="A5" s="3" t="s">
        <v>1208</v>
      </c>
      <c r="B5" s="3" t="s">
        <v>1207</v>
      </c>
      <c r="C5" s="3" t="s">
        <v>1206</v>
      </c>
      <c r="D5" s="3" t="s">
        <v>1205</v>
      </c>
      <c r="E5" s="48" t="s">
        <v>1198</v>
      </c>
      <c r="F5" s="48" t="s">
        <v>1204</v>
      </c>
      <c r="G5" s="3" t="s">
        <v>1203</v>
      </c>
    </row>
    <row r="6" spans="1:7" ht="100.8" x14ac:dyDescent="0.3">
      <c r="A6" s="3" t="s">
        <v>1202</v>
      </c>
      <c r="B6" s="3" t="s">
        <v>1201</v>
      </c>
      <c r="C6" s="3" t="s">
        <v>1200</v>
      </c>
      <c r="D6" s="48" t="s">
        <v>1199</v>
      </c>
      <c r="E6" s="48" t="s">
        <v>1198</v>
      </c>
      <c r="F6" s="3" t="s">
        <v>1197</v>
      </c>
      <c r="G6" s="48" t="s">
        <v>1196</v>
      </c>
    </row>
    <row r="7" spans="1:7" ht="98.25" customHeight="1" x14ac:dyDescent="0.3">
      <c r="A7" s="3" t="s">
        <v>1195</v>
      </c>
      <c r="B7" s="3" t="s">
        <v>1194</v>
      </c>
      <c r="C7" s="3" t="s">
        <v>1124</v>
      </c>
      <c r="D7" s="48" t="s">
        <v>1193</v>
      </c>
      <c r="E7" s="3" t="s">
        <v>1192</v>
      </c>
      <c r="F7" s="3" t="s">
        <v>1191</v>
      </c>
      <c r="G7" s="48" t="s">
        <v>1190</v>
      </c>
    </row>
    <row r="8" spans="1:7" ht="72" x14ac:dyDescent="0.3">
      <c r="A8" s="3" t="s">
        <v>1189</v>
      </c>
      <c r="B8" s="3" t="s">
        <v>1188</v>
      </c>
      <c r="C8" s="3" t="s">
        <v>1187</v>
      </c>
      <c r="D8" s="9" t="s">
        <v>1186</v>
      </c>
      <c r="E8" s="9" t="s">
        <v>1185</v>
      </c>
      <c r="F8" s="3" t="s">
        <v>1184</v>
      </c>
      <c r="G8" s="3" t="s">
        <v>1151</v>
      </c>
    </row>
    <row r="9" spans="1:7" ht="69.75" customHeight="1" x14ac:dyDescent="0.3">
      <c r="A9" s="3" t="s">
        <v>1183</v>
      </c>
      <c r="B9" s="3" t="s">
        <v>1176</v>
      </c>
      <c r="C9" s="3" t="s">
        <v>1182</v>
      </c>
      <c r="D9" s="48" t="s">
        <v>1181</v>
      </c>
      <c r="E9" s="48" t="s">
        <v>1180</v>
      </c>
      <c r="F9" s="3" t="s">
        <v>1172</v>
      </c>
      <c r="G9" s="48" t="s">
        <v>1158</v>
      </c>
    </row>
    <row r="10" spans="1:7" ht="78" customHeight="1" x14ac:dyDescent="0.3">
      <c r="A10" s="3" t="s">
        <v>1179</v>
      </c>
      <c r="B10" s="3" t="s">
        <v>1170</v>
      </c>
      <c r="C10" s="3" t="s">
        <v>1124</v>
      </c>
      <c r="D10" s="48" t="s">
        <v>1168</v>
      </c>
      <c r="E10" s="48" t="s">
        <v>1178</v>
      </c>
      <c r="F10" s="3" t="s">
        <v>1166</v>
      </c>
      <c r="G10" s="3" t="s">
        <v>1151</v>
      </c>
    </row>
    <row r="11" spans="1:7" ht="49.5" customHeight="1" x14ac:dyDescent="0.3">
      <c r="A11" s="3" t="s">
        <v>1177</v>
      </c>
      <c r="B11" s="3" t="s">
        <v>1176</v>
      </c>
      <c r="C11" s="5" t="s">
        <v>1175</v>
      </c>
      <c r="D11" s="48" t="s">
        <v>1174</v>
      </c>
      <c r="E11" s="48" t="s">
        <v>1173</v>
      </c>
      <c r="F11" s="3" t="s">
        <v>1172</v>
      </c>
      <c r="G11" s="3" t="s">
        <v>1165</v>
      </c>
    </row>
    <row r="12" spans="1:7" ht="65.25" customHeight="1" x14ac:dyDescent="0.3">
      <c r="A12" s="3" t="s">
        <v>1171</v>
      </c>
      <c r="B12" s="3" t="s">
        <v>1170</v>
      </c>
      <c r="C12" s="48" t="s">
        <v>1169</v>
      </c>
      <c r="D12" s="48" t="s">
        <v>1168</v>
      </c>
      <c r="E12" s="48" t="s">
        <v>1167</v>
      </c>
      <c r="F12" s="3" t="s">
        <v>1166</v>
      </c>
      <c r="G12" s="3" t="s">
        <v>1165</v>
      </c>
    </row>
    <row r="13" spans="1:7" ht="57.6" x14ac:dyDescent="0.3">
      <c r="A13" s="3" t="s">
        <v>1164</v>
      </c>
      <c r="B13" s="3" t="s">
        <v>1163</v>
      </c>
      <c r="C13" s="3" t="s">
        <v>1162</v>
      </c>
      <c r="D13" s="20" t="s">
        <v>1161</v>
      </c>
      <c r="E13" s="48" t="s">
        <v>1160</v>
      </c>
      <c r="F13" s="3" t="s">
        <v>1159</v>
      </c>
      <c r="G13" s="48" t="s">
        <v>1158</v>
      </c>
    </row>
    <row r="14" spans="1:7" ht="63.75" customHeight="1" x14ac:dyDescent="0.3">
      <c r="A14" s="3" t="s">
        <v>1157</v>
      </c>
      <c r="B14" s="3" t="s">
        <v>1156</v>
      </c>
      <c r="C14" s="3" t="s">
        <v>1155</v>
      </c>
      <c r="D14" s="48" t="s">
        <v>1154</v>
      </c>
      <c r="E14" s="48" t="s">
        <v>1153</v>
      </c>
      <c r="F14" s="3" t="s">
        <v>1152</v>
      </c>
      <c r="G14" s="3" t="s">
        <v>1151</v>
      </c>
    </row>
    <row r="15" spans="1:7" ht="56.25" customHeight="1" x14ac:dyDescent="0.3">
      <c r="A15" s="3" t="s">
        <v>1150</v>
      </c>
      <c r="B15" s="3" t="s">
        <v>1149</v>
      </c>
      <c r="C15" s="3" t="s">
        <v>8</v>
      </c>
      <c r="D15" s="3" t="s">
        <v>8</v>
      </c>
      <c r="E15" s="3" t="s">
        <v>8</v>
      </c>
      <c r="F15" s="3" t="s">
        <v>8</v>
      </c>
      <c r="G15" s="3" t="s">
        <v>8</v>
      </c>
    </row>
    <row r="16" spans="1:7" ht="92.25" customHeight="1" x14ac:dyDescent="0.3">
      <c r="A16" s="3" t="s">
        <v>1148</v>
      </c>
      <c r="B16" s="3" t="s">
        <v>1147</v>
      </c>
      <c r="C16" s="3" t="s">
        <v>1146</v>
      </c>
      <c r="D16" s="3" t="s">
        <v>1145</v>
      </c>
      <c r="E16" s="3" t="s">
        <v>1144</v>
      </c>
      <c r="F16" s="3" t="s">
        <v>1143</v>
      </c>
      <c r="G16" s="3" t="s">
        <v>1142</v>
      </c>
    </row>
    <row r="17" spans="1:7" ht="57.6" x14ac:dyDescent="0.3">
      <c r="A17" s="3" t="s">
        <v>1141</v>
      </c>
      <c r="B17" s="3" t="s">
        <v>1140</v>
      </c>
      <c r="C17" s="3" t="s">
        <v>1124</v>
      </c>
      <c r="D17" s="48" t="s">
        <v>1139</v>
      </c>
      <c r="E17" s="3" t="s">
        <v>1129</v>
      </c>
      <c r="F17" s="3" t="s">
        <v>1128</v>
      </c>
      <c r="G17" s="3" t="s">
        <v>1127</v>
      </c>
    </row>
    <row r="18" spans="1:7" ht="57.6" x14ac:dyDescent="0.3">
      <c r="A18" s="3" t="s">
        <v>1138</v>
      </c>
      <c r="B18" s="3" t="s">
        <v>1137</v>
      </c>
      <c r="C18" s="3" t="s">
        <v>1124</v>
      </c>
      <c r="D18" s="48" t="s">
        <v>1136</v>
      </c>
      <c r="E18" s="3" t="s">
        <v>1122</v>
      </c>
      <c r="F18" s="3" t="s">
        <v>1128</v>
      </c>
      <c r="G18" s="3" t="s">
        <v>1127</v>
      </c>
    </row>
    <row r="19" spans="1:7" ht="57.6" x14ac:dyDescent="0.3">
      <c r="A19" s="3" t="s">
        <v>1135</v>
      </c>
      <c r="B19" s="3" t="s">
        <v>1134</v>
      </c>
      <c r="C19" s="3" t="s">
        <v>1124</v>
      </c>
      <c r="D19" s="48" t="s">
        <v>1133</v>
      </c>
      <c r="E19" s="3" t="s">
        <v>1129</v>
      </c>
      <c r="F19" s="3" t="s">
        <v>1128</v>
      </c>
      <c r="G19" s="3" t="s">
        <v>1127</v>
      </c>
    </row>
    <row r="20" spans="1:7" ht="72" x14ac:dyDescent="0.3">
      <c r="A20" s="3" t="s">
        <v>1132</v>
      </c>
      <c r="B20" s="3" t="s">
        <v>1131</v>
      </c>
      <c r="C20" s="3" t="s">
        <v>1124</v>
      </c>
      <c r="D20" s="48" t="s">
        <v>1130</v>
      </c>
      <c r="E20" s="3" t="s">
        <v>1129</v>
      </c>
      <c r="F20" s="3" t="s">
        <v>1128</v>
      </c>
      <c r="G20" s="3" t="s">
        <v>1127</v>
      </c>
    </row>
    <row r="21" spans="1:7" ht="57.6" x14ac:dyDescent="0.3">
      <c r="A21" s="3" t="s">
        <v>1126</v>
      </c>
      <c r="B21" s="3" t="s">
        <v>1125</v>
      </c>
      <c r="C21" s="3" t="s">
        <v>1124</v>
      </c>
      <c r="D21" s="3" t="s">
        <v>1123</v>
      </c>
      <c r="E21" s="3" t="s">
        <v>1122</v>
      </c>
      <c r="F21" s="3" t="s">
        <v>1121</v>
      </c>
      <c r="G21" s="3" t="s">
        <v>1120</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C69E1-642F-4453-88B7-345FF6D47D56}">
  <dimension ref="A1:I263"/>
  <sheetViews>
    <sheetView workbookViewId="0">
      <pane ySplit="1" topLeftCell="A2" activePane="bottomLeft" state="frozen"/>
      <selection pane="bottomLeft" activeCell="G33" sqref="G33"/>
    </sheetView>
  </sheetViews>
  <sheetFormatPr defaultRowHeight="14.4" x14ac:dyDescent="0.3"/>
  <cols>
    <col min="1" max="1" width="12.33203125" style="75" bestFit="1" customWidth="1"/>
    <col min="2" max="2" width="16" style="75" bestFit="1" customWidth="1"/>
    <col min="3" max="3" width="17.44140625" style="209" bestFit="1" customWidth="1"/>
    <col min="4" max="4" width="16.6640625" style="209" bestFit="1" customWidth="1"/>
    <col min="5" max="5" width="14.5546875" style="209" bestFit="1" customWidth="1"/>
    <col min="6" max="6" width="15.88671875" style="75" bestFit="1" customWidth="1"/>
    <col min="7" max="7" width="14.88671875" style="210" bestFit="1" customWidth="1"/>
    <col min="8" max="8" width="27.6640625" style="75" bestFit="1" customWidth="1"/>
    <col min="9" max="9" width="14.5546875" style="206" bestFit="1" customWidth="1"/>
    <col min="10" max="19" width="9.109375" bestFit="1" customWidth="1"/>
    <col min="16368" max="16372" width="9.109375" bestFit="1" customWidth="1"/>
    <col min="16373" max="16384" width="9.109375" customWidth="1"/>
  </cols>
  <sheetData>
    <row r="1" spans="1:9" ht="43.2" x14ac:dyDescent="0.3">
      <c r="A1" s="4" t="s">
        <v>1550</v>
      </c>
      <c r="B1" s="4" t="s">
        <v>1549</v>
      </c>
      <c r="C1" s="111" t="s">
        <v>1548</v>
      </c>
      <c r="D1" s="111" t="s">
        <v>1547</v>
      </c>
      <c r="E1" s="111" t="s">
        <v>1546</v>
      </c>
      <c r="F1" s="4" t="s">
        <v>1545</v>
      </c>
      <c r="G1" s="107" t="s">
        <v>1544</v>
      </c>
      <c r="H1" s="4" t="s">
        <v>1543</v>
      </c>
      <c r="I1" s="204" t="s">
        <v>1542</v>
      </c>
    </row>
    <row r="2" spans="1:9" s="2" customFormat="1" x14ac:dyDescent="0.3">
      <c r="A2" s="54">
        <v>1</v>
      </c>
      <c r="B2" s="54" t="s">
        <v>1541</v>
      </c>
      <c r="C2" s="207">
        <v>7202316</v>
      </c>
      <c r="D2" s="207">
        <v>7167197</v>
      </c>
      <c r="E2" s="207">
        <v>35119</v>
      </c>
      <c r="F2" s="54" t="s">
        <v>1280</v>
      </c>
      <c r="G2" s="208">
        <v>1.72</v>
      </c>
      <c r="H2" s="54" t="s">
        <v>1279</v>
      </c>
      <c r="I2" s="205">
        <f t="shared" ref="I2:I65" si="0">C2/G2</f>
        <v>4187393.0232558139</v>
      </c>
    </row>
    <row r="3" spans="1:9" s="2" customFormat="1" x14ac:dyDescent="0.3">
      <c r="A3" s="54">
        <v>2</v>
      </c>
      <c r="B3" s="54" t="s">
        <v>1540</v>
      </c>
      <c r="C3" s="207">
        <v>6417038</v>
      </c>
      <c r="D3" s="207">
        <v>5152705</v>
      </c>
      <c r="E3" s="207">
        <v>1264334</v>
      </c>
      <c r="F3" s="54" t="s">
        <v>1280</v>
      </c>
      <c r="G3" s="208">
        <v>1.65</v>
      </c>
      <c r="H3" s="54" t="s">
        <v>1279</v>
      </c>
      <c r="I3" s="205">
        <f t="shared" si="0"/>
        <v>3889113.9393939395</v>
      </c>
    </row>
    <row r="4" spans="1:9" x14ac:dyDescent="0.3">
      <c r="A4" s="54">
        <v>3</v>
      </c>
      <c r="B4" s="54" t="s">
        <v>1539</v>
      </c>
      <c r="C4" s="207">
        <v>3619436</v>
      </c>
      <c r="D4" s="207">
        <v>3592934</v>
      </c>
      <c r="E4" s="207">
        <v>26502</v>
      </c>
      <c r="F4" s="54" t="s">
        <v>1280</v>
      </c>
      <c r="G4" s="208">
        <v>0.95</v>
      </c>
      <c r="H4" s="54" t="s">
        <v>1279</v>
      </c>
      <c r="I4" s="205">
        <f t="shared" si="0"/>
        <v>3809932.6315789474</v>
      </c>
    </row>
    <row r="5" spans="1:9" x14ac:dyDescent="0.3">
      <c r="A5" s="54">
        <v>4</v>
      </c>
      <c r="B5" s="54" t="s">
        <v>1538</v>
      </c>
      <c r="C5" s="207">
        <v>79194349</v>
      </c>
      <c r="D5" s="207">
        <v>78602170</v>
      </c>
      <c r="E5" s="207">
        <v>592179</v>
      </c>
      <c r="F5" s="54" t="s">
        <v>1280</v>
      </c>
      <c r="G5" s="208">
        <v>21.26</v>
      </c>
      <c r="H5" s="54" t="s">
        <v>1279</v>
      </c>
      <c r="I5" s="205">
        <f t="shared" si="0"/>
        <v>3725039.9341486357</v>
      </c>
    </row>
    <row r="6" spans="1:9" x14ac:dyDescent="0.3">
      <c r="A6" s="54">
        <v>5</v>
      </c>
      <c r="B6" s="54" t="s">
        <v>1537</v>
      </c>
      <c r="C6" s="207">
        <v>5696336</v>
      </c>
      <c r="D6" s="207">
        <v>5695327</v>
      </c>
      <c r="E6" s="207">
        <v>1009</v>
      </c>
      <c r="F6" s="54" t="s">
        <v>1280</v>
      </c>
      <c r="G6" s="208">
        <v>1.53</v>
      </c>
      <c r="H6" s="54" t="s">
        <v>1279</v>
      </c>
      <c r="I6" s="205">
        <f t="shared" si="0"/>
        <v>3723095.4248366011</v>
      </c>
    </row>
    <row r="7" spans="1:9" x14ac:dyDescent="0.3">
      <c r="A7" s="54">
        <v>6</v>
      </c>
      <c r="B7" s="54" t="s">
        <v>1536</v>
      </c>
      <c r="C7" s="207">
        <v>6815428</v>
      </c>
      <c r="D7" s="207">
        <v>6443061</v>
      </c>
      <c r="E7" s="207">
        <v>372367</v>
      </c>
      <c r="F7" s="54" t="s">
        <v>1280</v>
      </c>
      <c r="G7" s="208">
        <v>2</v>
      </c>
      <c r="H7" s="54" t="s">
        <v>1279</v>
      </c>
      <c r="I7" s="205">
        <f t="shared" si="0"/>
        <v>3407714</v>
      </c>
    </row>
    <row r="8" spans="1:9" x14ac:dyDescent="0.3">
      <c r="A8" s="54">
        <v>7</v>
      </c>
      <c r="B8" s="54" t="s">
        <v>1535</v>
      </c>
      <c r="C8" s="207">
        <v>28249252</v>
      </c>
      <c r="D8" s="207">
        <v>28064039</v>
      </c>
      <c r="E8" s="207">
        <v>185213</v>
      </c>
      <c r="F8" s="54" t="s">
        <v>1280</v>
      </c>
      <c r="G8" s="208">
        <v>8.34</v>
      </c>
      <c r="H8" s="54" t="s">
        <v>1279</v>
      </c>
      <c r="I8" s="205">
        <f t="shared" si="0"/>
        <v>3387200.4796163072</v>
      </c>
    </row>
    <row r="9" spans="1:9" x14ac:dyDescent="0.3">
      <c r="A9" s="54">
        <v>8</v>
      </c>
      <c r="B9" s="54" t="s">
        <v>1534</v>
      </c>
      <c r="C9" s="207">
        <v>45106640</v>
      </c>
      <c r="D9" s="207">
        <v>44939414</v>
      </c>
      <c r="E9" s="207">
        <v>167226</v>
      </c>
      <c r="F9" s="54" t="s">
        <v>1280</v>
      </c>
      <c r="G9" s="208">
        <v>14.24</v>
      </c>
      <c r="H9" s="54" t="s">
        <v>1279</v>
      </c>
      <c r="I9" s="205">
        <f t="shared" si="0"/>
        <v>3167601.1235955055</v>
      </c>
    </row>
    <row r="10" spans="1:9" x14ac:dyDescent="0.3">
      <c r="A10" s="54">
        <v>9</v>
      </c>
      <c r="B10" s="54" t="s">
        <v>1533</v>
      </c>
      <c r="C10" s="207">
        <v>37602118</v>
      </c>
      <c r="D10" s="207">
        <v>37073061</v>
      </c>
      <c r="E10" s="207">
        <v>529058</v>
      </c>
      <c r="F10" s="54" t="s">
        <v>1280</v>
      </c>
      <c r="G10" s="208">
        <v>12.51</v>
      </c>
      <c r="H10" s="54" t="s">
        <v>1279</v>
      </c>
      <c r="I10" s="205">
        <f t="shared" si="0"/>
        <v>3005764.82813749</v>
      </c>
    </row>
    <row r="11" spans="1:9" x14ac:dyDescent="0.3">
      <c r="A11" s="54">
        <v>10</v>
      </c>
      <c r="B11" s="54" t="s">
        <v>1532</v>
      </c>
      <c r="C11" s="207">
        <v>12961613</v>
      </c>
      <c r="D11" s="207">
        <v>12917272</v>
      </c>
      <c r="E11" s="207">
        <v>44341</v>
      </c>
      <c r="F11" s="54" t="s">
        <v>1280</v>
      </c>
      <c r="G11" s="208">
        <v>4.4000000000000004</v>
      </c>
      <c r="H11" s="54" t="s">
        <v>1279</v>
      </c>
      <c r="I11" s="205">
        <f t="shared" si="0"/>
        <v>2945821.1363636362</v>
      </c>
    </row>
    <row r="12" spans="1:9" x14ac:dyDescent="0.3">
      <c r="A12" s="54">
        <v>11</v>
      </c>
      <c r="B12" s="54" t="s">
        <v>1531</v>
      </c>
      <c r="C12" s="207">
        <v>18825690</v>
      </c>
      <c r="D12" s="207">
        <v>18768979</v>
      </c>
      <c r="E12" s="207">
        <v>56711</v>
      </c>
      <c r="F12" s="54" t="s">
        <v>1280</v>
      </c>
      <c r="G12" s="208">
        <v>6.97</v>
      </c>
      <c r="H12" s="54" t="s">
        <v>1279</v>
      </c>
      <c r="I12" s="205">
        <f t="shared" si="0"/>
        <v>2700959.8278335724</v>
      </c>
    </row>
    <row r="13" spans="1:9" x14ac:dyDescent="0.3">
      <c r="A13" s="54">
        <v>12</v>
      </c>
      <c r="B13" s="54" t="s">
        <v>1530</v>
      </c>
      <c r="C13" s="207">
        <v>55252375</v>
      </c>
      <c r="D13" s="207">
        <v>54850769</v>
      </c>
      <c r="E13" s="207">
        <v>401606</v>
      </c>
      <c r="F13" s="54" t="s">
        <v>1280</v>
      </c>
      <c r="G13" s="208">
        <v>20.6</v>
      </c>
      <c r="H13" s="54" t="s">
        <v>1279</v>
      </c>
      <c r="I13" s="205">
        <f t="shared" si="0"/>
        <v>2682154.126213592</v>
      </c>
    </row>
    <row r="14" spans="1:9" x14ac:dyDescent="0.3">
      <c r="A14" s="54">
        <v>13</v>
      </c>
      <c r="B14" s="54" t="s">
        <v>1529</v>
      </c>
      <c r="C14" s="207">
        <v>15987427</v>
      </c>
      <c r="D14" s="207">
        <v>15842278</v>
      </c>
      <c r="E14" s="207">
        <v>145148</v>
      </c>
      <c r="F14" s="54" t="s">
        <v>1280</v>
      </c>
      <c r="G14" s="208">
        <v>6.17</v>
      </c>
      <c r="H14" s="54" t="s">
        <v>1279</v>
      </c>
      <c r="I14" s="205">
        <f t="shared" si="0"/>
        <v>2591155.1053484604</v>
      </c>
    </row>
    <row r="15" spans="1:9" x14ac:dyDescent="0.3">
      <c r="A15" s="54">
        <v>14</v>
      </c>
      <c r="B15" s="54" t="s">
        <v>1528</v>
      </c>
      <c r="C15" s="207">
        <v>6348476</v>
      </c>
      <c r="D15" s="207">
        <v>6346946</v>
      </c>
      <c r="E15" s="207">
        <v>1530</v>
      </c>
      <c r="F15" s="54" t="s">
        <v>1280</v>
      </c>
      <c r="G15" s="208">
        <v>2.46</v>
      </c>
      <c r="H15" s="54" t="s">
        <v>1279</v>
      </c>
      <c r="I15" s="205">
        <f t="shared" si="0"/>
        <v>2580681.3008130081</v>
      </c>
    </row>
    <row r="16" spans="1:9" x14ac:dyDescent="0.3">
      <c r="A16" s="54">
        <v>15</v>
      </c>
      <c r="B16" s="54" t="s">
        <v>1527</v>
      </c>
      <c r="C16" s="207">
        <v>8620111</v>
      </c>
      <c r="D16" s="207">
        <v>8579828</v>
      </c>
      <c r="E16" s="207">
        <v>40283</v>
      </c>
      <c r="F16" s="54" t="s">
        <v>1280</v>
      </c>
      <c r="G16" s="208">
        <v>3.34</v>
      </c>
      <c r="H16" s="54" t="s">
        <v>1279</v>
      </c>
      <c r="I16" s="205">
        <f t="shared" si="0"/>
        <v>2580871.5568862278</v>
      </c>
    </row>
    <row r="17" spans="1:9" x14ac:dyDescent="0.3">
      <c r="A17" s="54">
        <v>16</v>
      </c>
      <c r="B17" s="54" t="s">
        <v>1526</v>
      </c>
      <c r="C17" s="207">
        <v>18448583</v>
      </c>
      <c r="D17" s="207">
        <v>18245132</v>
      </c>
      <c r="E17" s="207">
        <v>203451</v>
      </c>
      <c r="F17" s="54" t="s">
        <v>1280</v>
      </c>
      <c r="G17" s="208">
        <v>7.37</v>
      </c>
      <c r="H17" s="54" t="s">
        <v>1279</v>
      </c>
      <c r="I17" s="205">
        <f t="shared" si="0"/>
        <v>2503199.8643147899</v>
      </c>
    </row>
    <row r="18" spans="1:9" x14ac:dyDescent="0.3">
      <c r="A18" s="54">
        <v>17</v>
      </c>
      <c r="B18" s="54" t="s">
        <v>1525</v>
      </c>
      <c r="C18" s="207">
        <v>19489706</v>
      </c>
      <c r="D18" s="207">
        <v>19294169</v>
      </c>
      <c r="E18" s="207">
        <v>195538</v>
      </c>
      <c r="F18" s="54" t="s">
        <v>1280</v>
      </c>
      <c r="G18" s="208">
        <v>7.81</v>
      </c>
      <c r="H18" s="54" t="s">
        <v>1279</v>
      </c>
      <c r="I18" s="205">
        <f t="shared" si="0"/>
        <v>2495480.9218950067</v>
      </c>
    </row>
    <row r="19" spans="1:9" x14ac:dyDescent="0.3">
      <c r="A19" s="54">
        <v>18</v>
      </c>
      <c r="B19" s="54" t="s">
        <v>1524</v>
      </c>
      <c r="C19" s="207">
        <v>9339338</v>
      </c>
      <c r="D19" s="207">
        <v>9276379</v>
      </c>
      <c r="E19" s="207">
        <v>62959</v>
      </c>
      <c r="F19" s="54" t="s">
        <v>1280</v>
      </c>
      <c r="G19" s="208">
        <v>3.81</v>
      </c>
      <c r="H19" s="54" t="s">
        <v>1279</v>
      </c>
      <c r="I19" s="205">
        <f t="shared" si="0"/>
        <v>2451269.8162729656</v>
      </c>
    </row>
    <row r="20" spans="1:9" x14ac:dyDescent="0.3">
      <c r="A20" s="54">
        <v>19</v>
      </c>
      <c r="B20" s="54" t="s">
        <v>1523</v>
      </c>
      <c r="C20" s="207">
        <v>5703040</v>
      </c>
      <c r="D20" s="207">
        <v>5701153</v>
      </c>
      <c r="E20" s="207">
        <v>1887</v>
      </c>
      <c r="F20" s="54" t="s">
        <v>1280</v>
      </c>
      <c r="G20" s="208">
        <v>2.35</v>
      </c>
      <c r="H20" s="54" t="s">
        <v>1279</v>
      </c>
      <c r="I20" s="205">
        <f t="shared" si="0"/>
        <v>2426825.5319148935</v>
      </c>
    </row>
    <row r="21" spans="1:9" x14ac:dyDescent="0.3">
      <c r="A21" s="54">
        <v>20</v>
      </c>
      <c r="B21" s="54" t="s">
        <v>1522</v>
      </c>
      <c r="C21" s="207">
        <v>32313161</v>
      </c>
      <c r="D21" s="207">
        <v>32075253</v>
      </c>
      <c r="E21" s="207">
        <v>237908</v>
      </c>
      <c r="F21" s="54" t="s">
        <v>1280</v>
      </c>
      <c r="G21" s="208">
        <v>13.42</v>
      </c>
      <c r="H21" s="54" t="s">
        <v>1279</v>
      </c>
      <c r="I21" s="205">
        <f t="shared" si="0"/>
        <v>2407836.1400894187</v>
      </c>
    </row>
    <row r="22" spans="1:9" x14ac:dyDescent="0.3">
      <c r="A22" s="54">
        <v>21</v>
      </c>
      <c r="B22" s="54" t="s">
        <v>1521</v>
      </c>
      <c r="C22" s="207">
        <v>37077302</v>
      </c>
      <c r="D22" s="207">
        <v>36838604</v>
      </c>
      <c r="E22" s="207">
        <v>238698</v>
      </c>
      <c r="F22" s="54" t="s">
        <v>1280</v>
      </c>
      <c r="G22" s="208">
        <v>15.45</v>
      </c>
      <c r="H22" s="54" t="s">
        <v>1279</v>
      </c>
      <c r="I22" s="205">
        <f t="shared" si="0"/>
        <v>2399825.3721682848</v>
      </c>
    </row>
    <row r="23" spans="1:9" x14ac:dyDescent="0.3">
      <c r="A23" s="54">
        <v>22</v>
      </c>
      <c r="B23" s="54" t="s">
        <v>1520</v>
      </c>
      <c r="C23" s="207">
        <v>7055716</v>
      </c>
      <c r="D23" s="207">
        <v>6926993</v>
      </c>
      <c r="E23" s="207">
        <v>128723</v>
      </c>
      <c r="F23" s="54" t="s">
        <v>1280</v>
      </c>
      <c r="G23" s="208">
        <v>2.97</v>
      </c>
      <c r="H23" s="54" t="s">
        <v>1279</v>
      </c>
      <c r="I23" s="205">
        <f t="shared" si="0"/>
        <v>2375661.9528619526</v>
      </c>
    </row>
    <row r="24" spans="1:9" x14ac:dyDescent="0.3">
      <c r="A24" s="54">
        <v>23</v>
      </c>
      <c r="B24" s="54" t="s">
        <v>1519</v>
      </c>
      <c r="C24" s="207">
        <v>41258574</v>
      </c>
      <c r="D24" s="207">
        <v>40800964</v>
      </c>
      <c r="E24" s="207">
        <v>457611</v>
      </c>
      <c r="F24" s="54" t="s">
        <v>1280</v>
      </c>
      <c r="G24" s="208">
        <v>17.93</v>
      </c>
      <c r="H24" s="54" t="s">
        <v>1279</v>
      </c>
      <c r="I24" s="205">
        <f t="shared" si="0"/>
        <v>2301091.6899051866</v>
      </c>
    </row>
    <row r="25" spans="1:9" x14ac:dyDescent="0.3">
      <c r="A25" s="54">
        <v>24</v>
      </c>
      <c r="B25" s="54" t="s">
        <v>1518</v>
      </c>
      <c r="C25" s="207">
        <v>14526727</v>
      </c>
      <c r="D25" s="207">
        <v>14317113</v>
      </c>
      <c r="E25" s="207">
        <v>209613</v>
      </c>
      <c r="F25" s="54" t="s">
        <v>1280</v>
      </c>
      <c r="G25" s="208">
        <v>6.37</v>
      </c>
      <c r="H25" s="54" t="s">
        <v>1279</v>
      </c>
      <c r="I25" s="205">
        <f t="shared" si="0"/>
        <v>2280490.8948194664</v>
      </c>
    </row>
    <row r="26" spans="1:9" x14ac:dyDescent="0.3">
      <c r="A26" s="54">
        <v>25</v>
      </c>
      <c r="B26" s="54" t="s">
        <v>1517</v>
      </c>
      <c r="C26" s="207">
        <v>11456698</v>
      </c>
      <c r="D26" s="207">
        <v>11400371</v>
      </c>
      <c r="E26" s="207">
        <v>56327</v>
      </c>
      <c r="F26" s="54" t="s">
        <v>1280</v>
      </c>
      <c r="G26" s="208">
        <v>5.1100000000000003</v>
      </c>
      <c r="H26" s="54" t="s">
        <v>1279</v>
      </c>
      <c r="I26" s="205">
        <f t="shared" si="0"/>
        <v>2242015.2641878668</v>
      </c>
    </row>
    <row r="27" spans="1:9" x14ac:dyDescent="0.3">
      <c r="A27" s="54">
        <v>26</v>
      </c>
      <c r="B27" s="54" t="s">
        <v>1516</v>
      </c>
      <c r="C27" s="207">
        <v>14599735</v>
      </c>
      <c r="D27" s="207">
        <v>14550362</v>
      </c>
      <c r="E27" s="207">
        <v>49373</v>
      </c>
      <c r="F27" s="54" t="s">
        <v>1280</v>
      </c>
      <c r="G27" s="208">
        <v>6.73</v>
      </c>
      <c r="H27" s="54" t="s">
        <v>1279</v>
      </c>
      <c r="I27" s="205">
        <f t="shared" si="0"/>
        <v>2169351.4115898958</v>
      </c>
    </row>
    <row r="28" spans="1:9" x14ac:dyDescent="0.3">
      <c r="A28" s="54">
        <v>27</v>
      </c>
      <c r="B28" s="54" t="s">
        <v>1515</v>
      </c>
      <c r="C28" s="207">
        <v>11763931</v>
      </c>
      <c r="D28" s="207">
        <v>11622998</v>
      </c>
      <c r="E28" s="207">
        <v>140933</v>
      </c>
      <c r="F28" s="54" t="s">
        <v>1280</v>
      </c>
      <c r="G28" s="208">
        <v>5.43</v>
      </c>
      <c r="H28" s="54" t="s">
        <v>1279</v>
      </c>
      <c r="I28" s="205">
        <f t="shared" si="0"/>
        <v>2166469.7974217311</v>
      </c>
    </row>
    <row r="29" spans="1:9" x14ac:dyDescent="0.3">
      <c r="A29" s="54">
        <v>28</v>
      </c>
      <c r="B29" s="54" t="s">
        <v>1514</v>
      </c>
      <c r="C29" s="207">
        <v>16869708</v>
      </c>
      <c r="D29" s="207">
        <v>16664985</v>
      </c>
      <c r="E29" s="207">
        <v>204723</v>
      </c>
      <c r="F29" s="54" t="s">
        <v>1280</v>
      </c>
      <c r="G29" s="208">
        <v>7.81</v>
      </c>
      <c r="H29" s="54" t="s">
        <v>1279</v>
      </c>
      <c r="I29" s="205">
        <f t="shared" si="0"/>
        <v>2160013.8284250963</v>
      </c>
    </row>
    <row r="30" spans="1:9" x14ac:dyDescent="0.3">
      <c r="A30" s="54">
        <v>29</v>
      </c>
      <c r="B30" s="54" t="s">
        <v>1513</v>
      </c>
      <c r="C30" s="207">
        <v>9800679</v>
      </c>
      <c r="D30" s="207">
        <v>9763527</v>
      </c>
      <c r="E30" s="207">
        <v>37152</v>
      </c>
      <c r="F30" s="54" t="s">
        <v>1280</v>
      </c>
      <c r="G30" s="208">
        <v>4.5599999999999996</v>
      </c>
      <c r="H30" s="54" t="s">
        <v>1279</v>
      </c>
      <c r="I30" s="205">
        <f t="shared" si="0"/>
        <v>2149271.710526316</v>
      </c>
    </row>
    <row r="31" spans="1:9" x14ac:dyDescent="0.3">
      <c r="A31" s="54">
        <v>30</v>
      </c>
      <c r="B31" s="54" t="s">
        <v>1512</v>
      </c>
      <c r="C31" s="207">
        <v>7960290</v>
      </c>
      <c r="D31" s="207">
        <v>7828738</v>
      </c>
      <c r="E31" s="207">
        <v>131552</v>
      </c>
      <c r="F31" s="54" t="s">
        <v>1280</v>
      </c>
      <c r="G31" s="208">
        <v>3.73</v>
      </c>
      <c r="H31" s="54" t="s">
        <v>1279</v>
      </c>
      <c r="I31" s="205">
        <f t="shared" si="0"/>
        <v>2134126.0053619305</v>
      </c>
    </row>
    <row r="32" spans="1:9" x14ac:dyDescent="0.3">
      <c r="A32" s="54">
        <v>31</v>
      </c>
      <c r="B32" s="54" t="s">
        <v>1511</v>
      </c>
      <c r="C32" s="207">
        <v>27066455</v>
      </c>
      <c r="D32" s="207">
        <v>26848173</v>
      </c>
      <c r="E32" s="207">
        <v>218282</v>
      </c>
      <c r="F32" s="54" t="s">
        <v>1280</v>
      </c>
      <c r="G32" s="208">
        <v>12.78</v>
      </c>
      <c r="H32" s="54" t="s">
        <v>1279</v>
      </c>
      <c r="I32" s="205">
        <f t="shared" si="0"/>
        <v>2117875.9780907668</v>
      </c>
    </row>
    <row r="33" spans="1:9" x14ac:dyDescent="0.3">
      <c r="A33" s="54">
        <v>32</v>
      </c>
      <c r="B33" s="54" t="s">
        <v>1510</v>
      </c>
      <c r="C33" s="207">
        <v>9714146</v>
      </c>
      <c r="D33" s="207">
        <v>9547622</v>
      </c>
      <c r="E33" s="207">
        <v>166524</v>
      </c>
      <c r="F33" s="54" t="s">
        <v>1280</v>
      </c>
      <c r="G33" s="208">
        <v>4.59</v>
      </c>
      <c r="H33" s="54" t="s">
        <v>1279</v>
      </c>
      <c r="I33" s="205">
        <f t="shared" si="0"/>
        <v>2116371.6775599131</v>
      </c>
    </row>
    <row r="34" spans="1:9" x14ac:dyDescent="0.3">
      <c r="A34" s="54">
        <v>33</v>
      </c>
      <c r="B34" s="54" t="s">
        <v>1509</v>
      </c>
      <c r="C34" s="207">
        <v>8015407</v>
      </c>
      <c r="D34" s="207">
        <v>7972516</v>
      </c>
      <c r="E34" s="207">
        <v>42890</v>
      </c>
      <c r="F34" s="54" t="s">
        <v>1280</v>
      </c>
      <c r="G34" s="208">
        <v>3.8</v>
      </c>
      <c r="H34" s="54" t="s">
        <v>1279</v>
      </c>
      <c r="I34" s="205">
        <f t="shared" si="0"/>
        <v>2109317.6315789474</v>
      </c>
    </row>
    <row r="35" spans="1:9" x14ac:dyDescent="0.3">
      <c r="A35" s="54">
        <v>34</v>
      </c>
      <c r="B35" s="54" t="s">
        <v>1508</v>
      </c>
      <c r="C35" s="207">
        <v>8439769</v>
      </c>
      <c r="D35" s="207">
        <v>8238564</v>
      </c>
      <c r="E35" s="207">
        <v>201206</v>
      </c>
      <c r="F35" s="54" t="s">
        <v>1280</v>
      </c>
      <c r="G35" s="208">
        <v>4.1100000000000003</v>
      </c>
      <c r="H35" s="54" t="s">
        <v>1279</v>
      </c>
      <c r="I35" s="205">
        <f t="shared" si="0"/>
        <v>2053471.7761557177</v>
      </c>
    </row>
    <row r="36" spans="1:9" x14ac:dyDescent="0.3">
      <c r="A36" s="54">
        <v>35</v>
      </c>
      <c r="B36" s="54" t="s">
        <v>1507</v>
      </c>
      <c r="C36" s="207">
        <v>11817577</v>
      </c>
      <c r="D36" s="207">
        <v>11650338</v>
      </c>
      <c r="E36" s="207">
        <v>167240</v>
      </c>
      <c r="F36" s="54" t="s">
        <v>1280</v>
      </c>
      <c r="G36" s="208">
        <v>5.78</v>
      </c>
      <c r="H36" s="54" t="s">
        <v>1279</v>
      </c>
      <c r="I36" s="205">
        <f t="shared" si="0"/>
        <v>2044563.4948096885</v>
      </c>
    </row>
    <row r="37" spans="1:9" x14ac:dyDescent="0.3">
      <c r="A37" s="54">
        <v>36</v>
      </c>
      <c r="B37" s="54" t="s">
        <v>1506</v>
      </c>
      <c r="C37" s="207">
        <v>9144312</v>
      </c>
      <c r="D37" s="207">
        <v>9119654</v>
      </c>
      <c r="E37" s="207">
        <v>24659</v>
      </c>
      <c r="F37" s="54" t="s">
        <v>1280</v>
      </c>
      <c r="G37" s="208">
        <v>4.49</v>
      </c>
      <c r="H37" s="54" t="s">
        <v>1279</v>
      </c>
      <c r="I37" s="205">
        <f t="shared" si="0"/>
        <v>2036595.100222717</v>
      </c>
    </row>
    <row r="38" spans="1:9" x14ac:dyDescent="0.3">
      <c r="A38" s="54">
        <v>37</v>
      </c>
      <c r="B38" s="54" t="s">
        <v>1505</v>
      </c>
      <c r="C38" s="207">
        <v>2742284</v>
      </c>
      <c r="D38" s="207">
        <v>2737736</v>
      </c>
      <c r="E38" s="207">
        <v>4548</v>
      </c>
      <c r="F38" s="54" t="s">
        <v>1280</v>
      </c>
      <c r="G38" s="208">
        <v>1.37</v>
      </c>
      <c r="H38" s="54" t="s">
        <v>1279</v>
      </c>
      <c r="I38" s="205">
        <f t="shared" si="0"/>
        <v>2001667.1532846715</v>
      </c>
    </row>
    <row r="39" spans="1:9" x14ac:dyDescent="0.3">
      <c r="A39" s="54">
        <v>38</v>
      </c>
      <c r="B39" s="54" t="s">
        <v>1504</v>
      </c>
      <c r="C39" s="207">
        <v>35156122</v>
      </c>
      <c r="D39" s="207">
        <v>34811511</v>
      </c>
      <c r="E39" s="207">
        <v>344612</v>
      </c>
      <c r="F39" s="54" t="s">
        <v>1280</v>
      </c>
      <c r="G39" s="208">
        <v>17.73</v>
      </c>
      <c r="H39" s="54" t="s">
        <v>1279</v>
      </c>
      <c r="I39" s="205">
        <f t="shared" si="0"/>
        <v>1982860.8009024253</v>
      </c>
    </row>
    <row r="40" spans="1:9" x14ac:dyDescent="0.3">
      <c r="A40" s="54">
        <v>39</v>
      </c>
      <c r="B40" s="54" t="s">
        <v>1503</v>
      </c>
      <c r="C40" s="207">
        <v>22354309</v>
      </c>
      <c r="D40" s="207">
        <v>22185078</v>
      </c>
      <c r="E40" s="207">
        <v>169231</v>
      </c>
      <c r="F40" s="54" t="s">
        <v>1280</v>
      </c>
      <c r="G40" s="208">
        <v>11.3</v>
      </c>
      <c r="H40" s="54" t="s">
        <v>1279</v>
      </c>
      <c r="I40" s="205">
        <f t="shared" si="0"/>
        <v>1978257.4336283184</v>
      </c>
    </row>
    <row r="41" spans="1:9" x14ac:dyDescent="0.3">
      <c r="A41" s="54">
        <v>40</v>
      </c>
      <c r="B41" s="54" t="s">
        <v>1502</v>
      </c>
      <c r="C41" s="207">
        <v>65515492</v>
      </c>
      <c r="D41" s="207">
        <v>64815659</v>
      </c>
      <c r="E41" s="207">
        <v>699833</v>
      </c>
      <c r="F41" s="54" t="s">
        <v>1280</v>
      </c>
      <c r="G41" s="208">
        <v>33.47</v>
      </c>
      <c r="H41" s="54" t="s">
        <v>1279</v>
      </c>
      <c r="I41" s="205">
        <f t="shared" si="0"/>
        <v>1957439.2590379445</v>
      </c>
    </row>
    <row r="42" spans="1:9" x14ac:dyDescent="0.3">
      <c r="A42" s="54">
        <v>41</v>
      </c>
      <c r="B42" s="54" t="s">
        <v>1501</v>
      </c>
      <c r="C42" s="207">
        <v>22564078</v>
      </c>
      <c r="D42" s="207">
        <v>22357449</v>
      </c>
      <c r="E42" s="207">
        <v>206630</v>
      </c>
      <c r="F42" s="54" t="s">
        <v>1280</v>
      </c>
      <c r="G42" s="208">
        <v>11.56</v>
      </c>
      <c r="H42" s="54" t="s">
        <v>1279</v>
      </c>
      <c r="I42" s="205">
        <f t="shared" si="0"/>
        <v>1951909.8615916953</v>
      </c>
    </row>
    <row r="43" spans="1:9" x14ac:dyDescent="0.3">
      <c r="A43" s="54">
        <v>42</v>
      </c>
      <c r="B43" s="54" t="s">
        <v>1500</v>
      </c>
      <c r="C43" s="207">
        <v>13534407</v>
      </c>
      <c r="D43" s="207">
        <v>13457602</v>
      </c>
      <c r="E43" s="207">
        <v>76804</v>
      </c>
      <c r="F43" s="54" t="s">
        <v>1280</v>
      </c>
      <c r="G43" s="208">
        <v>7.07</v>
      </c>
      <c r="H43" s="54" t="s">
        <v>1279</v>
      </c>
      <c r="I43" s="205">
        <f t="shared" si="0"/>
        <v>1914343.2814710042</v>
      </c>
    </row>
    <row r="44" spans="1:9" x14ac:dyDescent="0.3">
      <c r="A44" s="54">
        <v>43</v>
      </c>
      <c r="B44" s="54" t="s">
        <v>1499</v>
      </c>
      <c r="C44" s="207">
        <v>5124159</v>
      </c>
      <c r="D44" s="207">
        <v>5035021</v>
      </c>
      <c r="E44" s="207">
        <v>89138</v>
      </c>
      <c r="F44" s="54" t="s">
        <v>1280</v>
      </c>
      <c r="G44" s="208">
        <v>2.68</v>
      </c>
      <c r="H44" s="54" t="s">
        <v>1279</v>
      </c>
      <c r="I44" s="205">
        <f t="shared" si="0"/>
        <v>1911999.6268656715</v>
      </c>
    </row>
    <row r="45" spans="1:9" x14ac:dyDescent="0.3">
      <c r="A45" s="54">
        <v>44</v>
      </c>
      <c r="B45" s="54" t="s">
        <v>1498</v>
      </c>
      <c r="C45" s="207">
        <v>4555619</v>
      </c>
      <c r="D45" s="207">
        <v>4296049</v>
      </c>
      <c r="E45" s="207">
        <v>259570</v>
      </c>
      <c r="F45" s="54" t="s">
        <v>1280</v>
      </c>
      <c r="G45" s="208">
        <v>2.39</v>
      </c>
      <c r="H45" s="54" t="s">
        <v>1279</v>
      </c>
      <c r="I45" s="205">
        <f t="shared" si="0"/>
        <v>1906116.7364016736</v>
      </c>
    </row>
    <row r="46" spans="1:9" x14ac:dyDescent="0.3">
      <c r="A46" s="54">
        <v>45</v>
      </c>
      <c r="B46" s="54" t="s">
        <v>1497</v>
      </c>
      <c r="C46" s="207">
        <v>6620910</v>
      </c>
      <c r="D46" s="207">
        <v>6532115</v>
      </c>
      <c r="E46" s="207">
        <v>88794</v>
      </c>
      <c r="F46" s="54" t="s">
        <v>1280</v>
      </c>
      <c r="G46" s="208">
        <v>3.53</v>
      </c>
      <c r="H46" s="54" t="s">
        <v>1279</v>
      </c>
      <c r="I46" s="205">
        <f t="shared" si="0"/>
        <v>1875611.8980169974</v>
      </c>
    </row>
    <row r="47" spans="1:9" x14ac:dyDescent="0.3">
      <c r="A47" s="54">
        <v>46</v>
      </c>
      <c r="B47" s="54" t="s">
        <v>1496</v>
      </c>
      <c r="C47" s="207">
        <v>19978326</v>
      </c>
      <c r="D47" s="207">
        <v>19824672</v>
      </c>
      <c r="E47" s="207">
        <v>153653</v>
      </c>
      <c r="F47" s="54" t="s">
        <v>1280</v>
      </c>
      <c r="G47" s="208">
        <v>10.67</v>
      </c>
      <c r="H47" s="54" t="s">
        <v>1279</v>
      </c>
      <c r="I47" s="205">
        <f t="shared" si="0"/>
        <v>1872382.9428303656</v>
      </c>
    </row>
    <row r="48" spans="1:9" x14ac:dyDescent="0.3">
      <c r="A48" s="54">
        <v>47</v>
      </c>
      <c r="B48" s="54" t="s">
        <v>1495</v>
      </c>
      <c r="C48" s="207">
        <v>23517428</v>
      </c>
      <c r="D48" s="207">
        <v>23341044</v>
      </c>
      <c r="E48" s="207">
        <v>176383</v>
      </c>
      <c r="F48" s="54" t="s">
        <v>1280</v>
      </c>
      <c r="G48" s="208">
        <v>12.62</v>
      </c>
      <c r="H48" s="54" t="s">
        <v>1279</v>
      </c>
      <c r="I48" s="205">
        <f t="shared" si="0"/>
        <v>1863504.5958795564</v>
      </c>
    </row>
    <row r="49" spans="1:9" x14ac:dyDescent="0.3">
      <c r="A49" s="54">
        <v>48</v>
      </c>
      <c r="B49" s="54" t="s">
        <v>1494</v>
      </c>
      <c r="C49" s="207">
        <v>4370099</v>
      </c>
      <c r="D49" s="207">
        <v>4312123</v>
      </c>
      <c r="E49" s="207">
        <v>57976</v>
      </c>
      <c r="F49" s="54" t="s">
        <v>1280</v>
      </c>
      <c r="G49" s="208">
        <v>2.35</v>
      </c>
      <c r="H49" s="54" t="s">
        <v>1279</v>
      </c>
      <c r="I49" s="205">
        <f t="shared" si="0"/>
        <v>1859616.5957446808</v>
      </c>
    </row>
    <row r="50" spans="1:9" x14ac:dyDescent="0.3">
      <c r="A50" s="54">
        <v>49</v>
      </c>
      <c r="B50" s="54" t="s">
        <v>1493</v>
      </c>
      <c r="C50" s="207">
        <v>5098733</v>
      </c>
      <c r="D50" s="207">
        <v>5082457</v>
      </c>
      <c r="E50" s="207">
        <v>16276</v>
      </c>
      <c r="F50" s="54" t="s">
        <v>1280</v>
      </c>
      <c r="G50" s="208">
        <v>2.75</v>
      </c>
      <c r="H50" s="54" t="s">
        <v>1279</v>
      </c>
      <c r="I50" s="205">
        <f t="shared" si="0"/>
        <v>1854084.7272727273</v>
      </c>
    </row>
    <row r="51" spans="1:9" x14ac:dyDescent="0.3">
      <c r="A51" s="54">
        <v>50</v>
      </c>
      <c r="B51" s="54" t="s">
        <v>1492</v>
      </c>
      <c r="C51" s="207">
        <v>27080738</v>
      </c>
      <c r="D51" s="207">
        <v>26780686</v>
      </c>
      <c r="E51" s="207">
        <v>300052</v>
      </c>
      <c r="F51" s="54" t="s">
        <v>1280</v>
      </c>
      <c r="G51" s="208">
        <v>14.64</v>
      </c>
      <c r="H51" s="54" t="s">
        <v>1279</v>
      </c>
      <c r="I51" s="205">
        <f t="shared" si="0"/>
        <v>1849777.1857923497</v>
      </c>
    </row>
    <row r="52" spans="1:9" x14ac:dyDescent="0.3">
      <c r="A52" s="54">
        <v>51</v>
      </c>
      <c r="B52" s="54" t="s">
        <v>1491</v>
      </c>
      <c r="C52" s="207">
        <v>30894123</v>
      </c>
      <c r="D52" s="207">
        <v>30619728</v>
      </c>
      <c r="E52" s="207">
        <v>274395</v>
      </c>
      <c r="F52" s="54" t="s">
        <v>1280</v>
      </c>
      <c r="G52" s="208">
        <v>16.72</v>
      </c>
      <c r="H52" s="54" t="s">
        <v>1279</v>
      </c>
      <c r="I52" s="205">
        <f t="shared" si="0"/>
        <v>1847734.629186603</v>
      </c>
    </row>
    <row r="53" spans="1:9" x14ac:dyDescent="0.3">
      <c r="A53" s="54">
        <v>52</v>
      </c>
      <c r="B53" s="54" t="s">
        <v>1490</v>
      </c>
      <c r="C53" s="207">
        <v>4351506</v>
      </c>
      <c r="D53" s="207">
        <v>4330446</v>
      </c>
      <c r="E53" s="207">
        <v>21060</v>
      </c>
      <c r="F53" s="54" t="s">
        <v>1280</v>
      </c>
      <c r="G53" s="208">
        <v>2.4700000000000002</v>
      </c>
      <c r="H53" s="54" t="s">
        <v>1279</v>
      </c>
      <c r="I53" s="205">
        <f t="shared" si="0"/>
        <v>1761743.3198380566</v>
      </c>
    </row>
    <row r="54" spans="1:9" x14ac:dyDescent="0.3">
      <c r="A54" s="54">
        <v>53</v>
      </c>
      <c r="B54" s="54" t="s">
        <v>1489</v>
      </c>
      <c r="C54" s="207">
        <v>5034375</v>
      </c>
      <c r="D54" s="207">
        <v>5009473</v>
      </c>
      <c r="E54" s="207">
        <v>24902</v>
      </c>
      <c r="F54" s="54" t="s">
        <v>1280</v>
      </c>
      <c r="G54" s="208">
        <v>2.91</v>
      </c>
      <c r="H54" s="54" t="s">
        <v>1279</v>
      </c>
      <c r="I54" s="205">
        <f t="shared" si="0"/>
        <v>1730025.7731958763</v>
      </c>
    </row>
    <row r="55" spans="1:9" x14ac:dyDescent="0.3">
      <c r="A55" s="54">
        <v>54</v>
      </c>
      <c r="B55" s="54" t="s">
        <v>1488</v>
      </c>
      <c r="C55" s="207">
        <v>9100558</v>
      </c>
      <c r="D55" s="207">
        <v>9075654</v>
      </c>
      <c r="E55" s="207">
        <v>24904</v>
      </c>
      <c r="F55" s="54" t="s">
        <v>1280</v>
      </c>
      <c r="G55" s="208">
        <v>5.31</v>
      </c>
      <c r="H55" s="54" t="s">
        <v>1279</v>
      </c>
      <c r="I55" s="205">
        <f t="shared" si="0"/>
        <v>1713852.7306967985</v>
      </c>
    </row>
    <row r="56" spans="1:9" x14ac:dyDescent="0.3">
      <c r="A56" s="54">
        <v>55</v>
      </c>
      <c r="B56" s="54" t="s">
        <v>1487</v>
      </c>
      <c r="C56" s="207">
        <v>28398789</v>
      </c>
      <c r="D56" s="207">
        <v>27971256</v>
      </c>
      <c r="E56" s="207">
        <v>427534</v>
      </c>
      <c r="F56" s="54" t="s">
        <v>1280</v>
      </c>
      <c r="G56" s="208">
        <v>16.72</v>
      </c>
      <c r="H56" s="54" t="s">
        <v>1279</v>
      </c>
      <c r="I56" s="205">
        <f t="shared" si="0"/>
        <v>1698492.1650717705</v>
      </c>
    </row>
    <row r="57" spans="1:9" x14ac:dyDescent="0.3">
      <c r="A57" s="54">
        <v>56</v>
      </c>
      <c r="B57" s="54" t="s">
        <v>1486</v>
      </c>
      <c r="C57" s="207">
        <v>14041288</v>
      </c>
      <c r="D57" s="207">
        <v>13926879</v>
      </c>
      <c r="E57" s="207">
        <v>114409</v>
      </c>
      <c r="F57" s="54" t="s">
        <v>1280</v>
      </c>
      <c r="G57" s="208">
        <v>8.48</v>
      </c>
      <c r="H57" s="54" t="s">
        <v>1279</v>
      </c>
      <c r="I57" s="205">
        <f t="shared" si="0"/>
        <v>1655812.2641509434</v>
      </c>
    </row>
    <row r="58" spans="1:9" x14ac:dyDescent="0.3">
      <c r="A58" s="54">
        <v>57</v>
      </c>
      <c r="B58" s="54" t="s">
        <v>1485</v>
      </c>
      <c r="C58" s="207">
        <v>23678661</v>
      </c>
      <c r="D58" s="207">
        <v>23291810</v>
      </c>
      <c r="E58" s="207">
        <v>386852</v>
      </c>
      <c r="F58" s="54" t="s">
        <v>1280</v>
      </c>
      <c r="G58" s="208">
        <v>14.59</v>
      </c>
      <c r="H58" s="54" t="s">
        <v>1279</v>
      </c>
      <c r="I58" s="205">
        <f t="shared" si="0"/>
        <v>1622937.6970527759</v>
      </c>
    </row>
    <row r="59" spans="1:9" x14ac:dyDescent="0.3">
      <c r="A59" s="54">
        <v>58</v>
      </c>
      <c r="B59" s="54" t="s">
        <v>1484</v>
      </c>
      <c r="C59" s="207">
        <v>25318462</v>
      </c>
      <c r="D59" s="207">
        <v>25101311</v>
      </c>
      <c r="E59" s="207">
        <v>217151</v>
      </c>
      <c r="F59" s="54" t="s">
        <v>1280</v>
      </c>
      <c r="G59" s="208">
        <v>15.72</v>
      </c>
      <c r="H59" s="54" t="s">
        <v>1279</v>
      </c>
      <c r="I59" s="205">
        <f t="shared" si="0"/>
        <v>1610589.185750636</v>
      </c>
    </row>
    <row r="60" spans="1:9" x14ac:dyDescent="0.3">
      <c r="A60" s="54">
        <v>59</v>
      </c>
      <c r="B60" s="54" t="s">
        <v>1483</v>
      </c>
      <c r="C60" s="207">
        <v>4075236</v>
      </c>
      <c r="D60" s="207">
        <v>4072564</v>
      </c>
      <c r="E60" s="207">
        <v>2672</v>
      </c>
      <c r="F60" s="54" t="s">
        <v>1280</v>
      </c>
      <c r="G60" s="208">
        <v>2.57</v>
      </c>
      <c r="H60" s="54" t="s">
        <v>1279</v>
      </c>
      <c r="I60" s="205">
        <f t="shared" si="0"/>
        <v>1585694.9416342413</v>
      </c>
    </row>
    <row r="61" spans="1:9" x14ac:dyDescent="0.3">
      <c r="A61" s="54">
        <v>60</v>
      </c>
      <c r="B61" s="54" t="s">
        <v>1482</v>
      </c>
      <c r="C61" s="207">
        <v>9221802</v>
      </c>
      <c r="D61" s="207">
        <v>8990136</v>
      </c>
      <c r="E61" s="207">
        <v>231667</v>
      </c>
      <c r="F61" s="54" t="s">
        <v>1280</v>
      </c>
      <c r="G61" s="208">
        <v>5.95</v>
      </c>
      <c r="H61" s="54" t="s">
        <v>1279</v>
      </c>
      <c r="I61" s="205">
        <f t="shared" si="0"/>
        <v>1549882.6890756302</v>
      </c>
    </row>
    <row r="62" spans="1:9" x14ac:dyDescent="0.3">
      <c r="A62" s="54">
        <v>61</v>
      </c>
      <c r="B62" s="54" t="s">
        <v>1481</v>
      </c>
      <c r="C62" s="207">
        <v>15766519</v>
      </c>
      <c r="D62" s="207">
        <v>15502578</v>
      </c>
      <c r="E62" s="207">
        <v>263941</v>
      </c>
      <c r="F62" s="54" t="s">
        <v>1280</v>
      </c>
      <c r="G62" s="208">
        <v>10.18</v>
      </c>
      <c r="H62" s="54" t="s">
        <v>1279</v>
      </c>
      <c r="I62" s="205">
        <f t="shared" si="0"/>
        <v>1548773.9685658154</v>
      </c>
    </row>
    <row r="63" spans="1:9" x14ac:dyDescent="0.3">
      <c r="A63" s="54">
        <v>62</v>
      </c>
      <c r="B63" s="54" t="s">
        <v>1480</v>
      </c>
      <c r="C63" s="207">
        <v>9617971</v>
      </c>
      <c r="D63" s="207">
        <v>9578744</v>
      </c>
      <c r="E63" s="207">
        <v>39227</v>
      </c>
      <c r="F63" s="54" t="s">
        <v>1280</v>
      </c>
      <c r="G63" s="208">
        <v>6.28</v>
      </c>
      <c r="H63" s="54" t="s">
        <v>1279</v>
      </c>
      <c r="I63" s="205">
        <f t="shared" si="0"/>
        <v>1531524.0445859872</v>
      </c>
    </row>
    <row r="64" spans="1:9" x14ac:dyDescent="0.3">
      <c r="A64" s="54">
        <v>63</v>
      </c>
      <c r="B64" s="54" t="s">
        <v>1479</v>
      </c>
      <c r="C64" s="207">
        <v>14770596</v>
      </c>
      <c r="D64" s="207">
        <v>14538989</v>
      </c>
      <c r="E64" s="207">
        <v>231607</v>
      </c>
      <c r="F64" s="54" t="s">
        <v>1280</v>
      </c>
      <c r="G64" s="208">
        <v>9.7100000000000009</v>
      </c>
      <c r="H64" s="54" t="s">
        <v>1279</v>
      </c>
      <c r="I64" s="205">
        <f t="shared" si="0"/>
        <v>1521173.6354273944</v>
      </c>
    </row>
    <row r="65" spans="1:9" x14ac:dyDescent="0.3">
      <c r="A65" s="54">
        <v>64</v>
      </c>
      <c r="B65" s="54" t="s">
        <v>1478</v>
      </c>
      <c r="C65" s="207">
        <v>12702412</v>
      </c>
      <c r="D65" s="207">
        <v>12475573</v>
      </c>
      <c r="E65" s="207">
        <v>226839</v>
      </c>
      <c r="F65" s="54" t="s">
        <v>1280</v>
      </c>
      <c r="G65" s="208">
        <v>8.4600000000000009</v>
      </c>
      <c r="H65" s="54" t="s">
        <v>1279</v>
      </c>
      <c r="I65" s="205">
        <f t="shared" si="0"/>
        <v>1501467.1394799054</v>
      </c>
    </row>
    <row r="66" spans="1:9" x14ac:dyDescent="0.3">
      <c r="A66" s="54">
        <v>65</v>
      </c>
      <c r="B66" s="54" t="s">
        <v>1477</v>
      </c>
      <c r="C66" s="207">
        <v>17696753</v>
      </c>
      <c r="D66" s="207">
        <v>17249773</v>
      </c>
      <c r="E66" s="207">
        <v>446979</v>
      </c>
      <c r="F66" s="54" t="s">
        <v>1280</v>
      </c>
      <c r="G66" s="208">
        <v>11.81</v>
      </c>
      <c r="H66" s="54" t="s">
        <v>1279</v>
      </c>
      <c r="I66" s="205">
        <f t="shared" ref="I66:I129" si="1">C66/G66</f>
        <v>1498454.9534292971</v>
      </c>
    </row>
    <row r="67" spans="1:9" x14ac:dyDescent="0.3">
      <c r="A67" s="54">
        <v>66</v>
      </c>
      <c r="B67" s="54" t="s">
        <v>1476</v>
      </c>
      <c r="C67" s="207">
        <v>10116963</v>
      </c>
      <c r="D67" s="207">
        <v>10020804</v>
      </c>
      <c r="E67" s="207">
        <v>96159</v>
      </c>
      <c r="F67" s="54" t="s">
        <v>1280</v>
      </c>
      <c r="G67" s="208">
        <v>6.88</v>
      </c>
      <c r="H67" s="54" t="s">
        <v>1279</v>
      </c>
      <c r="I67" s="205">
        <f t="shared" si="1"/>
        <v>1470488.8081395349</v>
      </c>
    </row>
    <row r="68" spans="1:9" x14ac:dyDescent="0.3">
      <c r="A68" s="54">
        <v>67</v>
      </c>
      <c r="B68" s="54" t="s">
        <v>1475</v>
      </c>
      <c r="C68" s="207">
        <v>22914328</v>
      </c>
      <c r="D68" s="207">
        <v>22336491</v>
      </c>
      <c r="E68" s="207">
        <v>577837</v>
      </c>
      <c r="F68" s="54" t="s">
        <v>1280</v>
      </c>
      <c r="G68" s="208">
        <v>15.68</v>
      </c>
      <c r="H68" s="54" t="s">
        <v>1279</v>
      </c>
      <c r="I68" s="205">
        <f t="shared" si="1"/>
        <v>1461372.9591836736</v>
      </c>
    </row>
    <row r="69" spans="1:9" x14ac:dyDescent="0.3">
      <c r="A69" s="54">
        <v>68</v>
      </c>
      <c r="B69" s="54" t="s">
        <v>1474</v>
      </c>
      <c r="C69" s="207">
        <v>5229902</v>
      </c>
      <c r="D69" s="207">
        <v>5131211</v>
      </c>
      <c r="E69" s="207">
        <v>98691</v>
      </c>
      <c r="F69" s="54" t="s">
        <v>1280</v>
      </c>
      <c r="G69" s="208">
        <v>3.6</v>
      </c>
      <c r="H69" s="54" t="s">
        <v>1279</v>
      </c>
      <c r="I69" s="205">
        <f t="shared" si="1"/>
        <v>1452750.5555555555</v>
      </c>
    </row>
    <row r="70" spans="1:9" x14ac:dyDescent="0.3">
      <c r="A70" s="54">
        <v>69</v>
      </c>
      <c r="B70" s="54" t="s">
        <v>1473</v>
      </c>
      <c r="C70" s="207">
        <v>5119714</v>
      </c>
      <c r="D70" s="207">
        <v>5045788</v>
      </c>
      <c r="E70" s="207">
        <v>73926</v>
      </c>
      <c r="F70" s="54" t="s">
        <v>1280</v>
      </c>
      <c r="G70" s="208">
        <v>3.55</v>
      </c>
      <c r="H70" s="54" t="s">
        <v>1279</v>
      </c>
      <c r="I70" s="205">
        <f t="shared" si="1"/>
        <v>1442172.957746479</v>
      </c>
    </row>
    <row r="71" spans="1:9" x14ac:dyDescent="0.3">
      <c r="A71" s="54">
        <v>70</v>
      </c>
      <c r="B71" s="54" t="s">
        <v>1472</v>
      </c>
      <c r="C71" s="207">
        <v>8159979</v>
      </c>
      <c r="D71" s="207">
        <v>8098401</v>
      </c>
      <c r="E71" s="207">
        <v>61578</v>
      </c>
      <c r="F71" s="54" t="s">
        <v>1280</v>
      </c>
      <c r="G71" s="208">
        <v>5.7</v>
      </c>
      <c r="H71" s="54" t="s">
        <v>1279</v>
      </c>
      <c r="I71" s="205">
        <f t="shared" si="1"/>
        <v>1431575.2631578946</v>
      </c>
    </row>
    <row r="72" spans="1:9" x14ac:dyDescent="0.3">
      <c r="A72" s="54">
        <v>71</v>
      </c>
      <c r="B72" s="54" t="s">
        <v>1471</v>
      </c>
      <c r="C72" s="207">
        <v>18614182</v>
      </c>
      <c r="D72" s="207">
        <v>18495149</v>
      </c>
      <c r="E72" s="207">
        <v>119034</v>
      </c>
      <c r="F72" s="54" t="s">
        <v>1280</v>
      </c>
      <c r="G72" s="208">
        <v>13.03</v>
      </c>
      <c r="H72" s="54" t="s">
        <v>1279</v>
      </c>
      <c r="I72" s="205">
        <f t="shared" si="1"/>
        <v>1428563.4689178818</v>
      </c>
    </row>
    <row r="73" spans="1:9" x14ac:dyDescent="0.3">
      <c r="A73" s="54">
        <v>72</v>
      </c>
      <c r="B73" s="54" t="s">
        <v>1470</v>
      </c>
      <c r="C73" s="207">
        <v>11757625</v>
      </c>
      <c r="D73" s="207">
        <v>11499648</v>
      </c>
      <c r="E73" s="207">
        <v>257977</v>
      </c>
      <c r="F73" s="54" t="s">
        <v>1280</v>
      </c>
      <c r="G73" s="208">
        <v>8.42</v>
      </c>
      <c r="H73" s="54" t="s">
        <v>1279</v>
      </c>
      <c r="I73" s="205">
        <f t="shared" si="1"/>
        <v>1396392.5178147268</v>
      </c>
    </row>
    <row r="74" spans="1:9" x14ac:dyDescent="0.3">
      <c r="A74" s="54">
        <v>73</v>
      </c>
      <c r="B74" s="54" t="s">
        <v>1469</v>
      </c>
      <c r="C74" s="207">
        <v>6418508</v>
      </c>
      <c r="D74" s="207">
        <v>5971509</v>
      </c>
      <c r="E74" s="207">
        <v>446999</v>
      </c>
      <c r="F74" s="54" t="s">
        <v>1280</v>
      </c>
      <c r="G74" s="208">
        <v>4.62</v>
      </c>
      <c r="H74" s="54" t="s">
        <v>1279</v>
      </c>
      <c r="I74" s="205">
        <f t="shared" si="1"/>
        <v>1389287.4458874459</v>
      </c>
    </row>
    <row r="75" spans="1:9" x14ac:dyDescent="0.3">
      <c r="A75" s="54">
        <v>74</v>
      </c>
      <c r="B75" s="54" t="s">
        <v>1468</v>
      </c>
      <c r="C75" s="207">
        <v>5072199</v>
      </c>
      <c r="D75" s="207">
        <v>5029594</v>
      </c>
      <c r="E75" s="207">
        <v>42605</v>
      </c>
      <c r="F75" s="54" t="s">
        <v>1280</v>
      </c>
      <c r="G75" s="208">
        <v>3.67</v>
      </c>
      <c r="H75" s="54" t="s">
        <v>1279</v>
      </c>
      <c r="I75" s="205">
        <f t="shared" si="1"/>
        <v>1382070.5722070844</v>
      </c>
    </row>
    <row r="76" spans="1:9" x14ac:dyDescent="0.3">
      <c r="A76" s="54">
        <v>75</v>
      </c>
      <c r="B76" s="54" t="s">
        <v>1467</v>
      </c>
      <c r="C76" s="207">
        <v>15148796</v>
      </c>
      <c r="D76" s="207">
        <v>15005297</v>
      </c>
      <c r="E76" s="207">
        <v>143499</v>
      </c>
      <c r="F76" s="54" t="s">
        <v>1280</v>
      </c>
      <c r="G76" s="208">
        <v>10.95</v>
      </c>
      <c r="H76" s="54" t="s">
        <v>1279</v>
      </c>
      <c r="I76" s="205">
        <f t="shared" si="1"/>
        <v>1383451.689497717</v>
      </c>
    </row>
    <row r="77" spans="1:9" x14ac:dyDescent="0.3">
      <c r="A77" s="54">
        <v>76</v>
      </c>
      <c r="B77" s="54" t="s">
        <v>1466</v>
      </c>
      <c r="C77" s="207">
        <v>18780929</v>
      </c>
      <c r="D77" s="207">
        <v>18244488</v>
      </c>
      <c r="E77" s="207">
        <v>536440</v>
      </c>
      <c r="F77" s="54" t="s">
        <v>1280</v>
      </c>
      <c r="G77" s="208">
        <v>13.6</v>
      </c>
      <c r="H77" s="54" t="s">
        <v>1279</v>
      </c>
      <c r="I77" s="205">
        <f t="shared" si="1"/>
        <v>1380950.661764706</v>
      </c>
    </row>
    <row r="78" spans="1:9" x14ac:dyDescent="0.3">
      <c r="A78" s="54">
        <v>77</v>
      </c>
      <c r="B78" s="54" t="s">
        <v>1465</v>
      </c>
      <c r="C78" s="207">
        <v>28484584</v>
      </c>
      <c r="D78" s="207">
        <v>28174790</v>
      </c>
      <c r="E78" s="207">
        <v>309794</v>
      </c>
      <c r="F78" s="54" t="s">
        <v>1280</v>
      </c>
      <c r="G78" s="208">
        <v>20.7</v>
      </c>
      <c r="H78" s="54" t="s">
        <v>1279</v>
      </c>
      <c r="I78" s="205">
        <f t="shared" si="1"/>
        <v>1376066.8599033817</v>
      </c>
    </row>
    <row r="79" spans="1:9" x14ac:dyDescent="0.3">
      <c r="A79" s="54">
        <v>78</v>
      </c>
      <c r="B79" s="54" t="s">
        <v>1464</v>
      </c>
      <c r="C79" s="207">
        <v>26696216</v>
      </c>
      <c r="D79" s="207">
        <v>26471622</v>
      </c>
      <c r="E79" s="207">
        <v>224594</v>
      </c>
      <c r="F79" s="54" t="s">
        <v>1280</v>
      </c>
      <c r="G79" s="208">
        <v>19.579999999999998</v>
      </c>
      <c r="H79" s="54" t="s">
        <v>1279</v>
      </c>
      <c r="I79" s="205">
        <f t="shared" si="1"/>
        <v>1363443.1052093974</v>
      </c>
    </row>
    <row r="80" spans="1:9" x14ac:dyDescent="0.3">
      <c r="A80" s="54">
        <v>79</v>
      </c>
      <c r="B80" s="54" t="s">
        <v>1463</v>
      </c>
      <c r="C80" s="207">
        <v>15337185</v>
      </c>
      <c r="D80" s="207">
        <v>15116479</v>
      </c>
      <c r="E80" s="207">
        <v>220706</v>
      </c>
      <c r="F80" s="54" t="s">
        <v>1280</v>
      </c>
      <c r="G80" s="208">
        <v>11.27</v>
      </c>
      <c r="H80" s="54" t="s">
        <v>1279</v>
      </c>
      <c r="I80" s="205">
        <f t="shared" si="1"/>
        <v>1360885.9804791482</v>
      </c>
    </row>
    <row r="81" spans="1:9" x14ac:dyDescent="0.3">
      <c r="A81" s="54">
        <v>80</v>
      </c>
      <c r="B81" s="54" t="s">
        <v>1462</v>
      </c>
      <c r="C81" s="207">
        <v>12711188</v>
      </c>
      <c r="D81" s="207">
        <v>12408602</v>
      </c>
      <c r="E81" s="207">
        <v>302586</v>
      </c>
      <c r="F81" s="54" t="s">
        <v>1280</v>
      </c>
      <c r="G81" s="208">
        <v>9.3699999999999992</v>
      </c>
      <c r="H81" s="54" t="s">
        <v>1279</v>
      </c>
      <c r="I81" s="205">
        <f t="shared" si="1"/>
        <v>1356583.5645677696</v>
      </c>
    </row>
    <row r="82" spans="1:9" x14ac:dyDescent="0.3">
      <c r="A82" s="54">
        <v>81</v>
      </c>
      <c r="B82" s="54" t="s">
        <v>1461</v>
      </c>
      <c r="C82" s="207">
        <v>10108490</v>
      </c>
      <c r="D82" s="207">
        <v>10085269</v>
      </c>
      <c r="E82" s="207">
        <v>23221</v>
      </c>
      <c r="F82" s="54" t="s">
        <v>1280</v>
      </c>
      <c r="G82" s="208">
        <v>7.59</v>
      </c>
      <c r="H82" s="54" t="s">
        <v>1279</v>
      </c>
      <c r="I82" s="205">
        <f t="shared" si="1"/>
        <v>1331816.8642951252</v>
      </c>
    </row>
    <row r="83" spans="1:9" x14ac:dyDescent="0.3">
      <c r="A83" s="54">
        <v>82</v>
      </c>
      <c r="B83" s="54" t="s">
        <v>1460</v>
      </c>
      <c r="C83" s="207">
        <v>21222913</v>
      </c>
      <c r="D83" s="207">
        <v>20875681</v>
      </c>
      <c r="E83" s="207">
        <v>347232</v>
      </c>
      <c r="F83" s="54" t="s">
        <v>1280</v>
      </c>
      <c r="G83" s="208">
        <v>16.010000000000002</v>
      </c>
      <c r="H83" s="54" t="s">
        <v>1279</v>
      </c>
      <c r="I83" s="205">
        <f t="shared" si="1"/>
        <v>1325603.560274828</v>
      </c>
    </row>
    <row r="84" spans="1:9" x14ac:dyDescent="0.3">
      <c r="A84" s="54">
        <v>83</v>
      </c>
      <c r="B84" s="54" t="s">
        <v>1459</v>
      </c>
      <c r="C84" s="207">
        <v>26281150</v>
      </c>
      <c r="D84" s="207">
        <v>25993614</v>
      </c>
      <c r="E84" s="207">
        <v>287536</v>
      </c>
      <c r="F84" s="54" t="s">
        <v>1280</v>
      </c>
      <c r="G84" s="208">
        <v>19.91</v>
      </c>
      <c r="H84" s="54" t="s">
        <v>1279</v>
      </c>
      <c r="I84" s="205">
        <f t="shared" si="1"/>
        <v>1319997.4886991461</v>
      </c>
    </row>
    <row r="85" spans="1:9" x14ac:dyDescent="0.3">
      <c r="A85" s="54">
        <v>84</v>
      </c>
      <c r="B85" s="54" t="s">
        <v>1458</v>
      </c>
      <c r="C85" s="207">
        <v>12321076</v>
      </c>
      <c r="D85" s="207">
        <v>12230391</v>
      </c>
      <c r="E85" s="207">
        <v>90685</v>
      </c>
      <c r="F85" s="54" t="s">
        <v>1280</v>
      </c>
      <c r="G85" s="208">
        <v>9.51</v>
      </c>
      <c r="H85" s="54" t="s">
        <v>1279</v>
      </c>
      <c r="I85" s="205">
        <f t="shared" si="1"/>
        <v>1295591.5878023133</v>
      </c>
    </row>
    <row r="86" spans="1:9" x14ac:dyDescent="0.3">
      <c r="A86" s="54">
        <v>85</v>
      </c>
      <c r="B86" s="54" t="s">
        <v>1457</v>
      </c>
      <c r="C86" s="207">
        <v>11288353</v>
      </c>
      <c r="D86" s="207">
        <v>11157039</v>
      </c>
      <c r="E86" s="207">
        <v>131314</v>
      </c>
      <c r="F86" s="54" t="s">
        <v>1280</v>
      </c>
      <c r="G86" s="208">
        <v>8.9700000000000006</v>
      </c>
      <c r="H86" s="54" t="s">
        <v>1279</v>
      </c>
      <c r="I86" s="205">
        <f t="shared" si="1"/>
        <v>1258456.2987736899</v>
      </c>
    </row>
    <row r="87" spans="1:9" x14ac:dyDescent="0.3">
      <c r="A87" s="54">
        <v>86</v>
      </c>
      <c r="B87" s="54" t="s">
        <v>1456</v>
      </c>
      <c r="C87" s="207">
        <v>4481914</v>
      </c>
      <c r="D87" s="207">
        <v>4457135</v>
      </c>
      <c r="E87" s="207">
        <v>24779</v>
      </c>
      <c r="F87" s="54" t="s">
        <v>1280</v>
      </c>
      <c r="G87" s="208">
        <v>3.62</v>
      </c>
      <c r="H87" s="54" t="s">
        <v>1279</v>
      </c>
      <c r="I87" s="205">
        <f t="shared" si="1"/>
        <v>1238097.7900552487</v>
      </c>
    </row>
    <row r="88" spans="1:9" x14ac:dyDescent="0.3">
      <c r="A88" s="54">
        <v>87</v>
      </c>
      <c r="B88" s="54" t="s">
        <v>1455</v>
      </c>
      <c r="C88" s="207">
        <v>11748909</v>
      </c>
      <c r="D88" s="207">
        <v>11662207</v>
      </c>
      <c r="E88" s="207">
        <v>86701</v>
      </c>
      <c r="F88" s="54" t="s">
        <v>1280</v>
      </c>
      <c r="G88" s="208">
        <v>9.49</v>
      </c>
      <c r="H88" s="54" t="s">
        <v>1279</v>
      </c>
      <c r="I88" s="205">
        <f t="shared" si="1"/>
        <v>1238030.4531085354</v>
      </c>
    </row>
    <row r="89" spans="1:9" x14ac:dyDescent="0.3">
      <c r="A89" s="54">
        <v>88</v>
      </c>
      <c r="B89" s="54" t="s">
        <v>1454</v>
      </c>
      <c r="C89" s="207">
        <v>4229945</v>
      </c>
      <c r="D89" s="207">
        <v>4196758</v>
      </c>
      <c r="E89" s="207">
        <v>33186</v>
      </c>
      <c r="F89" s="54" t="s">
        <v>1280</v>
      </c>
      <c r="G89" s="208">
        <v>3.42</v>
      </c>
      <c r="H89" s="54" t="s">
        <v>1279</v>
      </c>
      <c r="I89" s="205">
        <f t="shared" si="1"/>
        <v>1236826.0233918128</v>
      </c>
    </row>
    <row r="90" spans="1:9" x14ac:dyDescent="0.3">
      <c r="A90" s="54">
        <v>89</v>
      </c>
      <c r="B90" s="54" t="s">
        <v>1453</v>
      </c>
      <c r="C90" s="207">
        <v>9719042</v>
      </c>
      <c r="D90" s="207">
        <v>9595871</v>
      </c>
      <c r="E90" s="207">
        <v>123171</v>
      </c>
      <c r="F90" s="54" t="s">
        <v>1280</v>
      </c>
      <c r="G90" s="208">
        <v>7.87</v>
      </c>
      <c r="H90" s="54" t="s">
        <v>1279</v>
      </c>
      <c r="I90" s="205">
        <f t="shared" si="1"/>
        <v>1234948.1575603557</v>
      </c>
    </row>
    <row r="91" spans="1:9" x14ac:dyDescent="0.3">
      <c r="A91" s="54">
        <v>90</v>
      </c>
      <c r="B91" s="54" t="s">
        <v>1452</v>
      </c>
      <c r="C91" s="207">
        <v>4228044</v>
      </c>
      <c r="D91" s="207">
        <v>4224871</v>
      </c>
      <c r="E91" s="207">
        <v>3173</v>
      </c>
      <c r="F91" s="54" t="s">
        <v>1280</v>
      </c>
      <c r="G91" s="208">
        <v>3.43</v>
      </c>
      <c r="H91" s="54" t="s">
        <v>1279</v>
      </c>
      <c r="I91" s="205">
        <f t="shared" si="1"/>
        <v>1232665.8892128279</v>
      </c>
    </row>
    <row r="92" spans="1:9" x14ac:dyDescent="0.3">
      <c r="A92" s="54">
        <v>91</v>
      </c>
      <c r="B92" s="54" t="s">
        <v>1451</v>
      </c>
      <c r="C92" s="207">
        <v>12241713</v>
      </c>
      <c r="D92" s="207">
        <v>12165680</v>
      </c>
      <c r="E92" s="207">
        <v>76033</v>
      </c>
      <c r="F92" s="54" t="s">
        <v>1280</v>
      </c>
      <c r="G92" s="208">
        <v>10</v>
      </c>
      <c r="H92" s="54" t="s">
        <v>1279</v>
      </c>
      <c r="I92" s="205">
        <f t="shared" si="1"/>
        <v>1224171.3</v>
      </c>
    </row>
    <row r="93" spans="1:9" x14ac:dyDescent="0.3">
      <c r="A93" s="54">
        <v>92</v>
      </c>
      <c r="B93" s="54" t="s">
        <v>1450</v>
      </c>
      <c r="C93" s="207">
        <v>6110855</v>
      </c>
      <c r="D93" s="207">
        <v>5866849</v>
      </c>
      <c r="E93" s="207">
        <v>244006</v>
      </c>
      <c r="F93" s="54" t="s">
        <v>1280</v>
      </c>
      <c r="G93" s="208">
        <v>5.0199999999999996</v>
      </c>
      <c r="H93" s="54" t="s">
        <v>1279</v>
      </c>
      <c r="I93" s="205">
        <f t="shared" si="1"/>
        <v>1217301.7928286854</v>
      </c>
    </row>
    <row r="94" spans="1:9" x14ac:dyDescent="0.3">
      <c r="A94" s="54">
        <v>93</v>
      </c>
      <c r="B94" s="54" t="s">
        <v>1449</v>
      </c>
      <c r="C94" s="207">
        <v>7500586</v>
      </c>
      <c r="D94" s="207">
        <v>7388137</v>
      </c>
      <c r="E94" s="207">
        <v>112449</v>
      </c>
      <c r="F94" s="54" t="s">
        <v>1280</v>
      </c>
      <c r="G94" s="208">
        <v>6.3</v>
      </c>
      <c r="H94" s="54" t="s">
        <v>1279</v>
      </c>
      <c r="I94" s="205">
        <f t="shared" si="1"/>
        <v>1190569.2063492064</v>
      </c>
    </row>
    <row r="95" spans="1:9" x14ac:dyDescent="0.3">
      <c r="A95" s="54">
        <v>94</v>
      </c>
      <c r="B95" s="54" t="s">
        <v>1448</v>
      </c>
      <c r="C95" s="207">
        <v>40375331</v>
      </c>
      <c r="D95" s="207">
        <v>39985025</v>
      </c>
      <c r="E95" s="207">
        <v>390306</v>
      </c>
      <c r="F95" s="54" t="s">
        <v>1280</v>
      </c>
      <c r="G95" s="208">
        <v>34.17</v>
      </c>
      <c r="H95" s="54" t="s">
        <v>1279</v>
      </c>
      <c r="I95" s="205">
        <f t="shared" si="1"/>
        <v>1181601.7266608134</v>
      </c>
    </row>
    <row r="96" spans="1:9" x14ac:dyDescent="0.3">
      <c r="A96" s="54">
        <v>95</v>
      </c>
      <c r="B96" s="54" t="s">
        <v>1447</v>
      </c>
      <c r="C96" s="207">
        <v>8274122</v>
      </c>
      <c r="D96" s="207">
        <v>8210482</v>
      </c>
      <c r="E96" s="207">
        <v>63640</v>
      </c>
      <c r="F96" s="54" t="s">
        <v>1280</v>
      </c>
      <c r="G96" s="208">
        <v>7.09</v>
      </c>
      <c r="H96" s="54" t="s">
        <v>1279</v>
      </c>
      <c r="I96" s="205">
        <f t="shared" si="1"/>
        <v>1167012.9760225671</v>
      </c>
    </row>
    <row r="97" spans="1:9" x14ac:dyDescent="0.3">
      <c r="A97" s="54">
        <v>96</v>
      </c>
      <c r="B97" s="54" t="s">
        <v>1446</v>
      </c>
      <c r="C97" s="207">
        <v>9149684</v>
      </c>
      <c r="D97" s="207">
        <v>9068839</v>
      </c>
      <c r="E97" s="207">
        <v>80845</v>
      </c>
      <c r="F97" s="54" t="s">
        <v>1280</v>
      </c>
      <c r="G97" s="208">
        <v>7.84</v>
      </c>
      <c r="H97" s="54" t="s">
        <v>1279</v>
      </c>
      <c r="I97" s="205">
        <f t="shared" si="1"/>
        <v>1167051.530612245</v>
      </c>
    </row>
    <row r="98" spans="1:9" x14ac:dyDescent="0.3">
      <c r="A98" s="54">
        <v>97</v>
      </c>
      <c r="B98" s="54" t="s">
        <v>1445</v>
      </c>
      <c r="C98" s="207">
        <v>3739875</v>
      </c>
      <c r="D98" s="207">
        <v>3707620</v>
      </c>
      <c r="E98" s="207">
        <v>32254</v>
      </c>
      <c r="F98" s="54" t="s">
        <v>1280</v>
      </c>
      <c r="G98" s="208">
        <v>3.23</v>
      </c>
      <c r="H98" s="54" t="s">
        <v>1279</v>
      </c>
      <c r="I98" s="205">
        <f t="shared" si="1"/>
        <v>1157856.0371517027</v>
      </c>
    </row>
    <row r="99" spans="1:9" x14ac:dyDescent="0.3">
      <c r="A99" s="54">
        <v>98</v>
      </c>
      <c r="B99" s="54" t="s">
        <v>1444</v>
      </c>
      <c r="C99" s="207">
        <v>23409154</v>
      </c>
      <c r="D99" s="207">
        <v>23032888</v>
      </c>
      <c r="E99" s="207">
        <v>376266</v>
      </c>
      <c r="F99" s="54" t="s">
        <v>1280</v>
      </c>
      <c r="G99" s="208">
        <v>20.66</v>
      </c>
      <c r="H99" s="54" t="s">
        <v>1279</v>
      </c>
      <c r="I99" s="205">
        <f t="shared" si="1"/>
        <v>1133066.5053242981</v>
      </c>
    </row>
    <row r="100" spans="1:9" x14ac:dyDescent="0.3">
      <c r="A100" s="54">
        <v>99</v>
      </c>
      <c r="B100" s="54" t="s">
        <v>1443</v>
      </c>
      <c r="C100" s="207">
        <v>3782857</v>
      </c>
      <c r="D100" s="207">
        <v>3763197</v>
      </c>
      <c r="E100" s="207">
        <v>19659</v>
      </c>
      <c r="F100" s="54" t="s">
        <v>1280</v>
      </c>
      <c r="G100" s="208">
        <v>3.39</v>
      </c>
      <c r="H100" s="54" t="s">
        <v>1279</v>
      </c>
      <c r="I100" s="205">
        <f t="shared" si="1"/>
        <v>1115887.0206489675</v>
      </c>
    </row>
    <row r="101" spans="1:9" x14ac:dyDescent="0.3">
      <c r="A101" s="54">
        <v>100</v>
      </c>
      <c r="B101" s="54" t="s">
        <v>1442</v>
      </c>
      <c r="C101" s="207">
        <v>13710953</v>
      </c>
      <c r="D101" s="207">
        <v>13572074</v>
      </c>
      <c r="E101" s="207">
        <v>138879</v>
      </c>
      <c r="F101" s="54" t="s">
        <v>1280</v>
      </c>
      <c r="G101" s="208">
        <v>12.31</v>
      </c>
      <c r="H101" s="54" t="s">
        <v>1279</v>
      </c>
      <c r="I101" s="205">
        <f t="shared" si="1"/>
        <v>1113806.092607636</v>
      </c>
    </row>
    <row r="102" spans="1:9" x14ac:dyDescent="0.3">
      <c r="A102" s="54">
        <v>101</v>
      </c>
      <c r="B102" s="54" t="s">
        <v>1441</v>
      </c>
      <c r="C102" s="207">
        <v>10517062</v>
      </c>
      <c r="D102" s="207">
        <v>10338977</v>
      </c>
      <c r="E102" s="207">
        <v>178085</v>
      </c>
      <c r="F102" s="54" t="s">
        <v>1280</v>
      </c>
      <c r="G102" s="208">
        <v>9.6300000000000008</v>
      </c>
      <c r="H102" s="54" t="s">
        <v>1279</v>
      </c>
      <c r="I102" s="205">
        <f t="shared" si="1"/>
        <v>1092114.4340602283</v>
      </c>
    </row>
    <row r="103" spans="1:9" x14ac:dyDescent="0.3">
      <c r="A103" s="54">
        <v>102</v>
      </c>
      <c r="B103" s="54" t="s">
        <v>1440</v>
      </c>
      <c r="C103" s="207">
        <v>11523305</v>
      </c>
      <c r="D103" s="207">
        <v>11381449</v>
      </c>
      <c r="E103" s="207">
        <v>141856</v>
      </c>
      <c r="F103" s="54" t="s">
        <v>1280</v>
      </c>
      <c r="G103" s="208">
        <v>10.61</v>
      </c>
      <c r="H103" s="54" t="s">
        <v>1279</v>
      </c>
      <c r="I103" s="205">
        <f t="shared" si="1"/>
        <v>1086079.6418473138</v>
      </c>
    </row>
    <row r="104" spans="1:9" x14ac:dyDescent="0.3">
      <c r="A104" s="54">
        <v>103</v>
      </c>
      <c r="B104" s="54" t="s">
        <v>1439</v>
      </c>
      <c r="C104" s="207">
        <v>4253667</v>
      </c>
      <c r="D104" s="207">
        <v>4039168</v>
      </c>
      <c r="E104" s="207">
        <v>214499</v>
      </c>
      <c r="F104" s="54" t="s">
        <v>1280</v>
      </c>
      <c r="G104" s="208">
        <v>3.93</v>
      </c>
      <c r="H104" s="54" t="s">
        <v>1279</v>
      </c>
      <c r="I104" s="205">
        <f t="shared" si="1"/>
        <v>1082358.0152671756</v>
      </c>
    </row>
    <row r="105" spans="1:9" x14ac:dyDescent="0.3">
      <c r="A105" s="54">
        <v>104</v>
      </c>
      <c r="B105" s="54" t="s">
        <v>1438</v>
      </c>
      <c r="C105" s="207">
        <v>20510259</v>
      </c>
      <c r="D105" s="207">
        <v>20339348</v>
      </c>
      <c r="E105" s="207">
        <v>170911</v>
      </c>
      <c r="F105" s="54" t="s">
        <v>1280</v>
      </c>
      <c r="G105" s="208">
        <v>18.93</v>
      </c>
      <c r="H105" s="54" t="s">
        <v>1279</v>
      </c>
      <c r="I105" s="205">
        <f t="shared" si="1"/>
        <v>1083479.0808240888</v>
      </c>
    </row>
    <row r="106" spans="1:9" x14ac:dyDescent="0.3">
      <c r="A106" s="54">
        <v>105</v>
      </c>
      <c r="B106" s="54" t="s">
        <v>1437</v>
      </c>
      <c r="C106" s="207">
        <v>18774394</v>
      </c>
      <c r="D106" s="207">
        <v>17938779</v>
      </c>
      <c r="E106" s="207">
        <v>835615</v>
      </c>
      <c r="F106" s="54" t="s">
        <v>1280</v>
      </c>
      <c r="G106" s="208">
        <v>17.46</v>
      </c>
      <c r="H106" s="54" t="s">
        <v>1279</v>
      </c>
      <c r="I106" s="205">
        <f t="shared" si="1"/>
        <v>1075280.2978235967</v>
      </c>
    </row>
    <row r="107" spans="1:9" x14ac:dyDescent="0.3">
      <c r="A107" s="54">
        <v>106</v>
      </c>
      <c r="B107" s="54" t="s">
        <v>1436</v>
      </c>
      <c r="C107" s="207">
        <v>4762848</v>
      </c>
      <c r="D107" s="207">
        <v>4550699</v>
      </c>
      <c r="E107" s="207">
        <v>212149</v>
      </c>
      <c r="F107" s="54" t="s">
        <v>1280</v>
      </c>
      <c r="G107" s="208">
        <v>4.6399999999999997</v>
      </c>
      <c r="H107" s="54" t="s">
        <v>1279</v>
      </c>
      <c r="I107" s="205">
        <f t="shared" si="1"/>
        <v>1026475.8620689656</v>
      </c>
    </row>
    <row r="108" spans="1:9" x14ac:dyDescent="0.3">
      <c r="A108" s="54">
        <v>107</v>
      </c>
      <c r="B108" s="54" t="s">
        <v>1435</v>
      </c>
      <c r="C108" s="207">
        <v>2823751</v>
      </c>
      <c r="D108" s="207">
        <v>2821884</v>
      </c>
      <c r="E108" s="207">
        <v>1867</v>
      </c>
      <c r="F108" s="54" t="s">
        <v>1280</v>
      </c>
      <c r="G108" s="208">
        <v>2.77</v>
      </c>
      <c r="H108" s="54" t="s">
        <v>1279</v>
      </c>
      <c r="I108" s="205">
        <f t="shared" si="1"/>
        <v>1019404.6931407942</v>
      </c>
    </row>
    <row r="109" spans="1:9" x14ac:dyDescent="0.3">
      <c r="A109" s="54">
        <v>108</v>
      </c>
      <c r="B109" s="54" t="s">
        <v>1434</v>
      </c>
      <c r="C109" s="207">
        <v>3441166</v>
      </c>
      <c r="D109" s="207">
        <v>3430800</v>
      </c>
      <c r="E109" s="207">
        <v>10367</v>
      </c>
      <c r="F109" s="54" t="s">
        <v>1280</v>
      </c>
      <c r="G109" s="208">
        <v>3.42</v>
      </c>
      <c r="H109" s="54" t="s">
        <v>1279</v>
      </c>
      <c r="I109" s="205">
        <f t="shared" si="1"/>
        <v>1006188.8888888889</v>
      </c>
    </row>
    <row r="110" spans="1:9" x14ac:dyDescent="0.3">
      <c r="A110" s="54">
        <v>109</v>
      </c>
      <c r="B110" s="54" t="s">
        <v>1433</v>
      </c>
      <c r="C110" s="207">
        <v>3653654</v>
      </c>
      <c r="D110" s="207">
        <v>3234792</v>
      </c>
      <c r="E110" s="207">
        <v>418862</v>
      </c>
      <c r="F110" s="54" t="s">
        <v>1280</v>
      </c>
      <c r="G110" s="208">
        <v>3.69</v>
      </c>
      <c r="H110" s="54" t="s">
        <v>1279</v>
      </c>
      <c r="I110" s="205">
        <f t="shared" si="1"/>
        <v>990150.13550135505</v>
      </c>
    </row>
    <row r="111" spans="1:9" x14ac:dyDescent="0.3">
      <c r="A111" s="54">
        <v>110</v>
      </c>
      <c r="B111" s="54" t="s">
        <v>1432</v>
      </c>
      <c r="C111" s="207">
        <v>4859776</v>
      </c>
      <c r="D111" s="207">
        <v>4852517</v>
      </c>
      <c r="E111" s="207">
        <v>7259</v>
      </c>
      <c r="F111" s="54" t="s">
        <v>1280</v>
      </c>
      <c r="G111" s="208">
        <v>4.91</v>
      </c>
      <c r="H111" s="54" t="s">
        <v>1279</v>
      </c>
      <c r="I111" s="205">
        <f t="shared" si="1"/>
        <v>989771.0794297352</v>
      </c>
    </row>
    <row r="112" spans="1:9" x14ac:dyDescent="0.3">
      <c r="A112" s="54">
        <v>111</v>
      </c>
      <c r="B112" s="54" t="s">
        <v>1431</v>
      </c>
      <c r="C112" s="207">
        <v>6927856</v>
      </c>
      <c r="D112" s="207">
        <v>6778520</v>
      </c>
      <c r="E112" s="207">
        <v>149336</v>
      </c>
      <c r="F112" s="54" t="s">
        <v>1280</v>
      </c>
      <c r="G112" s="208">
        <v>7.15</v>
      </c>
      <c r="H112" s="54" t="s">
        <v>1279</v>
      </c>
      <c r="I112" s="205">
        <f t="shared" si="1"/>
        <v>968930.90909090906</v>
      </c>
    </row>
    <row r="113" spans="1:9" x14ac:dyDescent="0.3">
      <c r="A113" s="54">
        <v>112</v>
      </c>
      <c r="B113" s="54" t="s">
        <v>1430</v>
      </c>
      <c r="C113" s="207">
        <v>15957171</v>
      </c>
      <c r="D113" s="207">
        <v>15550885</v>
      </c>
      <c r="E113" s="207">
        <v>406286</v>
      </c>
      <c r="F113" s="54" t="s">
        <v>1280</v>
      </c>
      <c r="G113" s="208">
        <v>16.59</v>
      </c>
      <c r="H113" s="54" t="s">
        <v>1279</v>
      </c>
      <c r="I113" s="205">
        <f t="shared" si="1"/>
        <v>961854.79204339965</v>
      </c>
    </row>
    <row r="114" spans="1:9" x14ac:dyDescent="0.3">
      <c r="A114" s="54">
        <v>113</v>
      </c>
      <c r="B114" s="54" t="s">
        <v>1429</v>
      </c>
      <c r="C114" s="207">
        <v>10432489</v>
      </c>
      <c r="D114" s="207">
        <v>10123495</v>
      </c>
      <c r="E114" s="207">
        <v>308994</v>
      </c>
      <c r="F114" s="54" t="s">
        <v>1280</v>
      </c>
      <c r="G114" s="208">
        <v>10.86</v>
      </c>
      <c r="H114" s="54" t="s">
        <v>1279</v>
      </c>
      <c r="I114" s="205">
        <f t="shared" si="1"/>
        <v>960634.34622467775</v>
      </c>
    </row>
    <row r="115" spans="1:9" x14ac:dyDescent="0.3">
      <c r="A115" s="54">
        <v>114</v>
      </c>
      <c r="B115" s="54" t="s">
        <v>1428</v>
      </c>
      <c r="C115" s="207">
        <v>3052674</v>
      </c>
      <c r="D115" s="207">
        <v>3024213</v>
      </c>
      <c r="E115" s="207">
        <v>28462</v>
      </c>
      <c r="F115" s="54" t="s">
        <v>1280</v>
      </c>
      <c r="G115" s="208">
        <v>3.19</v>
      </c>
      <c r="H115" s="54" t="s">
        <v>1279</v>
      </c>
      <c r="I115" s="205">
        <f t="shared" si="1"/>
        <v>956951.09717868338</v>
      </c>
    </row>
    <row r="116" spans="1:9" x14ac:dyDescent="0.3">
      <c r="A116" s="54">
        <v>115</v>
      </c>
      <c r="B116" s="54" t="s">
        <v>1427</v>
      </c>
      <c r="C116" s="207">
        <v>13172958</v>
      </c>
      <c r="D116" s="207">
        <v>12751842</v>
      </c>
      <c r="E116" s="207">
        <v>421116</v>
      </c>
      <c r="F116" s="54" t="s">
        <v>1280</v>
      </c>
      <c r="G116" s="208">
        <v>13.77</v>
      </c>
      <c r="H116" s="54" t="s">
        <v>1279</v>
      </c>
      <c r="I116" s="205">
        <f t="shared" si="1"/>
        <v>956641.83006535948</v>
      </c>
    </row>
    <row r="117" spans="1:9" x14ac:dyDescent="0.3">
      <c r="A117" s="54">
        <v>116</v>
      </c>
      <c r="B117" s="54" t="s">
        <v>1426</v>
      </c>
      <c r="C117" s="207">
        <v>3690962</v>
      </c>
      <c r="D117" s="207">
        <v>3687573</v>
      </c>
      <c r="E117" s="207">
        <v>3389</v>
      </c>
      <c r="F117" s="54" t="s">
        <v>1280</v>
      </c>
      <c r="G117" s="208">
        <v>3.87</v>
      </c>
      <c r="H117" s="54" t="s">
        <v>1279</v>
      </c>
      <c r="I117" s="205">
        <f t="shared" si="1"/>
        <v>953736.95090439275</v>
      </c>
    </row>
    <row r="118" spans="1:9" x14ac:dyDescent="0.3">
      <c r="A118" s="54">
        <v>117</v>
      </c>
      <c r="B118" s="54" t="s">
        <v>1425</v>
      </c>
      <c r="C118" s="207">
        <v>6915682</v>
      </c>
      <c r="D118" s="207">
        <v>6846549</v>
      </c>
      <c r="E118" s="207">
        <v>69133</v>
      </c>
      <c r="F118" s="54" t="s">
        <v>1280</v>
      </c>
      <c r="G118" s="208">
        <v>7.34</v>
      </c>
      <c r="H118" s="54" t="s">
        <v>1279</v>
      </c>
      <c r="I118" s="205">
        <f t="shared" si="1"/>
        <v>942191.00817438692</v>
      </c>
    </row>
    <row r="119" spans="1:9" x14ac:dyDescent="0.3">
      <c r="A119" s="54">
        <v>118</v>
      </c>
      <c r="B119" s="54" t="s">
        <v>1424</v>
      </c>
      <c r="C119" s="207">
        <v>5946508</v>
      </c>
      <c r="D119" s="207">
        <v>5905825</v>
      </c>
      <c r="E119" s="207">
        <v>40683</v>
      </c>
      <c r="F119" s="54" t="s">
        <v>1280</v>
      </c>
      <c r="G119" s="208">
        <v>6.36</v>
      </c>
      <c r="H119" s="54" t="s">
        <v>1279</v>
      </c>
      <c r="I119" s="205">
        <f t="shared" si="1"/>
        <v>934985.53459119494</v>
      </c>
    </row>
    <row r="120" spans="1:9" x14ac:dyDescent="0.3">
      <c r="A120" s="54">
        <v>119</v>
      </c>
      <c r="B120" s="54" t="s">
        <v>1423</v>
      </c>
      <c r="C120" s="207">
        <v>5348877</v>
      </c>
      <c r="D120" s="207">
        <v>5272517</v>
      </c>
      <c r="E120" s="207">
        <v>76360</v>
      </c>
      <c r="F120" s="54" t="s">
        <v>1280</v>
      </c>
      <c r="G120" s="208">
        <v>5.73</v>
      </c>
      <c r="H120" s="54" t="s">
        <v>1279</v>
      </c>
      <c r="I120" s="205">
        <f t="shared" si="1"/>
        <v>933486.38743455487</v>
      </c>
    </row>
    <row r="121" spans="1:9" x14ac:dyDescent="0.3">
      <c r="A121" s="54">
        <v>120</v>
      </c>
      <c r="B121" s="54" t="s">
        <v>1422</v>
      </c>
      <c r="C121" s="207">
        <v>13521745</v>
      </c>
      <c r="D121" s="207">
        <v>13424968</v>
      </c>
      <c r="E121" s="207">
        <v>96777</v>
      </c>
      <c r="F121" s="54" t="s">
        <v>1280</v>
      </c>
      <c r="G121" s="208">
        <v>14.57</v>
      </c>
      <c r="H121" s="54" t="s">
        <v>1279</v>
      </c>
      <c r="I121" s="205">
        <f t="shared" si="1"/>
        <v>928053.87783115986</v>
      </c>
    </row>
    <row r="122" spans="1:9" x14ac:dyDescent="0.3">
      <c r="A122" s="54">
        <v>121</v>
      </c>
      <c r="B122" s="54" t="s">
        <v>1421</v>
      </c>
      <c r="C122" s="207">
        <v>5536621</v>
      </c>
      <c r="D122" s="207">
        <v>5332551</v>
      </c>
      <c r="E122" s="207">
        <v>204070</v>
      </c>
      <c r="F122" s="54" t="s">
        <v>1280</v>
      </c>
      <c r="G122" s="208">
        <v>5.99</v>
      </c>
      <c r="H122" s="54" t="s">
        <v>1279</v>
      </c>
      <c r="I122" s="205">
        <f t="shared" si="1"/>
        <v>924310.68447412353</v>
      </c>
    </row>
    <row r="123" spans="1:9" x14ac:dyDescent="0.3">
      <c r="A123" s="54">
        <v>122</v>
      </c>
      <c r="B123" s="54" t="s">
        <v>1420</v>
      </c>
      <c r="C123" s="207">
        <v>25743456</v>
      </c>
      <c r="D123" s="207">
        <v>25588005</v>
      </c>
      <c r="E123" s="207">
        <v>155451</v>
      </c>
      <c r="F123" s="54" t="s">
        <v>1280</v>
      </c>
      <c r="G123" s="208">
        <v>27.93</v>
      </c>
      <c r="H123" s="54" t="s">
        <v>1279</v>
      </c>
      <c r="I123" s="205">
        <f t="shared" si="1"/>
        <v>921713.42642320087</v>
      </c>
    </row>
    <row r="124" spans="1:9" x14ac:dyDescent="0.3">
      <c r="A124" s="54">
        <v>123</v>
      </c>
      <c r="B124" s="54" t="s">
        <v>1419</v>
      </c>
      <c r="C124" s="207">
        <v>5332004</v>
      </c>
      <c r="D124" s="207">
        <v>5229334</v>
      </c>
      <c r="E124" s="207">
        <v>102670</v>
      </c>
      <c r="F124" s="54" t="s">
        <v>1280</v>
      </c>
      <c r="G124" s="208">
        <v>5.86</v>
      </c>
      <c r="H124" s="54" t="s">
        <v>1279</v>
      </c>
      <c r="I124" s="205">
        <f t="shared" si="1"/>
        <v>909898.29351535835</v>
      </c>
    </row>
    <row r="125" spans="1:9" x14ac:dyDescent="0.3">
      <c r="A125" s="54">
        <v>124</v>
      </c>
      <c r="B125" s="54" t="s">
        <v>1418</v>
      </c>
      <c r="C125" s="207">
        <v>5437438</v>
      </c>
      <c r="D125" s="207">
        <v>5336373</v>
      </c>
      <c r="E125" s="207">
        <v>101064</v>
      </c>
      <c r="F125" s="54" t="s">
        <v>1280</v>
      </c>
      <c r="G125" s="208">
        <v>5.99</v>
      </c>
      <c r="H125" s="54" t="s">
        <v>1279</v>
      </c>
      <c r="I125" s="205">
        <f t="shared" si="1"/>
        <v>907752.5876460768</v>
      </c>
    </row>
    <row r="126" spans="1:9" x14ac:dyDescent="0.3">
      <c r="A126" s="54">
        <v>125</v>
      </c>
      <c r="B126" s="54" t="s">
        <v>1417</v>
      </c>
      <c r="C126" s="207">
        <v>11350287</v>
      </c>
      <c r="D126" s="207">
        <v>10974725</v>
      </c>
      <c r="E126" s="207">
        <v>375563</v>
      </c>
      <c r="F126" s="54" t="s">
        <v>1280</v>
      </c>
      <c r="G126" s="208">
        <v>12.7</v>
      </c>
      <c r="H126" s="54" t="s">
        <v>1279</v>
      </c>
      <c r="I126" s="205">
        <f t="shared" si="1"/>
        <v>893723.38582677173</v>
      </c>
    </row>
    <row r="127" spans="1:9" x14ac:dyDescent="0.3">
      <c r="A127" s="54">
        <v>126</v>
      </c>
      <c r="B127" s="54" t="s">
        <v>1416</v>
      </c>
      <c r="C127" s="207">
        <v>10322642</v>
      </c>
      <c r="D127" s="207">
        <v>10227749</v>
      </c>
      <c r="E127" s="207">
        <v>94892</v>
      </c>
      <c r="F127" s="54" t="s">
        <v>1280</v>
      </c>
      <c r="G127" s="208">
        <v>11.58</v>
      </c>
      <c r="H127" s="54" t="s">
        <v>1279</v>
      </c>
      <c r="I127" s="205">
        <f t="shared" si="1"/>
        <v>891419.86183074268</v>
      </c>
    </row>
    <row r="128" spans="1:9" x14ac:dyDescent="0.3">
      <c r="A128" s="54">
        <v>127</v>
      </c>
      <c r="B128" s="54" t="s">
        <v>1415</v>
      </c>
      <c r="C128" s="207">
        <v>3684980</v>
      </c>
      <c r="D128" s="207">
        <v>3616965</v>
      </c>
      <c r="E128" s="207">
        <v>68015</v>
      </c>
      <c r="F128" s="54" t="s">
        <v>1280</v>
      </c>
      <c r="G128" s="208">
        <v>4.21</v>
      </c>
      <c r="H128" s="54" t="s">
        <v>1279</v>
      </c>
      <c r="I128" s="205">
        <f t="shared" si="1"/>
        <v>875292.16152019007</v>
      </c>
    </row>
    <row r="129" spans="1:9" x14ac:dyDescent="0.3">
      <c r="A129" s="54">
        <v>128</v>
      </c>
      <c r="B129" s="54" t="s">
        <v>1414</v>
      </c>
      <c r="C129" s="207">
        <v>11917199</v>
      </c>
      <c r="D129" s="207">
        <v>11236832</v>
      </c>
      <c r="E129" s="207">
        <v>680367</v>
      </c>
      <c r="F129" s="54" t="s">
        <v>1280</v>
      </c>
      <c r="G129" s="208">
        <v>13.81</v>
      </c>
      <c r="H129" s="54" t="s">
        <v>1279</v>
      </c>
      <c r="I129" s="205">
        <f t="shared" si="1"/>
        <v>862939.82621288917</v>
      </c>
    </row>
    <row r="130" spans="1:9" x14ac:dyDescent="0.3">
      <c r="A130" s="54">
        <v>129</v>
      </c>
      <c r="B130" s="54" t="s">
        <v>1413</v>
      </c>
      <c r="C130" s="207">
        <v>9288033</v>
      </c>
      <c r="D130" s="207">
        <v>9142043</v>
      </c>
      <c r="E130" s="207">
        <v>145990</v>
      </c>
      <c r="F130" s="54" t="s">
        <v>1280</v>
      </c>
      <c r="G130" s="208">
        <v>10.91</v>
      </c>
      <c r="H130" s="54" t="s">
        <v>1279</v>
      </c>
      <c r="I130" s="205">
        <f t="shared" ref="I130:I193" si="2">C130/G130</f>
        <v>851332.08065994503</v>
      </c>
    </row>
    <row r="131" spans="1:9" x14ac:dyDescent="0.3">
      <c r="A131" s="54">
        <v>130</v>
      </c>
      <c r="B131" s="54" t="s">
        <v>1412</v>
      </c>
      <c r="C131" s="207">
        <v>5264969</v>
      </c>
      <c r="D131" s="207">
        <v>5176968</v>
      </c>
      <c r="E131" s="207">
        <v>88001</v>
      </c>
      <c r="F131" s="54" t="s">
        <v>1280</v>
      </c>
      <c r="G131" s="208">
        <v>6.19</v>
      </c>
      <c r="H131" s="54" t="s">
        <v>1279</v>
      </c>
      <c r="I131" s="205">
        <f t="shared" si="2"/>
        <v>850560.42003231007</v>
      </c>
    </row>
    <row r="132" spans="1:9" x14ac:dyDescent="0.3">
      <c r="A132" s="54">
        <v>131</v>
      </c>
      <c r="B132" s="54" t="s">
        <v>1411</v>
      </c>
      <c r="C132" s="207">
        <v>3332739</v>
      </c>
      <c r="D132" s="207">
        <v>3326465</v>
      </c>
      <c r="E132" s="207">
        <v>6274</v>
      </c>
      <c r="F132" s="54" t="s">
        <v>1280</v>
      </c>
      <c r="G132" s="208">
        <v>3.92</v>
      </c>
      <c r="H132" s="54" t="s">
        <v>1279</v>
      </c>
      <c r="I132" s="205">
        <f t="shared" si="2"/>
        <v>850188.52040816331</v>
      </c>
    </row>
    <row r="133" spans="1:9" x14ac:dyDescent="0.3">
      <c r="A133" s="54">
        <v>132</v>
      </c>
      <c r="B133" s="54" t="s">
        <v>1410</v>
      </c>
      <c r="C133" s="207">
        <v>5434815</v>
      </c>
      <c r="D133" s="207">
        <v>5375941</v>
      </c>
      <c r="E133" s="207">
        <v>58875</v>
      </c>
      <c r="F133" s="54" t="s">
        <v>1280</v>
      </c>
      <c r="G133" s="208">
        <v>6.43</v>
      </c>
      <c r="H133" s="54" t="s">
        <v>1279</v>
      </c>
      <c r="I133" s="205">
        <f t="shared" si="2"/>
        <v>845227.83825816493</v>
      </c>
    </row>
    <row r="134" spans="1:9" x14ac:dyDescent="0.3">
      <c r="A134" s="54">
        <v>133</v>
      </c>
      <c r="B134" s="54" t="s">
        <v>1409</v>
      </c>
      <c r="C134" s="207">
        <v>8801877</v>
      </c>
      <c r="D134" s="207">
        <v>8643495</v>
      </c>
      <c r="E134" s="207">
        <v>158382</v>
      </c>
      <c r="F134" s="54" t="s">
        <v>1280</v>
      </c>
      <c r="G134" s="208">
        <v>10.51</v>
      </c>
      <c r="H134" s="54" t="s">
        <v>1279</v>
      </c>
      <c r="I134" s="205">
        <f t="shared" si="2"/>
        <v>837476.40342530922</v>
      </c>
    </row>
    <row r="135" spans="1:9" x14ac:dyDescent="0.3">
      <c r="A135" s="54">
        <v>134</v>
      </c>
      <c r="B135" s="54" t="s">
        <v>1408</v>
      </c>
      <c r="C135" s="207">
        <v>10274006</v>
      </c>
      <c r="D135" s="207">
        <v>10265349</v>
      </c>
      <c r="E135" s="207">
        <v>8657</v>
      </c>
      <c r="F135" s="54" t="s">
        <v>1280</v>
      </c>
      <c r="G135" s="208">
        <v>12.3</v>
      </c>
      <c r="H135" s="54" t="s">
        <v>1279</v>
      </c>
      <c r="I135" s="205">
        <f t="shared" si="2"/>
        <v>835285.0406504065</v>
      </c>
    </row>
    <row r="136" spans="1:9" x14ac:dyDescent="0.3">
      <c r="A136" s="54">
        <v>135</v>
      </c>
      <c r="B136" s="54" t="s">
        <v>1407</v>
      </c>
      <c r="C136" s="207">
        <v>7107170</v>
      </c>
      <c r="D136" s="207">
        <v>7075030</v>
      </c>
      <c r="E136" s="207">
        <v>32140</v>
      </c>
      <c r="F136" s="54" t="s">
        <v>1280</v>
      </c>
      <c r="G136" s="208">
        <v>8.7200000000000006</v>
      </c>
      <c r="H136" s="54" t="s">
        <v>1279</v>
      </c>
      <c r="I136" s="205">
        <f t="shared" si="2"/>
        <v>815042.43119266047</v>
      </c>
    </row>
    <row r="137" spans="1:9" x14ac:dyDescent="0.3">
      <c r="A137" s="54">
        <v>136</v>
      </c>
      <c r="B137" s="54" t="s">
        <v>1406</v>
      </c>
      <c r="C137" s="207">
        <v>3965222</v>
      </c>
      <c r="D137" s="207">
        <v>3896389</v>
      </c>
      <c r="E137" s="207">
        <v>68833</v>
      </c>
      <c r="F137" s="54" t="s">
        <v>1280</v>
      </c>
      <c r="G137" s="208">
        <v>5.07</v>
      </c>
      <c r="H137" s="54" t="s">
        <v>1279</v>
      </c>
      <c r="I137" s="205">
        <f t="shared" si="2"/>
        <v>782095.06903353054</v>
      </c>
    </row>
    <row r="138" spans="1:9" x14ac:dyDescent="0.3">
      <c r="A138" s="54">
        <v>137</v>
      </c>
      <c r="B138" s="54" t="s">
        <v>1405</v>
      </c>
      <c r="C138" s="207">
        <v>11317694</v>
      </c>
      <c r="D138" s="207">
        <v>11291558</v>
      </c>
      <c r="E138" s="207">
        <v>26136</v>
      </c>
      <c r="F138" s="54" t="s">
        <v>1280</v>
      </c>
      <c r="G138" s="208">
        <v>14.6</v>
      </c>
      <c r="H138" s="54" t="s">
        <v>1279</v>
      </c>
      <c r="I138" s="205">
        <f t="shared" si="2"/>
        <v>775184.52054794517</v>
      </c>
    </row>
    <row r="139" spans="1:9" x14ac:dyDescent="0.3">
      <c r="A139" s="54">
        <v>138</v>
      </c>
      <c r="B139" s="54" t="s">
        <v>1404</v>
      </c>
      <c r="C139" s="207">
        <v>2889973</v>
      </c>
      <c r="D139" s="207">
        <v>2868051</v>
      </c>
      <c r="E139" s="207">
        <v>21922</v>
      </c>
      <c r="F139" s="54" t="s">
        <v>1280</v>
      </c>
      <c r="G139" s="208">
        <v>3.78</v>
      </c>
      <c r="H139" s="54" t="s">
        <v>1279</v>
      </c>
      <c r="I139" s="205">
        <f t="shared" si="2"/>
        <v>764543.12169312174</v>
      </c>
    </row>
    <row r="140" spans="1:9" x14ac:dyDescent="0.3">
      <c r="A140" s="54">
        <v>139</v>
      </c>
      <c r="B140" s="54" t="s">
        <v>1403</v>
      </c>
      <c r="C140" s="207">
        <v>10591377</v>
      </c>
      <c r="D140" s="207">
        <v>10412424</v>
      </c>
      <c r="E140" s="207">
        <v>178953</v>
      </c>
      <c r="F140" s="54" t="s">
        <v>1280</v>
      </c>
      <c r="G140" s="208">
        <v>14.17</v>
      </c>
      <c r="H140" s="54" t="s">
        <v>1279</v>
      </c>
      <c r="I140" s="205">
        <f t="shared" si="2"/>
        <v>747450.74100211717</v>
      </c>
    </row>
    <row r="141" spans="1:9" x14ac:dyDescent="0.3">
      <c r="A141" s="54">
        <v>140</v>
      </c>
      <c r="B141" s="54" t="s">
        <v>1402</v>
      </c>
      <c r="C141" s="207">
        <v>2758283</v>
      </c>
      <c r="D141" s="207">
        <v>2661345</v>
      </c>
      <c r="E141" s="207">
        <v>96938</v>
      </c>
      <c r="F141" s="54" t="s">
        <v>1280</v>
      </c>
      <c r="G141" s="208">
        <v>3.7</v>
      </c>
      <c r="H141" s="54" t="s">
        <v>1279</v>
      </c>
      <c r="I141" s="205">
        <f t="shared" si="2"/>
        <v>745481.89189189184</v>
      </c>
    </row>
    <row r="142" spans="1:9" x14ac:dyDescent="0.3">
      <c r="A142" s="54">
        <v>141</v>
      </c>
      <c r="B142" s="54" t="s">
        <v>1401</v>
      </c>
      <c r="C142" s="207">
        <v>10068517</v>
      </c>
      <c r="D142" s="207">
        <v>9779527</v>
      </c>
      <c r="E142" s="207">
        <v>288990</v>
      </c>
      <c r="F142" s="54" t="s">
        <v>1280</v>
      </c>
      <c r="G142" s="208">
        <v>13.54</v>
      </c>
      <c r="H142" s="54" t="s">
        <v>1279</v>
      </c>
      <c r="I142" s="205">
        <f t="shared" si="2"/>
        <v>743612.77695716405</v>
      </c>
    </row>
    <row r="143" spans="1:9" x14ac:dyDescent="0.3">
      <c r="A143" s="54">
        <v>142</v>
      </c>
      <c r="B143" s="54" t="s">
        <v>1400</v>
      </c>
      <c r="C143" s="207">
        <v>6147284</v>
      </c>
      <c r="D143" s="207">
        <v>6017064</v>
      </c>
      <c r="E143" s="207">
        <v>130220</v>
      </c>
      <c r="F143" s="54" t="s">
        <v>1280</v>
      </c>
      <c r="G143" s="208">
        <v>8.32</v>
      </c>
      <c r="H143" s="54" t="s">
        <v>1279</v>
      </c>
      <c r="I143" s="205">
        <f t="shared" si="2"/>
        <v>738856.25</v>
      </c>
    </row>
    <row r="144" spans="1:9" x14ac:dyDescent="0.3">
      <c r="A144" s="54">
        <v>143</v>
      </c>
      <c r="B144" s="54" t="s">
        <v>1399</v>
      </c>
      <c r="C144" s="207">
        <v>5299634</v>
      </c>
      <c r="D144" s="207">
        <v>5223022</v>
      </c>
      <c r="E144" s="207">
        <v>76612</v>
      </c>
      <c r="F144" s="54" t="s">
        <v>1280</v>
      </c>
      <c r="G144" s="208">
        <v>7.23</v>
      </c>
      <c r="H144" s="54" t="s">
        <v>1279</v>
      </c>
      <c r="I144" s="205">
        <f t="shared" si="2"/>
        <v>733006.08575380361</v>
      </c>
    </row>
    <row r="145" spans="1:9" x14ac:dyDescent="0.3">
      <c r="A145" s="54">
        <v>144</v>
      </c>
      <c r="B145" s="54" t="s">
        <v>1398</v>
      </c>
      <c r="C145" s="207">
        <v>9632591</v>
      </c>
      <c r="D145" s="207">
        <v>9146839</v>
      </c>
      <c r="E145" s="207">
        <v>485752</v>
      </c>
      <c r="F145" s="54" t="s">
        <v>1280</v>
      </c>
      <c r="G145" s="208">
        <v>13.3</v>
      </c>
      <c r="H145" s="54" t="s">
        <v>1279</v>
      </c>
      <c r="I145" s="205">
        <f t="shared" si="2"/>
        <v>724254.96240601502</v>
      </c>
    </row>
    <row r="146" spans="1:9" x14ac:dyDescent="0.3">
      <c r="A146" s="54">
        <v>145</v>
      </c>
      <c r="B146" s="54" t="s">
        <v>1397</v>
      </c>
      <c r="C146" s="207">
        <v>3135458</v>
      </c>
      <c r="D146" s="207">
        <v>3128270</v>
      </c>
      <c r="E146" s="207">
        <v>7187</v>
      </c>
      <c r="F146" s="54" t="s">
        <v>1280</v>
      </c>
      <c r="G146" s="208">
        <v>4.3499999999999996</v>
      </c>
      <c r="H146" s="54" t="s">
        <v>1279</v>
      </c>
      <c r="I146" s="205">
        <f t="shared" si="2"/>
        <v>720794.94252873573</v>
      </c>
    </row>
    <row r="147" spans="1:9" x14ac:dyDescent="0.3">
      <c r="A147" s="54">
        <v>146</v>
      </c>
      <c r="B147" s="54" t="s">
        <v>1396</v>
      </c>
      <c r="C147" s="207">
        <v>8019179</v>
      </c>
      <c r="D147" s="207">
        <v>7901674</v>
      </c>
      <c r="E147" s="207">
        <v>117505</v>
      </c>
      <c r="F147" s="54" t="s">
        <v>1280</v>
      </c>
      <c r="G147" s="208">
        <v>11.15</v>
      </c>
      <c r="H147" s="54" t="s">
        <v>1279</v>
      </c>
      <c r="I147" s="205">
        <f t="shared" si="2"/>
        <v>719208.87892376678</v>
      </c>
    </row>
    <row r="148" spans="1:9" x14ac:dyDescent="0.3">
      <c r="A148" s="54">
        <v>147</v>
      </c>
      <c r="B148" s="54" t="s">
        <v>1395</v>
      </c>
      <c r="C148" s="207">
        <v>8696504</v>
      </c>
      <c r="D148" s="207">
        <v>8389974</v>
      </c>
      <c r="E148" s="207">
        <v>306530</v>
      </c>
      <c r="F148" s="54" t="s">
        <v>1280</v>
      </c>
      <c r="G148" s="208">
        <v>12.19</v>
      </c>
      <c r="H148" s="54" t="s">
        <v>1279</v>
      </c>
      <c r="I148" s="205">
        <f t="shared" si="2"/>
        <v>713412.96144380642</v>
      </c>
    </row>
    <row r="149" spans="1:9" x14ac:dyDescent="0.3">
      <c r="A149" s="54">
        <v>148</v>
      </c>
      <c r="B149" s="54" t="s">
        <v>1394</v>
      </c>
      <c r="C149" s="207">
        <v>5733791</v>
      </c>
      <c r="D149" s="207">
        <v>5642495</v>
      </c>
      <c r="E149" s="207">
        <v>91295</v>
      </c>
      <c r="F149" s="54" t="s">
        <v>1280</v>
      </c>
      <c r="G149" s="208">
        <v>8.2200000000000006</v>
      </c>
      <c r="H149" s="54" t="s">
        <v>1279</v>
      </c>
      <c r="I149" s="205">
        <f t="shared" si="2"/>
        <v>697541.48418491473</v>
      </c>
    </row>
    <row r="150" spans="1:9" x14ac:dyDescent="0.3">
      <c r="A150" s="54">
        <v>149</v>
      </c>
      <c r="B150" s="54" t="s">
        <v>1393</v>
      </c>
      <c r="C150" s="207">
        <v>8713017</v>
      </c>
      <c r="D150" s="207">
        <v>8657406</v>
      </c>
      <c r="E150" s="207">
        <v>55612</v>
      </c>
      <c r="F150" s="54" t="s">
        <v>1280</v>
      </c>
      <c r="G150" s="208">
        <v>12.51</v>
      </c>
      <c r="H150" s="54" t="s">
        <v>1279</v>
      </c>
      <c r="I150" s="205">
        <f t="shared" si="2"/>
        <v>696484.17266187049</v>
      </c>
    </row>
    <row r="151" spans="1:9" x14ac:dyDescent="0.3">
      <c r="A151" s="54">
        <v>150</v>
      </c>
      <c r="B151" s="54" t="s">
        <v>1392</v>
      </c>
      <c r="C151" s="207">
        <v>8477862</v>
      </c>
      <c r="D151" s="207">
        <v>8290638</v>
      </c>
      <c r="E151" s="207">
        <v>187224</v>
      </c>
      <c r="F151" s="54" t="s">
        <v>1280</v>
      </c>
      <c r="G151" s="208">
        <v>12.2</v>
      </c>
      <c r="H151" s="54" t="s">
        <v>1279</v>
      </c>
      <c r="I151" s="205">
        <f t="shared" si="2"/>
        <v>694906.7213114755</v>
      </c>
    </row>
    <row r="152" spans="1:9" x14ac:dyDescent="0.3">
      <c r="A152" s="54">
        <v>151</v>
      </c>
      <c r="B152" s="54" t="s">
        <v>1391</v>
      </c>
      <c r="C152" s="207">
        <v>16740391</v>
      </c>
      <c r="D152" s="207">
        <v>16634977</v>
      </c>
      <c r="E152" s="207">
        <v>105414</v>
      </c>
      <c r="F152" s="54" t="s">
        <v>1280</v>
      </c>
      <c r="G152" s="208">
        <v>24.31</v>
      </c>
      <c r="H152" s="54" t="s">
        <v>1279</v>
      </c>
      <c r="I152" s="205">
        <f t="shared" si="2"/>
        <v>688621.59605100786</v>
      </c>
    </row>
    <row r="153" spans="1:9" x14ac:dyDescent="0.3">
      <c r="A153" s="54">
        <v>152</v>
      </c>
      <c r="B153" s="54" t="s">
        <v>1390</v>
      </c>
      <c r="C153" s="207">
        <v>3518020</v>
      </c>
      <c r="D153" s="207">
        <v>3428405</v>
      </c>
      <c r="E153" s="207">
        <v>89616</v>
      </c>
      <c r="F153" s="54" t="s">
        <v>1280</v>
      </c>
      <c r="G153" s="208">
        <v>5.13</v>
      </c>
      <c r="H153" s="54" t="s">
        <v>1279</v>
      </c>
      <c r="I153" s="205">
        <f t="shared" si="2"/>
        <v>685773.87914230023</v>
      </c>
    </row>
    <row r="154" spans="1:9" x14ac:dyDescent="0.3">
      <c r="A154" s="54">
        <v>153</v>
      </c>
      <c r="B154" s="54" t="s">
        <v>1389</v>
      </c>
      <c r="C154" s="207">
        <v>3646805</v>
      </c>
      <c r="D154" s="207">
        <v>3351774</v>
      </c>
      <c r="E154" s="207">
        <v>295031</v>
      </c>
      <c r="F154" s="54" t="s">
        <v>1280</v>
      </c>
      <c r="G154" s="208">
        <v>5.32</v>
      </c>
      <c r="H154" s="54" t="s">
        <v>1279</v>
      </c>
      <c r="I154" s="205">
        <f t="shared" si="2"/>
        <v>685489.66165413533</v>
      </c>
    </row>
    <row r="155" spans="1:9" x14ac:dyDescent="0.3">
      <c r="A155" s="54">
        <v>154</v>
      </c>
      <c r="B155" s="54" t="s">
        <v>1388</v>
      </c>
      <c r="C155" s="207">
        <v>11201389</v>
      </c>
      <c r="D155" s="207">
        <v>11075404</v>
      </c>
      <c r="E155" s="207">
        <v>125985</v>
      </c>
      <c r="F155" s="54" t="s">
        <v>1280</v>
      </c>
      <c r="G155" s="208">
        <v>16.420000000000002</v>
      </c>
      <c r="H155" s="54" t="s">
        <v>1279</v>
      </c>
      <c r="I155" s="205">
        <f t="shared" si="2"/>
        <v>682179.59805115708</v>
      </c>
    </row>
    <row r="156" spans="1:9" x14ac:dyDescent="0.3">
      <c r="A156" s="54">
        <v>155</v>
      </c>
      <c r="B156" s="54" t="s">
        <v>1387</v>
      </c>
      <c r="C156" s="207">
        <v>9012545</v>
      </c>
      <c r="D156" s="207">
        <v>8927134</v>
      </c>
      <c r="E156" s="207">
        <v>85411</v>
      </c>
      <c r="F156" s="54" t="s">
        <v>1280</v>
      </c>
      <c r="G156" s="208">
        <v>13.35</v>
      </c>
      <c r="H156" s="54" t="s">
        <v>1279</v>
      </c>
      <c r="I156" s="205">
        <f t="shared" si="2"/>
        <v>675097.00374531839</v>
      </c>
    </row>
    <row r="157" spans="1:9" x14ac:dyDescent="0.3">
      <c r="A157" s="54">
        <v>156</v>
      </c>
      <c r="B157" s="54" t="s">
        <v>1386</v>
      </c>
      <c r="C157" s="207">
        <v>18749596</v>
      </c>
      <c r="D157" s="207">
        <v>18188039</v>
      </c>
      <c r="E157" s="207">
        <v>561557</v>
      </c>
      <c r="F157" s="54" t="s">
        <v>1280</v>
      </c>
      <c r="G157" s="208">
        <v>27.79</v>
      </c>
      <c r="H157" s="54" t="s">
        <v>1279</v>
      </c>
      <c r="I157" s="205">
        <f t="shared" si="2"/>
        <v>674688.59301907162</v>
      </c>
    </row>
    <row r="158" spans="1:9" x14ac:dyDescent="0.3">
      <c r="A158" s="54">
        <v>157</v>
      </c>
      <c r="B158" s="54" t="s">
        <v>1385</v>
      </c>
      <c r="C158" s="207">
        <v>6435983</v>
      </c>
      <c r="D158" s="207">
        <v>6428610</v>
      </c>
      <c r="E158" s="207">
        <v>7374</v>
      </c>
      <c r="F158" s="54" t="s">
        <v>1280</v>
      </c>
      <c r="G158" s="208">
        <v>9.6</v>
      </c>
      <c r="H158" s="54" t="s">
        <v>1279</v>
      </c>
      <c r="I158" s="205">
        <f t="shared" si="2"/>
        <v>670414.89583333337</v>
      </c>
    </row>
    <row r="159" spans="1:9" x14ac:dyDescent="0.3">
      <c r="A159" s="54">
        <v>158</v>
      </c>
      <c r="B159" s="54" t="s">
        <v>1384</v>
      </c>
      <c r="C159" s="207">
        <v>4184747</v>
      </c>
      <c r="D159" s="207">
        <v>4105075</v>
      </c>
      <c r="E159" s="207">
        <v>79671</v>
      </c>
      <c r="F159" s="54" t="s">
        <v>1280</v>
      </c>
      <c r="G159" s="208">
        <v>6.25</v>
      </c>
      <c r="H159" s="54" t="s">
        <v>1279</v>
      </c>
      <c r="I159" s="205">
        <f t="shared" si="2"/>
        <v>669559.52</v>
      </c>
    </row>
    <row r="160" spans="1:9" x14ac:dyDescent="0.3">
      <c r="A160" s="54">
        <v>159</v>
      </c>
      <c r="B160" s="54" t="s">
        <v>1383</v>
      </c>
      <c r="C160" s="207">
        <v>4300184</v>
      </c>
      <c r="D160" s="207">
        <v>4242542</v>
      </c>
      <c r="E160" s="207">
        <v>57642</v>
      </c>
      <c r="F160" s="54" t="s">
        <v>1280</v>
      </c>
      <c r="G160" s="208">
        <v>6.47</v>
      </c>
      <c r="H160" s="54" t="s">
        <v>1279</v>
      </c>
      <c r="I160" s="205">
        <f t="shared" si="2"/>
        <v>664634.31221020094</v>
      </c>
    </row>
    <row r="161" spans="1:9" x14ac:dyDescent="0.3">
      <c r="A161" s="54">
        <v>160</v>
      </c>
      <c r="B161" s="54" t="s">
        <v>1382</v>
      </c>
      <c r="C161" s="207">
        <v>16012786</v>
      </c>
      <c r="D161" s="207">
        <v>15654558</v>
      </c>
      <c r="E161" s="207">
        <v>358229</v>
      </c>
      <c r="F161" s="54" t="s">
        <v>1280</v>
      </c>
      <c r="G161" s="208">
        <v>24.1</v>
      </c>
      <c r="H161" s="54" t="s">
        <v>1279</v>
      </c>
      <c r="I161" s="205">
        <f t="shared" si="2"/>
        <v>664430.9543568464</v>
      </c>
    </row>
    <row r="162" spans="1:9" x14ac:dyDescent="0.3">
      <c r="A162" s="54">
        <v>161</v>
      </c>
      <c r="B162" s="54" t="s">
        <v>1381</v>
      </c>
      <c r="C162" s="207">
        <v>4375038</v>
      </c>
      <c r="D162" s="207">
        <v>3877449</v>
      </c>
      <c r="E162" s="207">
        <v>497589</v>
      </c>
      <c r="F162" s="54" t="s">
        <v>1280</v>
      </c>
      <c r="G162" s="208">
        <v>6.61</v>
      </c>
      <c r="H162" s="54" t="s">
        <v>1279</v>
      </c>
      <c r="I162" s="205">
        <f t="shared" si="2"/>
        <v>661881.69440242054</v>
      </c>
    </row>
    <row r="163" spans="1:9" x14ac:dyDescent="0.3">
      <c r="A163" s="54">
        <v>162</v>
      </c>
      <c r="B163" s="54" t="s">
        <v>1380</v>
      </c>
      <c r="C163" s="207">
        <v>4222247</v>
      </c>
      <c r="D163" s="207">
        <v>3859583</v>
      </c>
      <c r="E163" s="207">
        <v>362664</v>
      </c>
      <c r="F163" s="54" t="s">
        <v>1280</v>
      </c>
      <c r="G163" s="208">
        <v>6.48</v>
      </c>
      <c r="H163" s="54" t="s">
        <v>1279</v>
      </c>
      <c r="I163" s="205">
        <f t="shared" si="2"/>
        <v>651581.32716049382</v>
      </c>
    </row>
    <row r="164" spans="1:9" x14ac:dyDescent="0.3">
      <c r="A164" s="54">
        <v>163</v>
      </c>
      <c r="B164" s="54" t="s">
        <v>1379</v>
      </c>
      <c r="C164" s="207">
        <v>3904259</v>
      </c>
      <c r="D164" s="207">
        <v>3899503</v>
      </c>
      <c r="E164" s="207">
        <v>4756</v>
      </c>
      <c r="F164" s="54" t="s">
        <v>1280</v>
      </c>
      <c r="G164" s="208">
        <v>6.06</v>
      </c>
      <c r="H164" s="54" t="s">
        <v>1279</v>
      </c>
      <c r="I164" s="205">
        <f t="shared" si="2"/>
        <v>644267.16171617166</v>
      </c>
    </row>
    <row r="165" spans="1:9" x14ac:dyDescent="0.3">
      <c r="A165" s="54">
        <v>164</v>
      </c>
      <c r="B165" s="54" t="s">
        <v>1378</v>
      </c>
      <c r="C165" s="207">
        <v>4750127</v>
      </c>
      <c r="D165" s="207">
        <v>4655244</v>
      </c>
      <c r="E165" s="207">
        <v>94883</v>
      </c>
      <c r="F165" s="54" t="s">
        <v>1280</v>
      </c>
      <c r="G165" s="208">
        <v>7.38</v>
      </c>
      <c r="H165" s="54" t="s">
        <v>1279</v>
      </c>
      <c r="I165" s="205">
        <f t="shared" si="2"/>
        <v>643648.64498644986</v>
      </c>
    </row>
    <row r="166" spans="1:9" x14ac:dyDescent="0.3">
      <c r="A166" s="54">
        <v>165</v>
      </c>
      <c r="B166" s="54" t="s">
        <v>1377</v>
      </c>
      <c r="C166" s="207">
        <v>5468134</v>
      </c>
      <c r="D166" s="207">
        <v>5455868</v>
      </c>
      <c r="E166" s="207">
        <v>12266</v>
      </c>
      <c r="F166" s="54" t="s">
        <v>1280</v>
      </c>
      <c r="G166" s="208">
        <v>8.57</v>
      </c>
      <c r="H166" s="54" t="s">
        <v>1279</v>
      </c>
      <c r="I166" s="205">
        <f t="shared" si="2"/>
        <v>638055.30921820307</v>
      </c>
    </row>
    <row r="167" spans="1:9" x14ac:dyDescent="0.3">
      <c r="A167" s="54">
        <v>166</v>
      </c>
      <c r="B167" s="54" t="s">
        <v>1376</v>
      </c>
      <c r="C167" s="207">
        <v>6763001</v>
      </c>
      <c r="D167" s="207">
        <v>6541016</v>
      </c>
      <c r="E167" s="207">
        <v>221985</v>
      </c>
      <c r="F167" s="54" t="s">
        <v>1280</v>
      </c>
      <c r="G167" s="208">
        <v>10.7</v>
      </c>
      <c r="H167" s="54" t="s">
        <v>1279</v>
      </c>
      <c r="I167" s="205">
        <f t="shared" si="2"/>
        <v>632056.16822429909</v>
      </c>
    </row>
    <row r="168" spans="1:9" x14ac:dyDescent="0.3">
      <c r="A168" s="54">
        <v>167</v>
      </c>
      <c r="B168" s="54" t="s">
        <v>1375</v>
      </c>
      <c r="C168" s="207">
        <v>11267961</v>
      </c>
      <c r="D168" s="207">
        <v>11152745</v>
      </c>
      <c r="E168" s="207">
        <v>115216</v>
      </c>
      <c r="F168" s="54" t="s">
        <v>1280</v>
      </c>
      <c r="G168" s="208">
        <v>17.899999999999999</v>
      </c>
      <c r="H168" s="54" t="s">
        <v>1279</v>
      </c>
      <c r="I168" s="205">
        <f t="shared" si="2"/>
        <v>629495.02793296089</v>
      </c>
    </row>
    <row r="169" spans="1:9" x14ac:dyDescent="0.3">
      <c r="A169" s="54">
        <v>168</v>
      </c>
      <c r="B169" s="54" t="s">
        <v>1374</v>
      </c>
      <c r="C169" s="207">
        <v>5260706</v>
      </c>
      <c r="D169" s="207">
        <v>5196145</v>
      </c>
      <c r="E169" s="207">
        <v>64561</v>
      </c>
      <c r="F169" s="54" t="s">
        <v>1280</v>
      </c>
      <c r="G169" s="208">
        <v>8.4600000000000009</v>
      </c>
      <c r="H169" s="54" t="s">
        <v>1279</v>
      </c>
      <c r="I169" s="205">
        <f t="shared" si="2"/>
        <v>621832.86052009452</v>
      </c>
    </row>
    <row r="170" spans="1:9" x14ac:dyDescent="0.3">
      <c r="A170" s="54">
        <v>169</v>
      </c>
      <c r="B170" s="54" t="s">
        <v>1373</v>
      </c>
      <c r="C170" s="207">
        <v>7250723</v>
      </c>
      <c r="D170" s="207">
        <v>6968326</v>
      </c>
      <c r="E170" s="207">
        <v>282396</v>
      </c>
      <c r="F170" s="54" t="s">
        <v>1280</v>
      </c>
      <c r="G170" s="208">
        <v>11.71</v>
      </c>
      <c r="H170" s="54" t="s">
        <v>1279</v>
      </c>
      <c r="I170" s="205">
        <f t="shared" si="2"/>
        <v>619190.69171648158</v>
      </c>
    </row>
    <row r="171" spans="1:9" x14ac:dyDescent="0.3">
      <c r="A171" s="54">
        <v>170</v>
      </c>
      <c r="B171" s="54" t="s">
        <v>1372</v>
      </c>
      <c r="C171" s="207">
        <v>2963406</v>
      </c>
      <c r="D171" s="207">
        <v>2318247</v>
      </c>
      <c r="E171" s="207">
        <v>645159</v>
      </c>
      <c r="F171" s="54" t="s">
        <v>1280</v>
      </c>
      <c r="G171" s="208">
        <v>4.8</v>
      </c>
      <c r="H171" s="54" t="s">
        <v>1279</v>
      </c>
      <c r="I171" s="205">
        <f t="shared" si="2"/>
        <v>617376.25</v>
      </c>
    </row>
    <row r="172" spans="1:9" x14ac:dyDescent="0.3">
      <c r="A172" s="54">
        <v>171</v>
      </c>
      <c r="B172" s="54" t="s">
        <v>1371</v>
      </c>
      <c r="C172" s="207">
        <v>5177870</v>
      </c>
      <c r="D172" s="207">
        <v>5039262</v>
      </c>
      <c r="E172" s="207">
        <v>138608</v>
      </c>
      <c r="F172" s="54" t="s">
        <v>1280</v>
      </c>
      <c r="G172" s="208">
        <v>8.48</v>
      </c>
      <c r="H172" s="54" t="s">
        <v>1279</v>
      </c>
      <c r="I172" s="205">
        <f t="shared" si="2"/>
        <v>610597.87735849048</v>
      </c>
    </row>
    <row r="173" spans="1:9" x14ac:dyDescent="0.3">
      <c r="A173" s="54">
        <v>172</v>
      </c>
      <c r="B173" s="54" t="s">
        <v>1370</v>
      </c>
      <c r="C173" s="207">
        <v>3349759</v>
      </c>
      <c r="D173" s="207">
        <v>3101216</v>
      </c>
      <c r="E173" s="207">
        <v>248543</v>
      </c>
      <c r="F173" s="54" t="s">
        <v>1280</v>
      </c>
      <c r="G173" s="208">
        <v>5.51</v>
      </c>
      <c r="H173" s="54" t="s">
        <v>1279</v>
      </c>
      <c r="I173" s="205">
        <f t="shared" si="2"/>
        <v>607941.7422867514</v>
      </c>
    </row>
    <row r="174" spans="1:9" x14ac:dyDescent="0.3">
      <c r="A174" s="54">
        <v>173</v>
      </c>
      <c r="B174" s="54" t="s">
        <v>1369</v>
      </c>
      <c r="C174" s="207">
        <v>4233867</v>
      </c>
      <c r="D174" s="207">
        <v>4103697</v>
      </c>
      <c r="E174" s="207">
        <v>130169</v>
      </c>
      <c r="F174" s="54" t="s">
        <v>1280</v>
      </c>
      <c r="G174" s="208">
        <v>7.06</v>
      </c>
      <c r="H174" s="54" t="s">
        <v>1279</v>
      </c>
      <c r="I174" s="205">
        <f t="shared" si="2"/>
        <v>599697.8753541077</v>
      </c>
    </row>
    <row r="175" spans="1:9" x14ac:dyDescent="0.3">
      <c r="A175" s="54">
        <v>174</v>
      </c>
      <c r="B175" s="54" t="s">
        <v>1368</v>
      </c>
      <c r="C175" s="207">
        <v>6521724</v>
      </c>
      <c r="D175" s="207">
        <v>6393286</v>
      </c>
      <c r="E175" s="207">
        <v>128438</v>
      </c>
      <c r="F175" s="54" t="s">
        <v>1280</v>
      </c>
      <c r="G175" s="208">
        <v>10.91</v>
      </c>
      <c r="H175" s="54" t="s">
        <v>1279</v>
      </c>
      <c r="I175" s="205">
        <f t="shared" si="2"/>
        <v>597774.88542621443</v>
      </c>
    </row>
    <row r="176" spans="1:9" x14ac:dyDescent="0.3">
      <c r="A176" s="54">
        <v>175</v>
      </c>
      <c r="B176" s="54" t="s">
        <v>1367</v>
      </c>
      <c r="C176" s="207">
        <v>7406689</v>
      </c>
      <c r="D176" s="207">
        <v>7156613</v>
      </c>
      <c r="E176" s="207">
        <v>250076</v>
      </c>
      <c r="F176" s="54" t="s">
        <v>1280</v>
      </c>
      <c r="G176" s="208">
        <v>12.44</v>
      </c>
      <c r="H176" s="54" t="s">
        <v>1279</v>
      </c>
      <c r="I176" s="205">
        <f t="shared" si="2"/>
        <v>595393.00643086818</v>
      </c>
    </row>
    <row r="177" spans="1:9" x14ac:dyDescent="0.3">
      <c r="A177" s="54">
        <v>176</v>
      </c>
      <c r="B177" s="54" t="s">
        <v>1366</v>
      </c>
      <c r="C177" s="207">
        <v>10686933</v>
      </c>
      <c r="D177" s="207">
        <v>10546230</v>
      </c>
      <c r="E177" s="207">
        <v>140703</v>
      </c>
      <c r="F177" s="54" t="s">
        <v>1280</v>
      </c>
      <c r="G177" s="208">
        <v>18.32</v>
      </c>
      <c r="H177" s="54" t="s">
        <v>1279</v>
      </c>
      <c r="I177" s="205">
        <f t="shared" si="2"/>
        <v>583347.87117903924</v>
      </c>
    </row>
    <row r="178" spans="1:9" x14ac:dyDescent="0.3">
      <c r="A178" s="54">
        <v>177</v>
      </c>
      <c r="B178" s="54" t="s">
        <v>1365</v>
      </c>
      <c r="C178" s="207">
        <v>3561959</v>
      </c>
      <c r="D178" s="207">
        <v>3505653</v>
      </c>
      <c r="E178" s="207">
        <v>56306</v>
      </c>
      <c r="F178" s="54" t="s">
        <v>1280</v>
      </c>
      <c r="G178" s="208">
        <v>6.24</v>
      </c>
      <c r="H178" s="54" t="s">
        <v>1279</v>
      </c>
      <c r="I178" s="205">
        <f t="shared" si="2"/>
        <v>570826.76282051275</v>
      </c>
    </row>
    <row r="179" spans="1:9" x14ac:dyDescent="0.3">
      <c r="A179" s="54">
        <v>178</v>
      </c>
      <c r="B179" s="54" t="s">
        <v>1364</v>
      </c>
      <c r="C179" s="207">
        <v>6666922</v>
      </c>
      <c r="D179" s="207">
        <v>6627374</v>
      </c>
      <c r="E179" s="207">
        <v>39547</v>
      </c>
      <c r="F179" s="54" t="s">
        <v>1280</v>
      </c>
      <c r="G179" s="208">
        <v>11.68</v>
      </c>
      <c r="H179" s="54" t="s">
        <v>1279</v>
      </c>
      <c r="I179" s="205">
        <f t="shared" si="2"/>
        <v>570798.11643835623</v>
      </c>
    </row>
    <row r="180" spans="1:9" x14ac:dyDescent="0.3">
      <c r="A180" s="54">
        <v>179</v>
      </c>
      <c r="B180" s="54" t="s">
        <v>1363</v>
      </c>
      <c r="C180" s="207">
        <v>9132237</v>
      </c>
      <c r="D180" s="207">
        <v>8614678</v>
      </c>
      <c r="E180" s="207">
        <v>517559</v>
      </c>
      <c r="F180" s="54" t="s">
        <v>1280</v>
      </c>
      <c r="G180" s="208">
        <v>16.100000000000001</v>
      </c>
      <c r="H180" s="54" t="s">
        <v>1279</v>
      </c>
      <c r="I180" s="205">
        <f t="shared" si="2"/>
        <v>567219.68944099371</v>
      </c>
    </row>
    <row r="181" spans="1:9" x14ac:dyDescent="0.3">
      <c r="A181" s="54">
        <v>180</v>
      </c>
      <c r="B181" s="54" t="s">
        <v>1362</v>
      </c>
      <c r="C181" s="207">
        <v>6388694</v>
      </c>
      <c r="D181" s="207">
        <v>6277696</v>
      </c>
      <c r="E181" s="207">
        <v>110998</v>
      </c>
      <c r="F181" s="54" t="s">
        <v>1280</v>
      </c>
      <c r="G181" s="208">
        <v>11.35</v>
      </c>
      <c r="H181" s="54" t="s">
        <v>1279</v>
      </c>
      <c r="I181" s="205">
        <f t="shared" si="2"/>
        <v>562880.52863436122</v>
      </c>
    </row>
    <row r="182" spans="1:9" x14ac:dyDescent="0.3">
      <c r="A182" s="54">
        <v>181</v>
      </c>
      <c r="B182" s="54" t="s">
        <v>1361</v>
      </c>
      <c r="C182" s="207">
        <v>6922049</v>
      </c>
      <c r="D182" s="207">
        <v>6609552</v>
      </c>
      <c r="E182" s="207">
        <v>312497</v>
      </c>
      <c r="F182" s="54" t="s">
        <v>1280</v>
      </c>
      <c r="G182" s="208">
        <v>12.44</v>
      </c>
      <c r="H182" s="54" t="s">
        <v>1279</v>
      </c>
      <c r="I182" s="205">
        <f t="shared" si="2"/>
        <v>556434.80707395496</v>
      </c>
    </row>
    <row r="183" spans="1:9" x14ac:dyDescent="0.3">
      <c r="A183" s="54">
        <v>182</v>
      </c>
      <c r="B183" s="54" t="s">
        <v>1360</v>
      </c>
      <c r="C183" s="207">
        <v>5899045</v>
      </c>
      <c r="D183" s="207">
        <v>5876651</v>
      </c>
      <c r="E183" s="207">
        <v>22395</v>
      </c>
      <c r="F183" s="54" t="s">
        <v>1280</v>
      </c>
      <c r="G183" s="208">
        <v>10.61</v>
      </c>
      <c r="H183" s="54" t="s">
        <v>1279</v>
      </c>
      <c r="I183" s="205">
        <f t="shared" si="2"/>
        <v>555989.16116870882</v>
      </c>
    </row>
    <row r="184" spans="1:9" x14ac:dyDescent="0.3">
      <c r="A184" s="54">
        <v>183</v>
      </c>
      <c r="B184" s="54" t="s">
        <v>1359</v>
      </c>
      <c r="C184" s="207">
        <v>5618623</v>
      </c>
      <c r="D184" s="207">
        <v>5550020</v>
      </c>
      <c r="E184" s="207">
        <v>68603</v>
      </c>
      <c r="F184" s="54" t="s">
        <v>1280</v>
      </c>
      <c r="G184" s="208">
        <v>10.17</v>
      </c>
      <c r="H184" s="54" t="s">
        <v>1279</v>
      </c>
      <c r="I184" s="205">
        <f t="shared" si="2"/>
        <v>552470.30481809238</v>
      </c>
    </row>
    <row r="185" spans="1:9" x14ac:dyDescent="0.3">
      <c r="A185" s="54">
        <v>184</v>
      </c>
      <c r="B185" s="54" t="s">
        <v>1358</v>
      </c>
      <c r="C185" s="207">
        <v>4029008</v>
      </c>
      <c r="D185" s="207">
        <v>3992844</v>
      </c>
      <c r="E185" s="207">
        <v>36165</v>
      </c>
      <c r="F185" s="54" t="s">
        <v>1280</v>
      </c>
      <c r="G185" s="208">
        <v>7.37</v>
      </c>
      <c r="H185" s="54" t="s">
        <v>1279</v>
      </c>
      <c r="I185" s="205">
        <f t="shared" si="2"/>
        <v>546676.7978290366</v>
      </c>
    </row>
    <row r="186" spans="1:9" x14ac:dyDescent="0.3">
      <c r="A186" s="54">
        <v>185</v>
      </c>
      <c r="B186" s="54" t="s">
        <v>1357</v>
      </c>
      <c r="C186" s="207">
        <v>2823578</v>
      </c>
      <c r="D186" s="207">
        <v>2746271</v>
      </c>
      <c r="E186" s="207">
        <v>77307</v>
      </c>
      <c r="F186" s="54" t="s">
        <v>1280</v>
      </c>
      <c r="G186" s="208">
        <v>5.18</v>
      </c>
      <c r="H186" s="54" t="s">
        <v>1279</v>
      </c>
      <c r="I186" s="205">
        <f t="shared" si="2"/>
        <v>545092.27799227799</v>
      </c>
    </row>
    <row r="187" spans="1:9" x14ac:dyDescent="0.3">
      <c r="A187" s="54">
        <v>186</v>
      </c>
      <c r="B187" s="54" t="s">
        <v>1356</v>
      </c>
      <c r="C187" s="207">
        <v>6920124</v>
      </c>
      <c r="D187" s="207">
        <v>6752264</v>
      </c>
      <c r="E187" s="207">
        <v>167859</v>
      </c>
      <c r="F187" s="54" t="s">
        <v>1280</v>
      </c>
      <c r="G187" s="208">
        <v>12.69</v>
      </c>
      <c r="H187" s="54" t="s">
        <v>1279</v>
      </c>
      <c r="I187" s="205">
        <f t="shared" si="2"/>
        <v>545321.04018912534</v>
      </c>
    </row>
    <row r="188" spans="1:9" x14ac:dyDescent="0.3">
      <c r="A188" s="54">
        <v>187</v>
      </c>
      <c r="B188" s="54" t="s">
        <v>1355</v>
      </c>
      <c r="C188" s="207">
        <v>4934160</v>
      </c>
      <c r="D188" s="207">
        <v>4820768</v>
      </c>
      <c r="E188" s="207">
        <v>113392</v>
      </c>
      <c r="F188" s="54" t="s">
        <v>1280</v>
      </c>
      <c r="G188" s="208">
        <v>9.07</v>
      </c>
      <c r="H188" s="54" t="s">
        <v>1279</v>
      </c>
      <c r="I188" s="205">
        <f t="shared" si="2"/>
        <v>544008.82028665929</v>
      </c>
    </row>
    <row r="189" spans="1:9" x14ac:dyDescent="0.3">
      <c r="A189" s="54">
        <v>188</v>
      </c>
      <c r="B189" s="54" t="s">
        <v>1354</v>
      </c>
      <c r="C189" s="207">
        <v>7426976</v>
      </c>
      <c r="D189" s="207">
        <v>7133534</v>
      </c>
      <c r="E189" s="207">
        <v>293441</v>
      </c>
      <c r="F189" s="54" t="s">
        <v>1280</v>
      </c>
      <c r="G189" s="208">
        <v>13.7</v>
      </c>
      <c r="H189" s="54" t="s">
        <v>1279</v>
      </c>
      <c r="I189" s="205">
        <f t="shared" si="2"/>
        <v>542115.03649635043</v>
      </c>
    </row>
    <row r="190" spans="1:9" x14ac:dyDescent="0.3">
      <c r="A190" s="54">
        <v>189</v>
      </c>
      <c r="B190" s="54" t="s">
        <v>1353</v>
      </c>
      <c r="C190" s="207">
        <v>16772308</v>
      </c>
      <c r="D190" s="207">
        <v>16218059</v>
      </c>
      <c r="E190" s="207">
        <v>554249</v>
      </c>
      <c r="F190" s="54" t="s">
        <v>1280</v>
      </c>
      <c r="G190" s="208">
        <v>31.28</v>
      </c>
      <c r="H190" s="54" t="s">
        <v>1279</v>
      </c>
      <c r="I190" s="205">
        <f t="shared" si="2"/>
        <v>536199.104859335</v>
      </c>
    </row>
    <row r="191" spans="1:9" x14ac:dyDescent="0.3">
      <c r="A191" s="54">
        <v>190</v>
      </c>
      <c r="B191" s="54" t="s">
        <v>1352</v>
      </c>
      <c r="C191" s="207">
        <v>3406646</v>
      </c>
      <c r="D191" s="207">
        <v>3384147</v>
      </c>
      <c r="E191" s="207">
        <v>22499</v>
      </c>
      <c r="F191" s="54" t="s">
        <v>1280</v>
      </c>
      <c r="G191" s="208">
        <v>6.37</v>
      </c>
      <c r="H191" s="54" t="s">
        <v>1279</v>
      </c>
      <c r="I191" s="205">
        <f t="shared" si="2"/>
        <v>534795.29042386182</v>
      </c>
    </row>
    <row r="192" spans="1:9" x14ac:dyDescent="0.3">
      <c r="A192" s="54">
        <v>191</v>
      </c>
      <c r="B192" s="54" t="s">
        <v>1351</v>
      </c>
      <c r="C192" s="207">
        <v>11572221</v>
      </c>
      <c r="D192" s="207">
        <v>10238671</v>
      </c>
      <c r="E192" s="207">
        <v>1333550</v>
      </c>
      <c r="F192" s="54" t="s">
        <v>1280</v>
      </c>
      <c r="G192" s="208">
        <v>22.25</v>
      </c>
      <c r="H192" s="54" t="s">
        <v>1279</v>
      </c>
      <c r="I192" s="205">
        <f t="shared" si="2"/>
        <v>520099.82022471912</v>
      </c>
    </row>
    <row r="193" spans="1:9" x14ac:dyDescent="0.3">
      <c r="A193" s="54">
        <v>192</v>
      </c>
      <c r="B193" s="54" t="s">
        <v>1350</v>
      </c>
      <c r="C193" s="207">
        <v>6268657</v>
      </c>
      <c r="D193" s="207">
        <v>6158320</v>
      </c>
      <c r="E193" s="207">
        <v>110337</v>
      </c>
      <c r="F193" s="54" t="s">
        <v>1280</v>
      </c>
      <c r="G193" s="208">
        <v>12.06</v>
      </c>
      <c r="H193" s="54" t="s">
        <v>1279</v>
      </c>
      <c r="I193" s="205">
        <f t="shared" si="2"/>
        <v>519789.13764510775</v>
      </c>
    </row>
    <row r="194" spans="1:9" x14ac:dyDescent="0.3">
      <c r="A194" s="54">
        <v>193</v>
      </c>
      <c r="B194" s="54" t="s">
        <v>1349</v>
      </c>
      <c r="C194" s="207">
        <v>6201607</v>
      </c>
      <c r="D194" s="207">
        <v>6033466</v>
      </c>
      <c r="E194" s="207">
        <v>168141</v>
      </c>
      <c r="F194" s="54" t="s">
        <v>1280</v>
      </c>
      <c r="G194" s="208">
        <v>12.03</v>
      </c>
      <c r="H194" s="54" t="s">
        <v>1279</v>
      </c>
      <c r="I194" s="205">
        <f t="shared" ref="I194:I262" si="3">C194/G194</f>
        <v>515511.80382377392</v>
      </c>
    </row>
    <row r="195" spans="1:9" x14ac:dyDescent="0.3">
      <c r="A195" s="54">
        <v>194</v>
      </c>
      <c r="B195" s="54" t="s">
        <v>1348</v>
      </c>
      <c r="C195" s="207">
        <v>3934773</v>
      </c>
      <c r="D195" s="207">
        <v>3817749</v>
      </c>
      <c r="E195" s="207">
        <v>117024</v>
      </c>
      <c r="F195" s="54" t="s">
        <v>1280</v>
      </c>
      <c r="G195" s="208">
        <v>7.72</v>
      </c>
      <c r="H195" s="54" t="s">
        <v>1279</v>
      </c>
      <c r="I195" s="205">
        <f t="shared" si="3"/>
        <v>509685.62176165805</v>
      </c>
    </row>
    <row r="196" spans="1:9" x14ac:dyDescent="0.3">
      <c r="A196" s="54">
        <v>195</v>
      </c>
      <c r="B196" s="54" t="s">
        <v>1347</v>
      </c>
      <c r="C196" s="207">
        <v>3361570</v>
      </c>
      <c r="D196" s="207">
        <v>3150270</v>
      </c>
      <c r="E196" s="207">
        <v>211301</v>
      </c>
      <c r="F196" s="54" t="s">
        <v>1280</v>
      </c>
      <c r="G196" s="208">
        <v>6.6</v>
      </c>
      <c r="H196" s="54" t="s">
        <v>1279</v>
      </c>
      <c r="I196" s="205">
        <f t="shared" si="3"/>
        <v>509328.7878787879</v>
      </c>
    </row>
    <row r="197" spans="1:9" x14ac:dyDescent="0.3">
      <c r="A197" s="54">
        <v>196</v>
      </c>
      <c r="B197" s="54" t="s">
        <v>1346</v>
      </c>
      <c r="C197" s="207">
        <v>4990920</v>
      </c>
      <c r="D197" s="207">
        <v>4972119</v>
      </c>
      <c r="E197" s="207">
        <v>18801</v>
      </c>
      <c r="F197" s="54" t="s">
        <v>1280</v>
      </c>
      <c r="G197" s="208">
        <v>9.89</v>
      </c>
      <c r="H197" s="54" t="s">
        <v>1279</v>
      </c>
      <c r="I197" s="205">
        <f t="shared" si="3"/>
        <v>504643.07381193119</v>
      </c>
    </row>
    <row r="198" spans="1:9" x14ac:dyDescent="0.3">
      <c r="A198" s="54">
        <v>197</v>
      </c>
      <c r="B198" s="54" t="s">
        <v>1345</v>
      </c>
      <c r="C198" s="207">
        <v>3719400</v>
      </c>
      <c r="D198" s="207">
        <v>3539616</v>
      </c>
      <c r="E198" s="207">
        <v>179784</v>
      </c>
      <c r="F198" s="54" t="s">
        <v>1280</v>
      </c>
      <c r="G198" s="208">
        <v>7.39</v>
      </c>
      <c r="H198" s="54" t="s">
        <v>1279</v>
      </c>
      <c r="I198" s="205">
        <f t="shared" si="3"/>
        <v>503301.75913396484</v>
      </c>
    </row>
    <row r="199" spans="1:9" x14ac:dyDescent="0.3">
      <c r="A199" s="54">
        <v>198</v>
      </c>
      <c r="B199" s="54" t="s">
        <v>1344</v>
      </c>
      <c r="C199" s="207">
        <v>4576791</v>
      </c>
      <c r="D199" s="207">
        <v>4566682</v>
      </c>
      <c r="E199" s="207">
        <v>10109</v>
      </c>
      <c r="F199" s="54" t="s">
        <v>1280</v>
      </c>
      <c r="G199" s="208">
        <v>9.2100000000000009</v>
      </c>
      <c r="H199" s="54" t="s">
        <v>1279</v>
      </c>
      <c r="I199" s="205">
        <f t="shared" si="3"/>
        <v>496937.13355048856</v>
      </c>
    </row>
    <row r="200" spans="1:9" x14ac:dyDescent="0.3">
      <c r="A200" s="54">
        <v>199</v>
      </c>
      <c r="B200" s="54" t="s">
        <v>1343</v>
      </c>
      <c r="C200" s="207">
        <v>9469915</v>
      </c>
      <c r="D200" s="207">
        <v>9089007</v>
      </c>
      <c r="E200" s="207">
        <v>380908</v>
      </c>
      <c r="F200" s="54" t="s">
        <v>1280</v>
      </c>
      <c r="G200" s="208">
        <v>19.170000000000002</v>
      </c>
      <c r="H200" s="54" t="s">
        <v>1279</v>
      </c>
      <c r="I200" s="205">
        <f t="shared" si="3"/>
        <v>493996.60928534163</v>
      </c>
    </row>
    <row r="201" spans="1:9" x14ac:dyDescent="0.3">
      <c r="A201" s="54">
        <v>200</v>
      </c>
      <c r="B201" s="54" t="s">
        <v>1342</v>
      </c>
      <c r="C201" s="207">
        <v>2786774</v>
      </c>
      <c r="D201" s="207">
        <v>2706155</v>
      </c>
      <c r="E201" s="207">
        <v>80619</v>
      </c>
      <c r="F201" s="54" t="s">
        <v>1280</v>
      </c>
      <c r="G201" s="208">
        <v>5.66</v>
      </c>
      <c r="H201" s="54" t="s">
        <v>1279</v>
      </c>
      <c r="I201" s="205">
        <f t="shared" si="3"/>
        <v>492362.89752650174</v>
      </c>
    </row>
    <row r="202" spans="1:9" x14ac:dyDescent="0.3">
      <c r="A202" s="54">
        <v>201</v>
      </c>
      <c r="B202" s="54" t="s">
        <v>1341</v>
      </c>
      <c r="C202" s="207">
        <v>3634146</v>
      </c>
      <c r="D202" s="207">
        <v>3612196</v>
      </c>
      <c r="E202" s="207">
        <v>21950</v>
      </c>
      <c r="F202" s="54" t="s">
        <v>1280</v>
      </c>
      <c r="G202" s="208">
        <v>7.49</v>
      </c>
      <c r="H202" s="54" t="s">
        <v>1279</v>
      </c>
      <c r="I202" s="205">
        <f t="shared" si="3"/>
        <v>485199.73297730304</v>
      </c>
    </row>
    <row r="203" spans="1:9" x14ac:dyDescent="0.3">
      <c r="A203" s="54">
        <v>202</v>
      </c>
      <c r="B203" s="54" t="s">
        <v>1340</v>
      </c>
      <c r="C203" s="207">
        <v>8606972</v>
      </c>
      <c r="D203" s="207">
        <v>8594826</v>
      </c>
      <c r="E203" s="207">
        <v>12146</v>
      </c>
      <c r="F203" s="54" t="s">
        <v>1280</v>
      </c>
      <c r="G203" s="208">
        <v>17.809999999999999</v>
      </c>
      <c r="H203" s="54" t="s">
        <v>1279</v>
      </c>
      <c r="I203" s="205">
        <f t="shared" si="3"/>
        <v>483266.2549129703</v>
      </c>
    </row>
    <row r="204" spans="1:9" x14ac:dyDescent="0.3">
      <c r="A204" s="54">
        <v>203</v>
      </c>
      <c r="B204" s="54" t="s">
        <v>1339</v>
      </c>
      <c r="C204" s="207">
        <v>5741495</v>
      </c>
      <c r="D204" s="207">
        <v>5561271</v>
      </c>
      <c r="E204" s="207">
        <v>180223</v>
      </c>
      <c r="F204" s="54" t="s">
        <v>1280</v>
      </c>
      <c r="G204" s="208">
        <v>11.93</v>
      </c>
      <c r="H204" s="54" t="s">
        <v>1279</v>
      </c>
      <c r="I204" s="205">
        <f t="shared" si="3"/>
        <v>481265.29756915342</v>
      </c>
    </row>
    <row r="205" spans="1:9" x14ac:dyDescent="0.3">
      <c r="A205" s="54">
        <v>204</v>
      </c>
      <c r="B205" s="54" t="s">
        <v>1338</v>
      </c>
      <c r="C205" s="207">
        <v>3401023</v>
      </c>
      <c r="D205" s="207">
        <v>3324151</v>
      </c>
      <c r="E205" s="207">
        <v>76872</v>
      </c>
      <c r="F205" s="54" t="s">
        <v>1280</v>
      </c>
      <c r="G205" s="208">
        <v>7.35</v>
      </c>
      <c r="H205" s="54" t="s">
        <v>1279</v>
      </c>
      <c r="I205" s="205">
        <f t="shared" si="3"/>
        <v>462724.21768707485</v>
      </c>
    </row>
    <row r="206" spans="1:9" x14ac:dyDescent="0.3">
      <c r="A206" s="54">
        <v>205</v>
      </c>
      <c r="B206" s="54" t="s">
        <v>1337</v>
      </c>
      <c r="C206" s="207">
        <v>3034823</v>
      </c>
      <c r="D206" s="207">
        <v>2947433</v>
      </c>
      <c r="E206" s="207">
        <v>87391</v>
      </c>
      <c r="F206" s="54" t="s">
        <v>1280</v>
      </c>
      <c r="G206" s="208">
        <v>6.76</v>
      </c>
      <c r="H206" s="54" t="s">
        <v>1279</v>
      </c>
      <c r="I206" s="205">
        <f t="shared" si="3"/>
        <v>448938.31360946747</v>
      </c>
    </row>
    <row r="207" spans="1:9" x14ac:dyDescent="0.3">
      <c r="A207" s="54">
        <v>206</v>
      </c>
      <c r="B207" s="54" t="s">
        <v>1336</v>
      </c>
      <c r="C207" s="207">
        <v>3027548</v>
      </c>
      <c r="D207" s="207">
        <v>2867898</v>
      </c>
      <c r="E207" s="207">
        <v>159650</v>
      </c>
      <c r="F207" s="54" t="s">
        <v>1280</v>
      </c>
      <c r="G207" s="208">
        <v>6.76</v>
      </c>
      <c r="H207" s="54" t="s">
        <v>1279</v>
      </c>
      <c r="I207" s="205">
        <f t="shared" si="3"/>
        <v>447862.1301775148</v>
      </c>
    </row>
    <row r="208" spans="1:9" x14ac:dyDescent="0.3">
      <c r="A208" s="54">
        <v>207</v>
      </c>
      <c r="B208" s="54" t="s">
        <v>1335</v>
      </c>
      <c r="C208" s="207">
        <v>9294675</v>
      </c>
      <c r="D208" s="207">
        <v>8868206</v>
      </c>
      <c r="E208" s="207">
        <v>426469</v>
      </c>
      <c r="F208" s="54" t="s">
        <v>1280</v>
      </c>
      <c r="G208" s="208">
        <v>20.81</v>
      </c>
      <c r="H208" s="54" t="s">
        <v>1279</v>
      </c>
      <c r="I208" s="205">
        <f t="shared" si="3"/>
        <v>446644.64199903893</v>
      </c>
    </row>
    <row r="209" spans="1:9" x14ac:dyDescent="0.3">
      <c r="A209" s="54">
        <v>208</v>
      </c>
      <c r="B209" s="54" t="s">
        <v>1334</v>
      </c>
      <c r="C209" s="207">
        <v>3678581</v>
      </c>
      <c r="D209" s="207">
        <v>3220261</v>
      </c>
      <c r="E209" s="207">
        <v>458320</v>
      </c>
      <c r="F209" s="54" t="s">
        <v>1280</v>
      </c>
      <c r="G209" s="208">
        <v>8.4499999999999993</v>
      </c>
      <c r="H209" s="54" t="s">
        <v>1279</v>
      </c>
      <c r="I209" s="205">
        <f t="shared" si="3"/>
        <v>435335.02958579885</v>
      </c>
    </row>
    <row r="210" spans="1:9" x14ac:dyDescent="0.3">
      <c r="A210" s="54">
        <v>209</v>
      </c>
      <c r="B210" s="54" t="s">
        <v>1333</v>
      </c>
      <c r="C210" s="207">
        <v>13871622</v>
      </c>
      <c r="D210" s="207">
        <v>13613238</v>
      </c>
      <c r="E210" s="207">
        <v>258385</v>
      </c>
      <c r="F210" s="54" t="s">
        <v>1280</v>
      </c>
      <c r="G210" s="208">
        <v>31.88</v>
      </c>
      <c r="H210" s="54" t="s">
        <v>1279</v>
      </c>
      <c r="I210" s="205">
        <f t="shared" si="3"/>
        <v>435119.88707653701</v>
      </c>
    </row>
    <row r="211" spans="1:9" x14ac:dyDescent="0.3">
      <c r="A211" s="54">
        <v>210</v>
      </c>
      <c r="B211" s="54" t="s">
        <v>1332</v>
      </c>
      <c r="C211" s="207">
        <v>10619797</v>
      </c>
      <c r="D211" s="207">
        <v>10161862</v>
      </c>
      <c r="E211" s="207">
        <v>457935</v>
      </c>
      <c r="F211" s="54" t="s">
        <v>1280</v>
      </c>
      <c r="G211" s="208">
        <v>24.86</v>
      </c>
      <c r="H211" s="54" t="s">
        <v>1279</v>
      </c>
      <c r="I211" s="205">
        <f t="shared" si="3"/>
        <v>427184.11102172168</v>
      </c>
    </row>
    <row r="212" spans="1:9" x14ac:dyDescent="0.3">
      <c r="A212" s="54">
        <v>211</v>
      </c>
      <c r="B212" s="54" t="s">
        <v>1331</v>
      </c>
      <c r="C212" s="207">
        <v>4939379</v>
      </c>
      <c r="D212" s="207">
        <v>4912539</v>
      </c>
      <c r="E212" s="207">
        <v>26840</v>
      </c>
      <c r="F212" s="54" t="s">
        <v>1280</v>
      </c>
      <c r="G212" s="208">
        <v>11.58</v>
      </c>
      <c r="H212" s="54" t="s">
        <v>1279</v>
      </c>
      <c r="I212" s="205">
        <f t="shared" si="3"/>
        <v>426543.95509499137</v>
      </c>
    </row>
    <row r="213" spans="1:9" x14ac:dyDescent="0.3">
      <c r="A213" s="54">
        <v>212</v>
      </c>
      <c r="B213" s="54" t="s">
        <v>1330</v>
      </c>
      <c r="C213" s="207">
        <v>4385400</v>
      </c>
      <c r="D213" s="207">
        <v>4276794</v>
      </c>
      <c r="E213" s="207">
        <v>108606</v>
      </c>
      <c r="F213" s="54" t="s">
        <v>1280</v>
      </c>
      <c r="G213" s="208">
        <v>10.35</v>
      </c>
      <c r="H213" s="54" t="s">
        <v>1279</v>
      </c>
      <c r="I213" s="205">
        <f t="shared" si="3"/>
        <v>423710.14492753625</v>
      </c>
    </row>
    <row r="214" spans="1:9" x14ac:dyDescent="0.3">
      <c r="A214" s="54">
        <v>213</v>
      </c>
      <c r="B214" s="54" t="s">
        <v>1329</v>
      </c>
      <c r="C214" s="207">
        <v>4887827</v>
      </c>
      <c r="D214" s="207">
        <v>4846330</v>
      </c>
      <c r="E214" s="207">
        <v>41497</v>
      </c>
      <c r="F214" s="54" t="s">
        <v>1280</v>
      </c>
      <c r="G214" s="208">
        <v>11.86</v>
      </c>
      <c r="H214" s="54" t="s">
        <v>1279</v>
      </c>
      <c r="I214" s="205">
        <f t="shared" si="3"/>
        <v>412127.06576728501</v>
      </c>
    </row>
    <row r="215" spans="1:9" x14ac:dyDescent="0.3">
      <c r="A215" s="54">
        <v>214</v>
      </c>
      <c r="B215" s="54" t="s">
        <v>1328</v>
      </c>
      <c r="C215" s="207">
        <v>3270238</v>
      </c>
      <c r="D215" s="207">
        <v>3013933</v>
      </c>
      <c r="E215" s="207">
        <v>256305</v>
      </c>
      <c r="F215" s="54" t="s">
        <v>1280</v>
      </c>
      <c r="G215" s="208">
        <v>7.99</v>
      </c>
      <c r="H215" s="54" t="s">
        <v>1279</v>
      </c>
      <c r="I215" s="205">
        <f t="shared" si="3"/>
        <v>409291.36420525657</v>
      </c>
    </row>
    <row r="216" spans="1:9" x14ac:dyDescent="0.3">
      <c r="A216" s="54">
        <v>215</v>
      </c>
      <c r="B216" s="54" t="s">
        <v>1327</v>
      </c>
      <c r="C216" s="207">
        <v>6729965</v>
      </c>
      <c r="D216" s="207">
        <v>6090026</v>
      </c>
      <c r="E216" s="207">
        <v>639939</v>
      </c>
      <c r="F216" s="54" t="s">
        <v>1280</v>
      </c>
      <c r="G216" s="208">
        <v>16.55</v>
      </c>
      <c r="H216" s="54" t="s">
        <v>1279</v>
      </c>
      <c r="I216" s="205">
        <f t="shared" si="3"/>
        <v>406644.4108761329</v>
      </c>
    </row>
    <row r="217" spans="1:9" x14ac:dyDescent="0.3">
      <c r="A217" s="54">
        <v>216</v>
      </c>
      <c r="B217" s="54" t="s">
        <v>1326</v>
      </c>
      <c r="C217" s="207">
        <v>8569068</v>
      </c>
      <c r="D217" s="207">
        <v>8146827</v>
      </c>
      <c r="E217" s="207">
        <v>422241</v>
      </c>
      <c r="F217" s="54" t="s">
        <v>1280</v>
      </c>
      <c r="G217" s="208">
        <v>21.07</v>
      </c>
      <c r="H217" s="54" t="s">
        <v>1279</v>
      </c>
      <c r="I217" s="205">
        <f t="shared" si="3"/>
        <v>406695.20645467489</v>
      </c>
    </row>
    <row r="218" spans="1:9" x14ac:dyDescent="0.3">
      <c r="A218" s="54">
        <v>217</v>
      </c>
      <c r="B218" s="54" t="s">
        <v>1325</v>
      </c>
      <c r="C218" s="207">
        <v>7260322</v>
      </c>
      <c r="D218" s="207">
        <v>5346745</v>
      </c>
      <c r="E218" s="207">
        <v>1913577</v>
      </c>
      <c r="F218" s="54" t="s">
        <v>1280</v>
      </c>
      <c r="G218" s="208">
        <v>18</v>
      </c>
      <c r="H218" s="54" t="s">
        <v>1279</v>
      </c>
      <c r="I218" s="205">
        <f t="shared" si="3"/>
        <v>403351.22222222225</v>
      </c>
    </row>
    <row r="219" spans="1:9" x14ac:dyDescent="0.3">
      <c r="A219" s="54">
        <v>218</v>
      </c>
      <c r="B219" s="54" t="s">
        <v>1324</v>
      </c>
      <c r="C219" s="207">
        <v>3808733</v>
      </c>
      <c r="D219" s="207">
        <v>3802289</v>
      </c>
      <c r="E219" s="207">
        <v>6444</v>
      </c>
      <c r="F219" s="54" t="s">
        <v>1280</v>
      </c>
      <c r="G219" s="208">
        <v>9.59</v>
      </c>
      <c r="H219" s="54" t="s">
        <v>1279</v>
      </c>
      <c r="I219" s="205">
        <f t="shared" si="3"/>
        <v>397156.72575599584</v>
      </c>
    </row>
    <row r="220" spans="1:9" x14ac:dyDescent="0.3">
      <c r="A220" s="54">
        <v>219</v>
      </c>
      <c r="B220" s="54" t="s">
        <v>1323</v>
      </c>
      <c r="C220" s="207">
        <v>2983729</v>
      </c>
      <c r="D220" s="207">
        <v>2921128</v>
      </c>
      <c r="E220" s="207">
        <v>62601</v>
      </c>
      <c r="F220" s="54" t="s">
        <v>1280</v>
      </c>
      <c r="G220" s="208">
        <v>7.61</v>
      </c>
      <c r="H220" s="54" t="s">
        <v>1279</v>
      </c>
      <c r="I220" s="205">
        <f t="shared" si="3"/>
        <v>392080.02628120891</v>
      </c>
    </row>
    <row r="221" spans="1:9" x14ac:dyDescent="0.3">
      <c r="A221" s="54">
        <v>220</v>
      </c>
      <c r="B221" s="54" t="s">
        <v>1322</v>
      </c>
      <c r="C221" s="207">
        <v>3473455</v>
      </c>
      <c r="D221" s="207">
        <v>3392757</v>
      </c>
      <c r="E221" s="207">
        <v>80698</v>
      </c>
      <c r="F221" s="54" t="s">
        <v>1280</v>
      </c>
      <c r="G221" s="208">
        <v>9.14</v>
      </c>
      <c r="H221" s="54" t="s">
        <v>1279</v>
      </c>
      <c r="I221" s="205">
        <f t="shared" si="3"/>
        <v>380027.89934354485</v>
      </c>
    </row>
    <row r="222" spans="1:9" x14ac:dyDescent="0.3">
      <c r="A222" s="54">
        <v>221</v>
      </c>
      <c r="B222" s="54" t="s">
        <v>1321</v>
      </c>
      <c r="C222" s="207">
        <v>4323244</v>
      </c>
      <c r="D222" s="207">
        <v>4315017</v>
      </c>
      <c r="E222" s="207">
        <v>8228</v>
      </c>
      <c r="F222" s="54" t="s">
        <v>1280</v>
      </c>
      <c r="G222" s="208">
        <v>11.46</v>
      </c>
      <c r="H222" s="54" t="s">
        <v>1279</v>
      </c>
      <c r="I222" s="205">
        <f t="shared" si="3"/>
        <v>377246.4223385689</v>
      </c>
    </row>
    <row r="223" spans="1:9" x14ac:dyDescent="0.3">
      <c r="A223" s="54">
        <v>222</v>
      </c>
      <c r="B223" s="54" t="s">
        <v>1320</v>
      </c>
      <c r="C223" s="207">
        <v>6311492</v>
      </c>
      <c r="D223" s="207">
        <v>5319837</v>
      </c>
      <c r="E223" s="207">
        <v>991655</v>
      </c>
      <c r="F223" s="54" t="s">
        <v>1280</v>
      </c>
      <c r="G223" s="208">
        <v>17.309999999999999</v>
      </c>
      <c r="H223" s="54" t="s">
        <v>1279</v>
      </c>
      <c r="I223" s="205">
        <f t="shared" si="3"/>
        <v>364615.36683997692</v>
      </c>
    </row>
    <row r="224" spans="1:9" x14ac:dyDescent="0.3">
      <c r="A224" s="54">
        <v>223</v>
      </c>
      <c r="B224" s="54" t="s">
        <v>1319</v>
      </c>
      <c r="C224" s="207">
        <v>4997794</v>
      </c>
      <c r="D224" s="207">
        <v>4822591</v>
      </c>
      <c r="E224" s="207">
        <v>175203</v>
      </c>
      <c r="F224" s="54" t="s">
        <v>1280</v>
      </c>
      <c r="G224" s="208">
        <v>14.36</v>
      </c>
      <c r="H224" s="54" t="s">
        <v>1279</v>
      </c>
      <c r="I224" s="205">
        <f t="shared" si="3"/>
        <v>348035.79387186631</v>
      </c>
    </row>
    <row r="225" spans="1:9" x14ac:dyDescent="0.3">
      <c r="A225" s="54">
        <v>224</v>
      </c>
      <c r="B225" s="54" t="s">
        <v>1318</v>
      </c>
      <c r="C225" s="207">
        <v>2978814</v>
      </c>
      <c r="D225" s="207">
        <v>2899718</v>
      </c>
      <c r="E225" s="207">
        <v>79096</v>
      </c>
      <c r="F225" s="54" t="s">
        <v>1280</v>
      </c>
      <c r="G225" s="208">
        <v>8.73</v>
      </c>
      <c r="H225" s="54" t="s">
        <v>1279</v>
      </c>
      <c r="I225" s="205">
        <f t="shared" si="3"/>
        <v>341215.80756013741</v>
      </c>
    </row>
    <row r="226" spans="1:9" x14ac:dyDescent="0.3">
      <c r="A226" s="54">
        <v>225</v>
      </c>
      <c r="B226" s="54" t="s">
        <v>1317</v>
      </c>
      <c r="C226" s="207">
        <v>5639841</v>
      </c>
      <c r="D226" s="207">
        <v>5439140</v>
      </c>
      <c r="E226" s="207">
        <v>200702</v>
      </c>
      <c r="F226" s="54" t="s">
        <v>1280</v>
      </c>
      <c r="G226" s="208">
        <v>17.489999999999998</v>
      </c>
      <c r="H226" s="54" t="s">
        <v>1279</v>
      </c>
      <c r="I226" s="205">
        <f t="shared" si="3"/>
        <v>322460.89193825045</v>
      </c>
    </row>
    <row r="227" spans="1:9" x14ac:dyDescent="0.3">
      <c r="A227" s="54">
        <v>226</v>
      </c>
      <c r="B227" s="54" t="s">
        <v>1316</v>
      </c>
      <c r="C227" s="207">
        <v>6645572</v>
      </c>
      <c r="D227" s="207">
        <v>6585224</v>
      </c>
      <c r="E227" s="207">
        <v>60348</v>
      </c>
      <c r="F227" s="54" t="s">
        <v>1280</v>
      </c>
      <c r="G227" s="208">
        <v>20.77</v>
      </c>
      <c r="H227" s="54" t="s">
        <v>1279</v>
      </c>
      <c r="I227" s="205">
        <f t="shared" si="3"/>
        <v>319960.13480982184</v>
      </c>
    </row>
    <row r="228" spans="1:9" x14ac:dyDescent="0.3">
      <c r="A228" s="54">
        <v>227</v>
      </c>
      <c r="B228" s="54" t="s">
        <v>1315</v>
      </c>
      <c r="C228" s="207">
        <v>5312268</v>
      </c>
      <c r="D228" s="207">
        <v>5193772</v>
      </c>
      <c r="E228" s="207">
        <v>118496</v>
      </c>
      <c r="F228" s="54" t="s">
        <v>1280</v>
      </c>
      <c r="G228" s="208">
        <v>16.71</v>
      </c>
      <c r="H228" s="54" t="s">
        <v>1279</v>
      </c>
      <c r="I228" s="205">
        <f t="shared" si="3"/>
        <v>317909.51526032313</v>
      </c>
    </row>
    <row r="229" spans="1:9" x14ac:dyDescent="0.3">
      <c r="A229" s="54">
        <v>228</v>
      </c>
      <c r="B229" s="54" t="s">
        <v>1314</v>
      </c>
      <c r="C229" s="207">
        <v>5644811</v>
      </c>
      <c r="D229" s="207">
        <v>5273685</v>
      </c>
      <c r="E229" s="207">
        <v>371126</v>
      </c>
      <c r="F229" s="54" t="s">
        <v>1280</v>
      </c>
      <c r="G229" s="208">
        <v>17.78</v>
      </c>
      <c r="H229" s="54" t="s">
        <v>1279</v>
      </c>
      <c r="I229" s="205">
        <f t="shared" si="3"/>
        <v>317480.93363329582</v>
      </c>
    </row>
    <row r="230" spans="1:9" x14ac:dyDescent="0.3">
      <c r="A230" s="54">
        <v>229</v>
      </c>
      <c r="B230" s="54" t="s">
        <v>1313</v>
      </c>
      <c r="C230" s="207">
        <v>9104562</v>
      </c>
      <c r="D230" s="207">
        <v>8347200</v>
      </c>
      <c r="E230" s="207">
        <v>757362</v>
      </c>
      <c r="F230" s="54" t="s">
        <v>1280</v>
      </c>
      <c r="G230" s="208">
        <v>29.22</v>
      </c>
      <c r="H230" s="54" t="s">
        <v>1279</v>
      </c>
      <c r="I230" s="205">
        <f t="shared" si="3"/>
        <v>311586.65297741274</v>
      </c>
    </row>
    <row r="231" spans="1:9" x14ac:dyDescent="0.3">
      <c r="A231" s="54">
        <v>230</v>
      </c>
      <c r="B231" s="54" t="s">
        <v>1312</v>
      </c>
      <c r="C231" s="207">
        <v>3742572</v>
      </c>
      <c r="D231" s="207">
        <v>3707607</v>
      </c>
      <c r="E231" s="207">
        <v>34965</v>
      </c>
      <c r="F231" s="54" t="s">
        <v>1280</v>
      </c>
      <c r="G231" s="208">
        <v>12.15</v>
      </c>
      <c r="H231" s="54" t="s">
        <v>1279</v>
      </c>
      <c r="I231" s="205">
        <f t="shared" si="3"/>
        <v>308030.61728395062</v>
      </c>
    </row>
    <row r="232" spans="1:9" x14ac:dyDescent="0.3">
      <c r="A232" s="54">
        <v>231</v>
      </c>
      <c r="B232" s="54" t="s">
        <v>1311</v>
      </c>
      <c r="C232" s="207">
        <v>3294853</v>
      </c>
      <c r="D232" s="207">
        <v>3257847</v>
      </c>
      <c r="E232" s="207">
        <v>37006</v>
      </c>
      <c r="F232" s="54" t="s">
        <v>1280</v>
      </c>
      <c r="G232" s="208">
        <v>11.03</v>
      </c>
      <c r="H232" s="54" t="s">
        <v>1279</v>
      </c>
      <c r="I232" s="205">
        <f t="shared" si="3"/>
        <v>298717.40707162285</v>
      </c>
    </row>
    <row r="233" spans="1:9" x14ac:dyDescent="0.3">
      <c r="A233" s="54">
        <v>232</v>
      </c>
      <c r="B233" s="54" t="s">
        <v>1310</v>
      </c>
      <c r="C233" s="207">
        <v>5570793</v>
      </c>
      <c r="D233" s="207">
        <v>5361811</v>
      </c>
      <c r="E233" s="207">
        <v>208982</v>
      </c>
      <c r="F233" s="54" t="s">
        <v>1280</v>
      </c>
      <c r="G233" s="208">
        <v>18.690000000000001</v>
      </c>
      <c r="H233" s="54" t="s">
        <v>1279</v>
      </c>
      <c r="I233" s="205">
        <f t="shared" si="3"/>
        <v>298062.76083467092</v>
      </c>
    </row>
    <row r="234" spans="1:9" x14ac:dyDescent="0.3">
      <c r="A234" s="54">
        <v>233</v>
      </c>
      <c r="B234" s="54" t="s">
        <v>1309</v>
      </c>
      <c r="C234" s="207">
        <v>3876133</v>
      </c>
      <c r="D234" s="207">
        <v>3836814</v>
      </c>
      <c r="E234" s="207">
        <v>39319</v>
      </c>
      <c r="F234" s="54" t="s">
        <v>1280</v>
      </c>
      <c r="G234" s="208">
        <v>13.22</v>
      </c>
      <c r="H234" s="54" t="s">
        <v>1279</v>
      </c>
      <c r="I234" s="205">
        <f t="shared" si="3"/>
        <v>293202.19364599092</v>
      </c>
    </row>
    <row r="235" spans="1:9" x14ac:dyDescent="0.3">
      <c r="A235" s="54">
        <v>234</v>
      </c>
      <c r="B235" s="54" t="s">
        <v>1308</v>
      </c>
      <c r="C235" s="207">
        <v>3160508</v>
      </c>
      <c r="D235" s="207">
        <v>3010962</v>
      </c>
      <c r="E235" s="207">
        <v>149546</v>
      </c>
      <c r="F235" s="54" t="s">
        <v>1280</v>
      </c>
      <c r="G235" s="208">
        <v>10.9</v>
      </c>
      <c r="H235" s="54" t="s">
        <v>1279</v>
      </c>
      <c r="I235" s="205">
        <f t="shared" si="3"/>
        <v>289954.86238532112</v>
      </c>
    </row>
    <row r="236" spans="1:9" x14ac:dyDescent="0.3">
      <c r="A236" s="54">
        <v>235</v>
      </c>
      <c r="B236" s="54" t="s">
        <v>1307</v>
      </c>
      <c r="C236" s="207">
        <v>3657183</v>
      </c>
      <c r="D236" s="207">
        <v>3461858</v>
      </c>
      <c r="E236" s="207">
        <v>195325</v>
      </c>
      <c r="F236" s="54" t="s">
        <v>1280</v>
      </c>
      <c r="G236" s="208">
        <v>12.68</v>
      </c>
      <c r="H236" s="54" t="s">
        <v>1279</v>
      </c>
      <c r="I236" s="205">
        <f t="shared" si="3"/>
        <v>288421.37223974767</v>
      </c>
    </row>
    <row r="237" spans="1:9" x14ac:dyDescent="0.3">
      <c r="A237" s="54">
        <v>236</v>
      </c>
      <c r="B237" s="54" t="s">
        <v>1306</v>
      </c>
      <c r="C237" s="207">
        <v>3665735</v>
      </c>
      <c r="D237" s="207">
        <v>3549054</v>
      </c>
      <c r="E237" s="207">
        <v>116681</v>
      </c>
      <c r="F237" s="54" t="s">
        <v>1280</v>
      </c>
      <c r="G237" s="208">
        <v>13.81</v>
      </c>
      <c r="H237" s="54" t="s">
        <v>1279</v>
      </c>
      <c r="I237" s="205">
        <f t="shared" si="3"/>
        <v>265440.62273714697</v>
      </c>
    </row>
    <row r="238" spans="1:9" x14ac:dyDescent="0.3">
      <c r="A238" s="54">
        <v>237</v>
      </c>
      <c r="B238" s="54" t="s">
        <v>1305</v>
      </c>
      <c r="C238" s="207">
        <v>8462802</v>
      </c>
      <c r="D238" s="207">
        <v>8440861</v>
      </c>
      <c r="E238" s="207">
        <v>21941</v>
      </c>
      <c r="F238" s="54" t="s">
        <v>1280</v>
      </c>
      <c r="G238" s="208">
        <v>31.9</v>
      </c>
      <c r="H238" s="54" t="s">
        <v>1279</v>
      </c>
      <c r="I238" s="205">
        <f t="shared" si="3"/>
        <v>265291.59874608152</v>
      </c>
    </row>
    <row r="239" spans="1:9" x14ac:dyDescent="0.3">
      <c r="A239" s="54">
        <v>238</v>
      </c>
      <c r="B239" s="54" t="s">
        <v>1304</v>
      </c>
      <c r="C239" s="207">
        <v>3387006</v>
      </c>
      <c r="D239" s="207">
        <v>3202237</v>
      </c>
      <c r="E239" s="207">
        <v>184769</v>
      </c>
      <c r="F239" s="54" t="s">
        <v>1280</v>
      </c>
      <c r="G239" s="208">
        <v>12.82</v>
      </c>
      <c r="H239" s="54" t="s">
        <v>1279</v>
      </c>
      <c r="I239" s="205">
        <f t="shared" si="3"/>
        <v>264197.03588143527</v>
      </c>
    </row>
    <row r="240" spans="1:9" x14ac:dyDescent="0.3">
      <c r="A240" s="54">
        <v>239</v>
      </c>
      <c r="B240" s="54" t="s">
        <v>1303</v>
      </c>
      <c r="C240" s="207">
        <v>6370041</v>
      </c>
      <c r="D240" s="207">
        <v>6272318</v>
      </c>
      <c r="E240" s="207">
        <v>97724</v>
      </c>
      <c r="F240" s="54" t="s">
        <v>1280</v>
      </c>
      <c r="G240" s="208">
        <v>24.61</v>
      </c>
      <c r="H240" s="54" t="s">
        <v>1279</v>
      </c>
      <c r="I240" s="205">
        <f t="shared" si="3"/>
        <v>258839.53677366924</v>
      </c>
    </row>
    <row r="241" spans="1:9" x14ac:dyDescent="0.3">
      <c r="A241" s="54">
        <v>240</v>
      </c>
      <c r="B241" s="54" t="s">
        <v>1302</v>
      </c>
      <c r="C241" s="207">
        <v>2976573</v>
      </c>
      <c r="D241" s="207">
        <v>2969127</v>
      </c>
      <c r="E241" s="207">
        <v>7447</v>
      </c>
      <c r="F241" s="54" t="s">
        <v>1280</v>
      </c>
      <c r="G241" s="208">
        <v>11.73</v>
      </c>
      <c r="H241" s="54" t="s">
        <v>1279</v>
      </c>
      <c r="I241" s="205">
        <f t="shared" si="3"/>
        <v>253757.28900255755</v>
      </c>
    </row>
    <row r="242" spans="1:9" x14ac:dyDescent="0.3">
      <c r="A242" s="54">
        <v>241</v>
      </c>
      <c r="B242" s="54" t="s">
        <v>1301</v>
      </c>
      <c r="C242" s="207">
        <v>3753230</v>
      </c>
      <c r="D242" s="207">
        <v>3597511</v>
      </c>
      <c r="E242" s="207">
        <v>155719</v>
      </c>
      <c r="F242" s="54" t="s">
        <v>1280</v>
      </c>
      <c r="G242" s="208">
        <v>15.57</v>
      </c>
      <c r="H242" s="54" t="s">
        <v>1279</v>
      </c>
      <c r="I242" s="205">
        <f t="shared" si="3"/>
        <v>241055.2344251766</v>
      </c>
    </row>
    <row r="243" spans="1:9" x14ac:dyDescent="0.3">
      <c r="A243" s="54">
        <v>242</v>
      </c>
      <c r="B243" s="54" t="s">
        <v>1300</v>
      </c>
      <c r="C243" s="207">
        <v>4663878</v>
      </c>
      <c r="D243" s="207">
        <v>4249839</v>
      </c>
      <c r="E243" s="207">
        <v>414039</v>
      </c>
      <c r="F243" s="54" t="s">
        <v>1280</v>
      </c>
      <c r="G243" s="208">
        <v>19.43</v>
      </c>
      <c r="H243" s="54" t="s">
        <v>1279</v>
      </c>
      <c r="I243" s="205">
        <f t="shared" si="3"/>
        <v>240034.89449305198</v>
      </c>
    </row>
    <row r="244" spans="1:9" x14ac:dyDescent="0.3">
      <c r="A244" s="54">
        <v>243</v>
      </c>
      <c r="B244" s="54" t="s">
        <v>1299</v>
      </c>
      <c r="C244" s="207">
        <v>2735928</v>
      </c>
      <c r="D244" s="207">
        <v>2629449</v>
      </c>
      <c r="E244" s="207">
        <v>106479</v>
      </c>
      <c r="F244" s="54" t="s">
        <v>1280</v>
      </c>
      <c r="G244" s="208">
        <v>11.57</v>
      </c>
      <c r="H244" s="54" t="s">
        <v>1279</v>
      </c>
      <c r="I244" s="205">
        <f t="shared" si="3"/>
        <v>236467.41573033706</v>
      </c>
    </row>
    <row r="245" spans="1:9" x14ac:dyDescent="0.3">
      <c r="A245" s="54">
        <v>244</v>
      </c>
      <c r="B245" s="54" t="s">
        <v>1298</v>
      </c>
      <c r="C245" s="207">
        <v>2758567</v>
      </c>
      <c r="D245" s="207">
        <v>2642067</v>
      </c>
      <c r="E245" s="207">
        <v>116499</v>
      </c>
      <c r="F245" s="54" t="s">
        <v>1280</v>
      </c>
      <c r="G245" s="208">
        <v>11.84</v>
      </c>
      <c r="H245" s="54" t="s">
        <v>1279</v>
      </c>
      <c r="I245" s="205">
        <f t="shared" si="3"/>
        <v>232987.07770270269</v>
      </c>
    </row>
    <row r="246" spans="1:9" x14ac:dyDescent="0.3">
      <c r="A246" s="54">
        <v>245</v>
      </c>
      <c r="B246" s="54" t="s">
        <v>1297</v>
      </c>
      <c r="C246" s="207">
        <v>3773847</v>
      </c>
      <c r="D246" s="207">
        <v>3675354</v>
      </c>
      <c r="E246" s="207">
        <v>98494</v>
      </c>
      <c r="F246" s="54" t="s">
        <v>1280</v>
      </c>
      <c r="G246" s="208">
        <v>16.53</v>
      </c>
      <c r="H246" s="54" t="s">
        <v>1279</v>
      </c>
      <c r="I246" s="205">
        <f t="shared" si="3"/>
        <v>228302.90381125224</v>
      </c>
    </row>
    <row r="247" spans="1:9" x14ac:dyDescent="0.3">
      <c r="A247" s="54">
        <v>246</v>
      </c>
      <c r="B247" s="54" t="s">
        <v>1296</v>
      </c>
      <c r="C247" s="207">
        <v>4437659</v>
      </c>
      <c r="D247" s="207">
        <v>4344912</v>
      </c>
      <c r="E247" s="207">
        <v>92747</v>
      </c>
      <c r="F247" s="54" t="s">
        <v>1280</v>
      </c>
      <c r="G247" s="208">
        <v>19.8</v>
      </c>
      <c r="H247" s="54" t="s">
        <v>1279</v>
      </c>
      <c r="I247" s="205">
        <f t="shared" si="3"/>
        <v>224124.19191919192</v>
      </c>
    </row>
    <row r="248" spans="1:9" x14ac:dyDescent="0.3">
      <c r="A248" s="54">
        <v>247</v>
      </c>
      <c r="B248" s="54" t="s">
        <v>1295</v>
      </c>
      <c r="C248" s="207">
        <v>3413912</v>
      </c>
      <c r="D248" s="207">
        <v>3165391</v>
      </c>
      <c r="E248" s="207">
        <v>248521</v>
      </c>
      <c r="F248" s="54" t="s">
        <v>1280</v>
      </c>
      <c r="G248" s="208">
        <v>15.3</v>
      </c>
      <c r="H248" s="54" t="s">
        <v>1279</v>
      </c>
      <c r="I248" s="205">
        <f t="shared" si="3"/>
        <v>223131.50326797384</v>
      </c>
    </row>
    <row r="249" spans="1:9" x14ac:dyDescent="0.3">
      <c r="A249" s="54">
        <v>248</v>
      </c>
      <c r="B249" s="54" t="s">
        <v>1294</v>
      </c>
      <c r="C249" s="207">
        <v>4127696</v>
      </c>
      <c r="D249" s="207">
        <v>4075589</v>
      </c>
      <c r="E249" s="207">
        <v>52106</v>
      </c>
      <c r="F249" s="54" t="s">
        <v>1280</v>
      </c>
      <c r="G249" s="208">
        <v>18.84</v>
      </c>
      <c r="H249" s="54" t="s">
        <v>1279</v>
      </c>
      <c r="I249" s="205">
        <f t="shared" si="3"/>
        <v>219092.14437367304</v>
      </c>
    </row>
    <row r="250" spans="1:9" x14ac:dyDescent="0.3">
      <c r="A250" s="54">
        <v>249</v>
      </c>
      <c r="B250" s="54" t="s">
        <v>1293</v>
      </c>
      <c r="C250" s="207">
        <v>3492863</v>
      </c>
      <c r="D250" s="207">
        <v>3272567</v>
      </c>
      <c r="E250" s="207">
        <v>220295</v>
      </c>
      <c r="F250" s="54" t="s">
        <v>1280</v>
      </c>
      <c r="G250" s="208">
        <v>16.079999999999998</v>
      </c>
      <c r="H250" s="54" t="s">
        <v>1279</v>
      </c>
      <c r="I250" s="205">
        <f t="shared" si="3"/>
        <v>217217.84825870648</v>
      </c>
    </row>
    <row r="251" spans="1:9" x14ac:dyDescent="0.3">
      <c r="A251" s="54">
        <v>250</v>
      </c>
      <c r="B251" s="54" t="s">
        <v>1292</v>
      </c>
      <c r="C251" s="207">
        <v>2730918</v>
      </c>
      <c r="D251" s="207">
        <v>2684542</v>
      </c>
      <c r="E251" s="207">
        <v>46376</v>
      </c>
      <c r="F251" s="54" t="s">
        <v>1280</v>
      </c>
      <c r="G251" s="208">
        <v>13.26</v>
      </c>
      <c r="H251" s="54" t="s">
        <v>1279</v>
      </c>
      <c r="I251" s="205">
        <f t="shared" si="3"/>
        <v>205951.58371040726</v>
      </c>
    </row>
    <row r="252" spans="1:9" x14ac:dyDescent="0.3">
      <c r="A252" s="54">
        <v>251</v>
      </c>
      <c r="B252" s="54" t="s">
        <v>1291</v>
      </c>
      <c r="C252" s="207">
        <v>4180137</v>
      </c>
      <c r="D252" s="207">
        <v>3921084</v>
      </c>
      <c r="E252" s="207">
        <v>259053</v>
      </c>
      <c r="F252" s="54" t="s">
        <v>1280</v>
      </c>
      <c r="G252" s="208">
        <v>20.309999999999999</v>
      </c>
      <c r="H252" s="54" t="s">
        <v>1279</v>
      </c>
      <c r="I252" s="205">
        <f t="shared" si="3"/>
        <v>205816.69128508127</v>
      </c>
    </row>
    <row r="253" spans="1:9" x14ac:dyDescent="0.3">
      <c r="A253" s="54">
        <v>252</v>
      </c>
      <c r="B253" s="54" t="s">
        <v>1290</v>
      </c>
      <c r="C253" s="207">
        <v>3035805</v>
      </c>
      <c r="D253" s="207">
        <v>3000562</v>
      </c>
      <c r="E253" s="207">
        <v>35242</v>
      </c>
      <c r="F253" s="54" t="s">
        <v>1280</v>
      </c>
      <c r="G253" s="208">
        <v>15.07</v>
      </c>
      <c r="H253" s="54" t="s">
        <v>1279</v>
      </c>
      <c r="I253" s="205">
        <f t="shared" si="3"/>
        <v>201446.91439946913</v>
      </c>
    </row>
    <row r="254" spans="1:9" x14ac:dyDescent="0.3">
      <c r="A254" s="54">
        <v>253</v>
      </c>
      <c r="B254" s="54" t="s">
        <v>1289</v>
      </c>
      <c r="C254" s="207">
        <v>5507024</v>
      </c>
      <c r="D254" s="207">
        <v>5091861</v>
      </c>
      <c r="E254" s="207">
        <v>415162</v>
      </c>
      <c r="F254" s="54" t="s">
        <v>1280</v>
      </c>
      <c r="G254" s="208">
        <v>27.72</v>
      </c>
      <c r="H254" s="54" t="s">
        <v>1279</v>
      </c>
      <c r="I254" s="205">
        <f t="shared" si="3"/>
        <v>198666.08946608947</v>
      </c>
    </row>
    <row r="255" spans="1:9" x14ac:dyDescent="0.3">
      <c r="A255" s="54">
        <v>254</v>
      </c>
      <c r="B255" s="54" t="s">
        <v>1288</v>
      </c>
      <c r="C255" s="207">
        <v>2727585</v>
      </c>
      <c r="D255" s="207">
        <v>2396178</v>
      </c>
      <c r="E255" s="207">
        <v>331407</v>
      </c>
      <c r="F255" s="54" t="s">
        <v>1280</v>
      </c>
      <c r="G255" s="208">
        <v>15.16</v>
      </c>
      <c r="H255" s="54" t="s">
        <v>1279</v>
      </c>
      <c r="I255" s="205">
        <f t="shared" si="3"/>
        <v>179919.85488126648</v>
      </c>
    </row>
    <row r="256" spans="1:9" x14ac:dyDescent="0.3">
      <c r="A256" s="54">
        <v>255</v>
      </c>
      <c r="B256" s="54" t="s">
        <v>1287</v>
      </c>
      <c r="C256" s="207">
        <v>5142095</v>
      </c>
      <c r="D256" s="207">
        <v>5074262</v>
      </c>
      <c r="E256" s="207">
        <v>67833</v>
      </c>
      <c r="F256" s="54" t="s">
        <v>1280</v>
      </c>
      <c r="G256" s="208">
        <v>29.75</v>
      </c>
      <c r="H256" s="54" t="s">
        <v>1279</v>
      </c>
      <c r="I256" s="205">
        <f t="shared" si="3"/>
        <v>172843.5294117647</v>
      </c>
    </row>
    <row r="257" spans="1:9" x14ac:dyDescent="0.3">
      <c r="A257" s="54">
        <v>256</v>
      </c>
      <c r="B257" s="54" t="s">
        <v>1286</v>
      </c>
      <c r="C257" s="207">
        <v>3413814</v>
      </c>
      <c r="D257" s="207">
        <v>3334275</v>
      </c>
      <c r="E257" s="207">
        <v>79539</v>
      </c>
      <c r="F257" s="54" t="s">
        <v>1280</v>
      </c>
      <c r="G257" s="208">
        <v>20.61</v>
      </c>
      <c r="H257" s="54" t="s">
        <v>1279</v>
      </c>
      <c r="I257" s="205">
        <f t="shared" si="3"/>
        <v>165638.7190684134</v>
      </c>
    </row>
    <row r="258" spans="1:9" x14ac:dyDescent="0.3">
      <c r="A258" s="54">
        <v>257</v>
      </c>
      <c r="B258" s="54" t="s">
        <v>1285</v>
      </c>
      <c r="C258" s="207">
        <v>4421002</v>
      </c>
      <c r="D258" s="207">
        <v>3895845</v>
      </c>
      <c r="E258" s="207">
        <v>525157</v>
      </c>
      <c r="F258" s="54" t="s">
        <v>1280</v>
      </c>
      <c r="G258" s="208">
        <v>26.88</v>
      </c>
      <c r="H258" s="54" t="s">
        <v>1279</v>
      </c>
      <c r="I258" s="205">
        <f t="shared" si="3"/>
        <v>164471.80059523811</v>
      </c>
    </row>
    <row r="259" spans="1:9" x14ac:dyDescent="0.3">
      <c r="A259" s="54">
        <v>258</v>
      </c>
      <c r="B259" s="54" t="s">
        <v>1284</v>
      </c>
      <c r="C259" s="207">
        <v>3602012</v>
      </c>
      <c r="D259" s="207">
        <v>3439370</v>
      </c>
      <c r="E259" s="207">
        <v>162642</v>
      </c>
      <c r="F259" s="54" t="s">
        <v>1280</v>
      </c>
      <c r="G259" s="208">
        <v>22.06</v>
      </c>
      <c r="H259" s="54" t="s">
        <v>1279</v>
      </c>
      <c r="I259" s="205">
        <f t="shared" si="3"/>
        <v>163282.50226654578</v>
      </c>
    </row>
    <row r="260" spans="1:9" x14ac:dyDescent="0.3">
      <c r="A260" s="54">
        <v>259</v>
      </c>
      <c r="B260" s="54" t="s">
        <v>1283</v>
      </c>
      <c r="C260" s="207">
        <v>5570686</v>
      </c>
      <c r="D260" s="207">
        <v>5402875</v>
      </c>
      <c r="E260" s="207">
        <v>167811</v>
      </c>
      <c r="F260" s="54" t="s">
        <v>1280</v>
      </c>
      <c r="G260" s="208">
        <v>34.450000000000003</v>
      </c>
      <c r="H260" s="54" t="s">
        <v>1279</v>
      </c>
      <c r="I260" s="205">
        <f t="shared" si="3"/>
        <v>161703.51233671987</v>
      </c>
    </row>
    <row r="261" spans="1:9" x14ac:dyDescent="0.3">
      <c r="A261" s="54">
        <v>260</v>
      </c>
      <c r="B261" s="54" t="s">
        <v>1282</v>
      </c>
      <c r="C261" s="207">
        <v>3136952</v>
      </c>
      <c r="D261" s="207">
        <v>2766177</v>
      </c>
      <c r="E261" s="207">
        <v>370775</v>
      </c>
      <c r="F261" s="54" t="s">
        <v>1280</v>
      </c>
      <c r="G261" s="208">
        <v>20.45</v>
      </c>
      <c r="H261" s="54" t="s">
        <v>1279</v>
      </c>
      <c r="I261" s="205">
        <f t="shared" si="3"/>
        <v>153396.1858190709</v>
      </c>
    </row>
    <row r="262" spans="1:9" x14ac:dyDescent="0.3">
      <c r="A262" s="54">
        <v>261</v>
      </c>
      <c r="B262" s="54" t="s">
        <v>1281</v>
      </c>
      <c r="C262" s="207">
        <v>3585631</v>
      </c>
      <c r="D262" s="207">
        <v>3204472</v>
      </c>
      <c r="E262" s="207">
        <v>381159</v>
      </c>
      <c r="F262" s="54" t="s">
        <v>1280</v>
      </c>
      <c r="G262" s="208">
        <v>33.130000000000003</v>
      </c>
      <c r="H262" s="54" t="s">
        <v>1279</v>
      </c>
      <c r="I262" s="205">
        <f t="shared" si="3"/>
        <v>108229.12767884092</v>
      </c>
    </row>
    <row r="263" spans="1:9" x14ac:dyDescent="0.3">
      <c r="A263" s="75" t="s">
        <v>2343</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7BFFA-2922-450A-BF2B-3D19F2AEACD9}">
  <sheetPr>
    <tabColor theme="0"/>
  </sheetPr>
  <dimension ref="A1:F13"/>
  <sheetViews>
    <sheetView zoomScaleNormal="100" workbookViewId="0">
      <pane ySplit="1" topLeftCell="A2" activePane="bottomLeft" state="frozen"/>
      <selection pane="bottomLeft" activeCell="C7" sqref="C7"/>
    </sheetView>
  </sheetViews>
  <sheetFormatPr defaultColWidth="8.88671875" defaultRowHeight="14.4" x14ac:dyDescent="0.3"/>
  <cols>
    <col min="1" max="1" width="28.6640625" style="7" customWidth="1"/>
    <col min="2" max="2" width="34" style="7" customWidth="1"/>
    <col min="3" max="3" width="21" style="7" customWidth="1"/>
    <col min="4" max="4" width="40.33203125" style="7" customWidth="1"/>
    <col min="5" max="5" width="33.109375" style="7" customWidth="1"/>
    <col min="6" max="6" width="25.33203125" style="7" customWidth="1"/>
    <col min="7" max="7" width="8.88671875" style="42"/>
    <col min="8" max="8" width="54.6640625" style="42" customWidth="1"/>
    <col min="9" max="16384" width="8.88671875" style="42"/>
  </cols>
  <sheetData>
    <row r="1" spans="1:6" x14ac:dyDescent="0.3">
      <c r="A1" s="66" t="s">
        <v>214</v>
      </c>
      <c r="B1" s="8" t="s">
        <v>215</v>
      </c>
      <c r="C1" s="8" t="s">
        <v>216</v>
      </c>
      <c r="D1" s="8" t="s">
        <v>217</v>
      </c>
      <c r="E1" s="8" t="s">
        <v>218</v>
      </c>
      <c r="F1" s="8" t="s">
        <v>219</v>
      </c>
    </row>
    <row r="2" spans="1:6" ht="86.4" x14ac:dyDescent="0.3">
      <c r="A2" s="10" t="s">
        <v>220</v>
      </c>
      <c r="B2" s="10" t="s">
        <v>221</v>
      </c>
      <c r="C2" s="10" t="s">
        <v>222</v>
      </c>
      <c r="D2" s="10" t="s">
        <v>223</v>
      </c>
      <c r="E2" s="10" t="s">
        <v>224</v>
      </c>
      <c r="F2" s="10" t="s">
        <v>225</v>
      </c>
    </row>
    <row r="3" spans="1:6" ht="72" x14ac:dyDescent="0.3">
      <c r="A3" s="10" t="s">
        <v>220</v>
      </c>
      <c r="B3" s="10" t="s">
        <v>226</v>
      </c>
      <c r="C3" s="10" t="s">
        <v>222</v>
      </c>
      <c r="D3" s="10" t="s">
        <v>227</v>
      </c>
      <c r="E3" s="10" t="s">
        <v>228</v>
      </c>
      <c r="F3" s="10" t="s">
        <v>225</v>
      </c>
    </row>
    <row r="4" spans="1:6" ht="86.4" x14ac:dyDescent="0.3">
      <c r="A4" s="10" t="s">
        <v>220</v>
      </c>
      <c r="B4" s="10" t="s">
        <v>229</v>
      </c>
      <c r="C4" s="10" t="s">
        <v>222</v>
      </c>
      <c r="D4" s="10" t="s">
        <v>230</v>
      </c>
      <c r="E4" s="10" t="s">
        <v>231</v>
      </c>
      <c r="F4" s="10" t="s">
        <v>225</v>
      </c>
    </row>
    <row r="5" spans="1:6" ht="57.6" x14ac:dyDescent="0.3">
      <c r="A5" s="10" t="s">
        <v>220</v>
      </c>
      <c r="B5" s="10" t="s">
        <v>232</v>
      </c>
      <c r="C5" s="10" t="s">
        <v>233</v>
      </c>
      <c r="D5" s="10" t="s">
        <v>234</v>
      </c>
      <c r="E5" s="10" t="s">
        <v>235</v>
      </c>
      <c r="F5" s="10" t="s">
        <v>225</v>
      </c>
    </row>
    <row r="6" spans="1:6" ht="72" x14ac:dyDescent="0.3">
      <c r="A6" s="10" t="s">
        <v>220</v>
      </c>
      <c r="B6" s="10" t="s">
        <v>236</v>
      </c>
      <c r="C6" s="10" t="s">
        <v>222</v>
      </c>
      <c r="D6" s="10" t="s">
        <v>237</v>
      </c>
      <c r="E6" s="10" t="s">
        <v>238</v>
      </c>
      <c r="F6" s="10" t="s">
        <v>225</v>
      </c>
    </row>
    <row r="7" spans="1:6" ht="57.6" x14ac:dyDescent="0.3">
      <c r="A7" s="10" t="s">
        <v>239</v>
      </c>
      <c r="B7" s="10" t="s">
        <v>240</v>
      </c>
      <c r="C7" s="10" t="s">
        <v>222</v>
      </c>
      <c r="D7" s="10" t="s">
        <v>241</v>
      </c>
      <c r="E7" s="10" t="s">
        <v>242</v>
      </c>
      <c r="F7" s="10" t="s">
        <v>225</v>
      </c>
    </row>
    <row r="8" spans="1:6" ht="72" x14ac:dyDescent="0.3">
      <c r="A8" s="10" t="s">
        <v>243</v>
      </c>
      <c r="B8" s="10" t="s">
        <v>244</v>
      </c>
      <c r="C8" s="10" t="s">
        <v>222</v>
      </c>
      <c r="D8" s="10" t="s">
        <v>245</v>
      </c>
      <c r="E8" s="10" t="s">
        <v>246</v>
      </c>
      <c r="F8" s="3" t="s">
        <v>247</v>
      </c>
    </row>
    <row r="9" spans="1:6" ht="100.8" x14ac:dyDescent="0.3">
      <c r="A9" s="10" t="s">
        <v>248</v>
      </c>
      <c r="B9" s="10" t="s">
        <v>249</v>
      </c>
      <c r="C9" s="10" t="s">
        <v>250</v>
      </c>
      <c r="D9" s="10" t="s">
        <v>251</v>
      </c>
      <c r="E9" s="10" t="s">
        <v>252</v>
      </c>
      <c r="F9" s="10" t="s">
        <v>225</v>
      </c>
    </row>
    <row r="10" spans="1:6" ht="72" x14ac:dyDescent="0.3">
      <c r="A10" s="10" t="s">
        <v>248</v>
      </c>
      <c r="B10" s="10" t="s">
        <v>253</v>
      </c>
      <c r="C10" s="10" t="s">
        <v>250</v>
      </c>
      <c r="D10" s="10" t="s">
        <v>254</v>
      </c>
      <c r="E10" s="10" t="s">
        <v>255</v>
      </c>
      <c r="F10" s="10" t="s">
        <v>225</v>
      </c>
    </row>
    <row r="11" spans="1:6" ht="57.6" x14ac:dyDescent="0.3">
      <c r="A11" s="10" t="s">
        <v>256</v>
      </c>
      <c r="B11" s="10" t="s">
        <v>257</v>
      </c>
      <c r="C11" s="10" t="s">
        <v>258</v>
      </c>
      <c r="D11" s="10" t="s">
        <v>259</v>
      </c>
      <c r="E11" s="10" t="s">
        <v>260</v>
      </c>
      <c r="F11" s="10" t="s">
        <v>225</v>
      </c>
    </row>
    <row r="12" spans="1:6" ht="100.8" x14ac:dyDescent="0.3">
      <c r="A12" s="10" t="s">
        <v>261</v>
      </c>
      <c r="B12" s="10" t="s">
        <v>262</v>
      </c>
      <c r="C12" s="10" t="s">
        <v>233</v>
      </c>
      <c r="D12" s="10" t="s">
        <v>263</v>
      </c>
      <c r="E12" s="10" t="s">
        <v>264</v>
      </c>
      <c r="F12" s="10" t="s">
        <v>225</v>
      </c>
    </row>
    <row r="13" spans="1:6" ht="43.2" x14ac:dyDescent="0.3">
      <c r="A13" s="10" t="s">
        <v>261</v>
      </c>
      <c r="B13" s="10" t="s">
        <v>265</v>
      </c>
      <c r="C13" s="10" t="s">
        <v>258</v>
      </c>
      <c r="D13" s="10" t="s">
        <v>266</v>
      </c>
      <c r="E13" s="10" t="s">
        <v>267</v>
      </c>
      <c r="F13" s="10" t="s">
        <v>225</v>
      </c>
    </row>
  </sheetData>
  <autoFilter ref="A1:F1" xr:uid="{00000000-0001-0000-1500-000000000000}"/>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77760-837B-4BD6-A146-61499DDA6D76}">
  <dimension ref="A1:H1045"/>
  <sheetViews>
    <sheetView workbookViewId="0">
      <selection activeCell="H12" sqref="H12"/>
    </sheetView>
  </sheetViews>
  <sheetFormatPr defaultColWidth="29.5546875" defaultRowHeight="14.4" x14ac:dyDescent="0.3"/>
  <cols>
    <col min="1" max="1" width="9.5546875" style="75" bestFit="1" customWidth="1"/>
    <col min="2" max="2" width="18.88671875" style="75" customWidth="1"/>
    <col min="3" max="3" width="16" style="210" bestFit="1" customWidth="1"/>
    <col min="4" max="4" width="15.33203125" style="217" bestFit="1" customWidth="1"/>
    <col min="5" max="5" width="14.44140625" style="217" bestFit="1" customWidth="1"/>
    <col min="6" max="6" width="18.6640625" style="217" customWidth="1"/>
    <col min="7" max="7" width="17.88671875" style="218" customWidth="1"/>
    <col min="8" max="8" width="44.109375" style="75" customWidth="1"/>
  </cols>
  <sheetData>
    <row r="1" spans="1:8" ht="28.8" x14ac:dyDescent="0.3">
      <c r="A1" s="8" t="s">
        <v>0</v>
      </c>
      <c r="B1" s="8" t="s">
        <v>2342</v>
      </c>
      <c r="C1" s="109" t="s">
        <v>2341</v>
      </c>
      <c r="D1" s="110" t="s">
        <v>2340</v>
      </c>
      <c r="E1" s="110" t="s">
        <v>2339</v>
      </c>
      <c r="F1" s="110" t="s">
        <v>2338</v>
      </c>
      <c r="G1" s="108" t="s">
        <v>2337</v>
      </c>
      <c r="H1" s="8" t="s">
        <v>2336</v>
      </c>
    </row>
    <row r="2" spans="1:8" ht="43.2" x14ac:dyDescent="0.3">
      <c r="A2" s="46">
        <v>1</v>
      </c>
      <c r="B2" s="46" t="s">
        <v>1538</v>
      </c>
      <c r="C2" s="211">
        <v>21.255649999999999</v>
      </c>
      <c r="D2" s="212">
        <v>79194349</v>
      </c>
      <c r="E2" s="212">
        <v>78602170</v>
      </c>
      <c r="F2" s="212">
        <v>592179</v>
      </c>
      <c r="G2" s="213">
        <v>2.61154E-2</v>
      </c>
      <c r="H2" s="46" t="s">
        <v>1551</v>
      </c>
    </row>
    <row r="3" spans="1:8" ht="43.2" x14ac:dyDescent="0.3">
      <c r="A3" s="46">
        <v>2</v>
      </c>
      <c r="B3" s="46" t="s">
        <v>1502</v>
      </c>
      <c r="C3" s="211">
        <v>33.471181819999998</v>
      </c>
      <c r="D3" s="212">
        <v>65515492</v>
      </c>
      <c r="E3" s="212">
        <v>64815659</v>
      </c>
      <c r="F3" s="212">
        <v>699833</v>
      </c>
      <c r="G3" s="213">
        <v>2.1604600000000002E-2</v>
      </c>
      <c r="H3" s="46" t="s">
        <v>1551</v>
      </c>
    </row>
    <row r="4" spans="1:8" ht="43.2" x14ac:dyDescent="0.3">
      <c r="A4" s="46">
        <v>3</v>
      </c>
      <c r="B4" s="46" t="s">
        <v>1530</v>
      </c>
      <c r="C4" s="211">
        <v>20.595671209999999</v>
      </c>
      <c r="D4" s="212">
        <v>55252375</v>
      </c>
      <c r="E4" s="212">
        <v>54850769</v>
      </c>
      <c r="F4" s="212">
        <v>401606</v>
      </c>
      <c r="G4" s="213">
        <v>1.8220199999999999E-2</v>
      </c>
      <c r="H4" s="46" t="s">
        <v>1551</v>
      </c>
    </row>
    <row r="5" spans="1:8" ht="43.2" x14ac:dyDescent="0.3">
      <c r="A5" s="46">
        <v>4</v>
      </c>
      <c r="B5" s="46" t="s">
        <v>1534</v>
      </c>
      <c r="C5" s="211">
        <v>14.23746364</v>
      </c>
      <c r="D5" s="212">
        <v>45106640</v>
      </c>
      <c r="E5" s="212">
        <v>44939414</v>
      </c>
      <c r="F5" s="212">
        <v>167226</v>
      </c>
      <c r="G5" s="213">
        <v>1.4874500000000001E-2</v>
      </c>
      <c r="H5" s="46" t="s">
        <v>1551</v>
      </c>
    </row>
    <row r="6" spans="1:8" ht="43.2" x14ac:dyDescent="0.3">
      <c r="A6" s="46">
        <v>5</v>
      </c>
      <c r="B6" s="46" t="s">
        <v>1519</v>
      </c>
      <c r="C6" s="211">
        <v>17.926560609999999</v>
      </c>
      <c r="D6" s="212">
        <v>41258574</v>
      </c>
      <c r="E6" s="212">
        <v>40800964</v>
      </c>
      <c r="F6" s="212">
        <v>457611</v>
      </c>
      <c r="G6" s="213">
        <v>1.3605600000000001E-2</v>
      </c>
      <c r="H6" s="46" t="s">
        <v>1551</v>
      </c>
    </row>
    <row r="7" spans="1:8" ht="43.2" x14ac:dyDescent="0.3">
      <c r="A7" s="46">
        <v>6</v>
      </c>
      <c r="B7" s="46" t="s">
        <v>1448</v>
      </c>
      <c r="C7" s="211">
        <v>34.1718197</v>
      </c>
      <c r="D7" s="212">
        <v>40375331</v>
      </c>
      <c r="E7" s="212">
        <v>39985025</v>
      </c>
      <c r="F7" s="212">
        <v>390306</v>
      </c>
      <c r="G7" s="213">
        <v>1.3314299999999999E-2</v>
      </c>
      <c r="H7" s="46" t="s">
        <v>1551</v>
      </c>
    </row>
    <row r="8" spans="1:8" ht="43.2" x14ac:dyDescent="0.3">
      <c r="A8" s="46">
        <v>7</v>
      </c>
      <c r="B8" s="46" t="s">
        <v>1533</v>
      </c>
      <c r="C8" s="211">
        <v>12.5079197</v>
      </c>
      <c r="D8" s="212">
        <v>37602118</v>
      </c>
      <c r="E8" s="212">
        <v>37073061</v>
      </c>
      <c r="F8" s="212">
        <v>529058</v>
      </c>
      <c r="G8" s="213">
        <v>1.2399800000000001E-2</v>
      </c>
      <c r="H8" s="46" t="s">
        <v>1551</v>
      </c>
    </row>
    <row r="9" spans="1:8" ht="43.2" x14ac:dyDescent="0.3">
      <c r="A9" s="46">
        <v>8</v>
      </c>
      <c r="B9" s="46" t="s">
        <v>1521</v>
      </c>
      <c r="C9" s="211">
        <v>15.44774848</v>
      </c>
      <c r="D9" s="212">
        <v>37077302</v>
      </c>
      <c r="E9" s="212">
        <v>36838604</v>
      </c>
      <c r="F9" s="212">
        <v>238698</v>
      </c>
      <c r="G9" s="213">
        <v>1.22267E-2</v>
      </c>
      <c r="H9" s="46" t="s">
        <v>1551</v>
      </c>
    </row>
    <row r="10" spans="1:8" ht="43.2" x14ac:dyDescent="0.3">
      <c r="A10" s="46">
        <v>9</v>
      </c>
      <c r="B10" s="46" t="s">
        <v>1504</v>
      </c>
      <c r="C10" s="211">
        <v>17.727045449999999</v>
      </c>
      <c r="D10" s="212">
        <v>35156122</v>
      </c>
      <c r="E10" s="212">
        <v>34811511</v>
      </c>
      <c r="F10" s="212">
        <v>344612</v>
      </c>
      <c r="G10" s="213">
        <v>1.15932E-2</v>
      </c>
      <c r="H10" s="46" t="s">
        <v>1551</v>
      </c>
    </row>
    <row r="11" spans="1:8" ht="43.2" x14ac:dyDescent="0.3">
      <c r="A11" s="46">
        <v>10</v>
      </c>
      <c r="B11" s="46" t="s">
        <v>1522</v>
      </c>
      <c r="C11" s="211">
        <v>13.41835455</v>
      </c>
      <c r="D11" s="212">
        <v>32313161</v>
      </c>
      <c r="E11" s="212">
        <v>32075253</v>
      </c>
      <c r="F11" s="212">
        <v>237908</v>
      </c>
      <c r="G11" s="213">
        <v>1.0655700000000001E-2</v>
      </c>
      <c r="H11" s="46" t="s">
        <v>1551</v>
      </c>
    </row>
    <row r="12" spans="1:8" ht="43.2" x14ac:dyDescent="0.3">
      <c r="A12" s="46">
        <v>11</v>
      </c>
      <c r="B12" s="46" t="s">
        <v>1491</v>
      </c>
      <c r="C12" s="211">
        <v>16.72422727</v>
      </c>
      <c r="D12" s="214">
        <v>30894123</v>
      </c>
      <c r="E12" s="214">
        <v>30619728</v>
      </c>
      <c r="F12" s="214">
        <v>274395</v>
      </c>
      <c r="G12" s="215">
        <v>1.0187699999999999E-2</v>
      </c>
      <c r="H12" s="46" t="s">
        <v>1551</v>
      </c>
    </row>
    <row r="13" spans="1:8" ht="43.2" x14ac:dyDescent="0.3">
      <c r="A13" s="46">
        <v>12</v>
      </c>
      <c r="B13" s="46" t="s">
        <v>1465</v>
      </c>
      <c r="C13" s="211">
        <v>20.701307580000002</v>
      </c>
      <c r="D13" s="214">
        <v>28484584</v>
      </c>
      <c r="E13" s="214">
        <v>28174790</v>
      </c>
      <c r="F13" s="214">
        <v>309794</v>
      </c>
      <c r="G13" s="215">
        <v>9.3932000000000009E-3</v>
      </c>
      <c r="H13" s="46" t="s">
        <v>1551</v>
      </c>
    </row>
    <row r="14" spans="1:8" ht="43.2" x14ac:dyDescent="0.3">
      <c r="A14" s="46">
        <v>13</v>
      </c>
      <c r="B14" s="46" t="s">
        <v>1487</v>
      </c>
      <c r="C14" s="211">
        <v>16.72138636</v>
      </c>
      <c r="D14" s="214">
        <v>28398789</v>
      </c>
      <c r="E14" s="214">
        <v>27971256</v>
      </c>
      <c r="F14" s="214">
        <v>427534</v>
      </c>
      <c r="G14" s="215">
        <v>9.3649000000000007E-3</v>
      </c>
      <c r="H14" s="46" t="s">
        <v>1551</v>
      </c>
    </row>
    <row r="15" spans="1:8" ht="43.2" x14ac:dyDescent="0.3">
      <c r="A15" s="46">
        <v>14</v>
      </c>
      <c r="B15" s="46" t="s">
        <v>1535</v>
      </c>
      <c r="C15" s="211">
        <v>8.3420515149999996</v>
      </c>
      <c r="D15" s="214">
        <v>28249252</v>
      </c>
      <c r="E15" s="214">
        <v>28064039</v>
      </c>
      <c r="F15" s="214">
        <v>185213</v>
      </c>
      <c r="G15" s="215">
        <v>9.3156000000000003E-3</v>
      </c>
      <c r="H15" s="46" t="s">
        <v>1551</v>
      </c>
    </row>
    <row r="16" spans="1:8" ht="43.2" x14ac:dyDescent="0.3">
      <c r="A16" s="46">
        <v>15</v>
      </c>
      <c r="B16" s="46" t="s">
        <v>1492</v>
      </c>
      <c r="C16" s="211">
        <v>14.63688636</v>
      </c>
      <c r="D16" s="214">
        <v>27080738</v>
      </c>
      <c r="E16" s="214">
        <v>26780686</v>
      </c>
      <c r="F16" s="214">
        <v>300052</v>
      </c>
      <c r="G16" s="215">
        <v>8.9301999999999992E-3</v>
      </c>
      <c r="H16" s="46" t="s">
        <v>1551</v>
      </c>
    </row>
    <row r="17" spans="1:8" ht="43.2" x14ac:dyDescent="0.3">
      <c r="A17" s="46">
        <v>16</v>
      </c>
      <c r="B17" s="46" t="s">
        <v>1511</v>
      </c>
      <c r="C17" s="211">
        <v>12.78148788</v>
      </c>
      <c r="D17" s="214">
        <v>27066455</v>
      </c>
      <c r="E17" s="214">
        <v>26848173</v>
      </c>
      <c r="F17" s="214">
        <v>218282</v>
      </c>
      <c r="G17" s="215">
        <v>8.9254999999999994E-3</v>
      </c>
      <c r="H17" s="46" t="s">
        <v>1551</v>
      </c>
    </row>
    <row r="18" spans="1:8" ht="43.2" x14ac:dyDescent="0.3">
      <c r="A18" s="46">
        <v>17</v>
      </c>
      <c r="B18" s="46" t="s">
        <v>1464</v>
      </c>
      <c r="C18" s="211">
        <v>19.581986359999998</v>
      </c>
      <c r="D18" s="214">
        <v>26696216</v>
      </c>
      <c r="E18" s="214">
        <v>26471622</v>
      </c>
      <c r="F18" s="214">
        <v>224594</v>
      </c>
      <c r="G18" s="215">
        <v>8.8033999999999994E-3</v>
      </c>
      <c r="H18" s="46" t="s">
        <v>1551</v>
      </c>
    </row>
    <row r="19" spans="1:8" ht="43.2" x14ac:dyDescent="0.3">
      <c r="A19" s="46">
        <v>18</v>
      </c>
      <c r="B19" s="46" t="s">
        <v>1459</v>
      </c>
      <c r="C19" s="211">
        <v>19.90735909</v>
      </c>
      <c r="D19" s="214">
        <v>26281150</v>
      </c>
      <c r="E19" s="214">
        <v>25993614</v>
      </c>
      <c r="F19" s="214">
        <v>287536</v>
      </c>
      <c r="G19" s="215">
        <v>8.6666E-3</v>
      </c>
      <c r="H19" s="46" t="s">
        <v>1551</v>
      </c>
    </row>
    <row r="20" spans="1:8" ht="43.2" x14ac:dyDescent="0.3">
      <c r="A20" s="46">
        <v>19</v>
      </c>
      <c r="B20" s="46" t="s">
        <v>1420</v>
      </c>
      <c r="C20" s="211">
        <v>27.931642419999999</v>
      </c>
      <c r="D20" s="214">
        <v>25743456</v>
      </c>
      <c r="E20" s="214">
        <v>25588005</v>
      </c>
      <c r="F20" s="214">
        <v>155451</v>
      </c>
      <c r="G20" s="215">
        <v>8.4892000000000006E-3</v>
      </c>
      <c r="H20" s="46" t="s">
        <v>1551</v>
      </c>
    </row>
    <row r="21" spans="1:8" ht="43.2" x14ac:dyDescent="0.3">
      <c r="A21" s="46">
        <v>20</v>
      </c>
      <c r="B21" s="46" t="s">
        <v>1484</v>
      </c>
      <c r="C21" s="211">
        <v>15.71681061</v>
      </c>
      <c r="D21" s="214">
        <v>25318462</v>
      </c>
      <c r="E21" s="214">
        <v>25101311</v>
      </c>
      <c r="F21" s="214">
        <v>217151</v>
      </c>
      <c r="G21" s="215">
        <v>8.3490999999999999E-3</v>
      </c>
      <c r="H21" s="46" t="s">
        <v>1551</v>
      </c>
    </row>
    <row r="22" spans="1:8" ht="43.2" x14ac:dyDescent="0.3">
      <c r="A22" s="46">
        <v>21</v>
      </c>
      <c r="B22" s="46" t="s">
        <v>1485</v>
      </c>
      <c r="C22" s="211">
        <v>14.585771210000001</v>
      </c>
      <c r="D22" s="214">
        <v>23678661</v>
      </c>
      <c r="E22" s="214">
        <v>23291810</v>
      </c>
      <c r="F22" s="214">
        <v>386852</v>
      </c>
      <c r="G22" s="215">
        <v>7.8082999999999998E-3</v>
      </c>
      <c r="H22" s="46" t="s">
        <v>1551</v>
      </c>
    </row>
    <row r="23" spans="1:8" ht="43.2" x14ac:dyDescent="0.3">
      <c r="A23" s="46">
        <v>22</v>
      </c>
      <c r="B23" s="46" t="s">
        <v>1495</v>
      </c>
      <c r="C23" s="211">
        <v>12.621993939999999</v>
      </c>
      <c r="D23" s="214">
        <v>23517428</v>
      </c>
      <c r="E23" s="214">
        <v>23341044</v>
      </c>
      <c r="F23" s="214">
        <v>176383</v>
      </c>
      <c r="G23" s="215">
        <v>7.7552000000000003E-3</v>
      </c>
      <c r="H23" s="46" t="s">
        <v>1551</v>
      </c>
    </row>
    <row r="24" spans="1:8" ht="43.2" x14ac:dyDescent="0.3">
      <c r="A24" s="46">
        <v>23</v>
      </c>
      <c r="B24" s="46" t="s">
        <v>1444</v>
      </c>
      <c r="C24" s="211">
        <v>20.660762120000001</v>
      </c>
      <c r="D24" s="214">
        <v>23409154</v>
      </c>
      <c r="E24" s="214">
        <v>23032888</v>
      </c>
      <c r="F24" s="214">
        <v>376266</v>
      </c>
      <c r="G24" s="215">
        <v>7.7194999999999998E-3</v>
      </c>
      <c r="H24" s="46" t="s">
        <v>1551</v>
      </c>
    </row>
    <row r="25" spans="1:8" ht="43.2" x14ac:dyDescent="0.3">
      <c r="A25" s="46">
        <v>24</v>
      </c>
      <c r="B25" s="46" t="s">
        <v>1475</v>
      </c>
      <c r="C25" s="211">
        <v>15.68354242</v>
      </c>
      <c r="D25" s="214">
        <v>22914328</v>
      </c>
      <c r="E25" s="214">
        <v>22336491</v>
      </c>
      <c r="F25" s="214">
        <v>577837</v>
      </c>
      <c r="G25" s="215">
        <v>7.5563000000000002E-3</v>
      </c>
      <c r="H25" s="46" t="s">
        <v>1551</v>
      </c>
    </row>
    <row r="26" spans="1:8" ht="43.2" x14ac:dyDescent="0.3">
      <c r="A26" s="46">
        <v>25</v>
      </c>
      <c r="B26" s="46" t="s">
        <v>1501</v>
      </c>
      <c r="C26" s="211">
        <v>11.56004091</v>
      </c>
      <c r="D26" s="214">
        <v>22564078</v>
      </c>
      <c r="E26" s="214">
        <v>22357449</v>
      </c>
      <c r="F26" s="214">
        <v>206630</v>
      </c>
      <c r="G26" s="215">
        <v>7.4408E-3</v>
      </c>
      <c r="H26" s="46" t="s">
        <v>1551</v>
      </c>
    </row>
    <row r="27" spans="1:8" ht="43.2" x14ac:dyDescent="0.3">
      <c r="A27" s="46">
        <v>26</v>
      </c>
      <c r="B27" s="46" t="s">
        <v>1503</v>
      </c>
      <c r="C27" s="211">
        <v>11.302248479999999</v>
      </c>
      <c r="D27" s="214">
        <v>22354309</v>
      </c>
      <c r="E27" s="214">
        <v>22185078</v>
      </c>
      <c r="F27" s="214">
        <v>169231</v>
      </c>
      <c r="G27" s="215">
        <v>7.3715999999999999E-3</v>
      </c>
      <c r="H27" s="46" t="s">
        <v>1551</v>
      </c>
    </row>
    <row r="28" spans="1:8" ht="43.2" x14ac:dyDescent="0.3">
      <c r="A28" s="46">
        <v>27</v>
      </c>
      <c r="B28" s="46" t="s">
        <v>1460</v>
      </c>
      <c r="C28" s="211">
        <v>16.00757273</v>
      </c>
      <c r="D28" s="214">
        <v>21222913</v>
      </c>
      <c r="E28" s="214">
        <v>20875681</v>
      </c>
      <c r="F28" s="214">
        <v>347232</v>
      </c>
      <c r="G28" s="215">
        <v>6.9985000000000004E-3</v>
      </c>
      <c r="H28" s="46" t="s">
        <v>1551</v>
      </c>
    </row>
    <row r="29" spans="1:8" ht="43.2" x14ac:dyDescent="0.3">
      <c r="A29" s="46">
        <v>28</v>
      </c>
      <c r="B29" s="46" t="s">
        <v>1438</v>
      </c>
      <c r="C29" s="211">
        <v>18.932743940000002</v>
      </c>
      <c r="D29" s="214">
        <v>20510259</v>
      </c>
      <c r="E29" s="214">
        <v>20339348</v>
      </c>
      <c r="F29" s="214">
        <v>170911</v>
      </c>
      <c r="G29" s="215">
        <v>6.7635000000000004E-3</v>
      </c>
      <c r="H29" s="46" t="s">
        <v>1551</v>
      </c>
    </row>
    <row r="30" spans="1:8" ht="43.2" x14ac:dyDescent="0.3">
      <c r="A30" s="46">
        <v>29</v>
      </c>
      <c r="B30" s="46" t="s">
        <v>1496</v>
      </c>
      <c r="C30" s="211">
        <v>10.66739697</v>
      </c>
      <c r="D30" s="214">
        <v>19978326</v>
      </c>
      <c r="E30" s="214">
        <v>19824672</v>
      </c>
      <c r="F30" s="214">
        <v>153653</v>
      </c>
      <c r="G30" s="215">
        <v>6.5881000000000004E-3</v>
      </c>
      <c r="H30" s="46" t="s">
        <v>1551</v>
      </c>
    </row>
    <row r="31" spans="1:8" ht="43.2" x14ac:dyDescent="0.3">
      <c r="A31" s="46">
        <v>30</v>
      </c>
      <c r="B31" s="46" t="s">
        <v>1525</v>
      </c>
      <c r="C31" s="211">
        <v>7.8126636359999999</v>
      </c>
      <c r="D31" s="214">
        <v>19489706</v>
      </c>
      <c r="E31" s="214">
        <v>19294169</v>
      </c>
      <c r="F31" s="214">
        <v>195538</v>
      </c>
      <c r="G31" s="215">
        <v>6.4270000000000004E-3</v>
      </c>
      <c r="H31" s="46" t="s">
        <v>1551</v>
      </c>
    </row>
    <row r="32" spans="1:8" ht="43.2" x14ac:dyDescent="0.3">
      <c r="A32" s="46">
        <v>31</v>
      </c>
      <c r="B32" s="46" t="s">
        <v>1531</v>
      </c>
      <c r="C32" s="211">
        <v>6.9740545450000004</v>
      </c>
      <c r="D32" s="214">
        <v>18825690</v>
      </c>
      <c r="E32" s="214">
        <v>18768979</v>
      </c>
      <c r="F32" s="214">
        <v>56711</v>
      </c>
      <c r="G32" s="215">
        <v>6.208E-3</v>
      </c>
      <c r="H32" s="46" t="s">
        <v>1551</v>
      </c>
    </row>
    <row r="33" spans="1:8" ht="43.2" x14ac:dyDescent="0.3">
      <c r="A33" s="46">
        <v>32</v>
      </c>
      <c r="B33" s="46" t="s">
        <v>1466</v>
      </c>
      <c r="C33" s="211">
        <v>13.60400606</v>
      </c>
      <c r="D33" s="214">
        <v>18780929</v>
      </c>
      <c r="E33" s="214">
        <v>18244488</v>
      </c>
      <c r="F33" s="214">
        <v>536440</v>
      </c>
      <c r="G33" s="215">
        <v>6.1932999999999997E-3</v>
      </c>
      <c r="H33" s="46" t="s">
        <v>1551</v>
      </c>
    </row>
    <row r="34" spans="1:8" ht="43.2" x14ac:dyDescent="0.3">
      <c r="A34" s="46">
        <v>33</v>
      </c>
      <c r="B34" s="46" t="s">
        <v>1437</v>
      </c>
      <c r="C34" s="211">
        <v>17.455503029999999</v>
      </c>
      <c r="D34" s="214">
        <v>18774394</v>
      </c>
      <c r="E34" s="214">
        <v>17938779</v>
      </c>
      <c r="F34" s="214">
        <v>835615</v>
      </c>
      <c r="G34" s="215">
        <v>6.1910999999999997E-3</v>
      </c>
      <c r="H34" s="46" t="s">
        <v>1551</v>
      </c>
    </row>
    <row r="35" spans="1:8" ht="43.2" x14ac:dyDescent="0.3">
      <c r="A35" s="46">
        <v>34</v>
      </c>
      <c r="B35" s="46" t="s">
        <v>1386</v>
      </c>
      <c r="C35" s="211">
        <v>27.79067727</v>
      </c>
      <c r="D35" s="214">
        <v>18749596</v>
      </c>
      <c r="E35" s="214">
        <v>18188039</v>
      </c>
      <c r="F35" s="214">
        <v>561557</v>
      </c>
      <c r="G35" s="215">
        <v>6.1828999999999999E-3</v>
      </c>
      <c r="H35" s="46" t="s">
        <v>1551</v>
      </c>
    </row>
    <row r="36" spans="1:8" ht="43.2" x14ac:dyDescent="0.3">
      <c r="A36" s="46">
        <v>35</v>
      </c>
      <c r="B36" s="46" t="s">
        <v>1471</v>
      </c>
      <c r="C36" s="211">
        <v>13.033125760000001</v>
      </c>
      <c r="D36" s="214">
        <v>18614182</v>
      </c>
      <c r="E36" s="214">
        <v>18495149</v>
      </c>
      <c r="F36" s="214">
        <v>119034</v>
      </c>
      <c r="G36" s="215">
        <v>6.1383000000000002E-3</v>
      </c>
      <c r="H36" s="46" t="s">
        <v>1551</v>
      </c>
    </row>
    <row r="37" spans="1:8" ht="43.2" x14ac:dyDescent="0.3">
      <c r="A37" s="46">
        <v>36</v>
      </c>
      <c r="B37" s="46" t="s">
        <v>1526</v>
      </c>
      <c r="C37" s="211">
        <v>7.3706378790000002</v>
      </c>
      <c r="D37" s="214">
        <v>18448583</v>
      </c>
      <c r="E37" s="214">
        <v>18245132</v>
      </c>
      <c r="F37" s="214">
        <v>203451</v>
      </c>
      <c r="G37" s="215">
        <v>6.0837E-3</v>
      </c>
      <c r="H37" s="46" t="s">
        <v>1551</v>
      </c>
    </row>
    <row r="38" spans="1:8" ht="43.2" x14ac:dyDescent="0.3">
      <c r="A38" s="46">
        <v>37</v>
      </c>
      <c r="B38" s="46" t="s">
        <v>1477</v>
      </c>
      <c r="C38" s="211">
        <v>11.81496667</v>
      </c>
      <c r="D38" s="214">
        <v>17696753</v>
      </c>
      <c r="E38" s="214">
        <v>17249773</v>
      </c>
      <c r="F38" s="214">
        <v>446979</v>
      </c>
      <c r="G38" s="215">
        <v>5.8357000000000001E-3</v>
      </c>
      <c r="H38" s="46" t="s">
        <v>1551</v>
      </c>
    </row>
    <row r="39" spans="1:8" ht="43.2" x14ac:dyDescent="0.3">
      <c r="A39" s="46">
        <v>38</v>
      </c>
      <c r="B39" s="46" t="s">
        <v>1514</v>
      </c>
      <c r="C39" s="211">
        <v>7.8060333330000002</v>
      </c>
      <c r="D39" s="214">
        <v>16869708</v>
      </c>
      <c r="E39" s="214">
        <v>16664985</v>
      </c>
      <c r="F39" s="214">
        <v>204723</v>
      </c>
      <c r="G39" s="215">
        <v>5.5630000000000002E-3</v>
      </c>
      <c r="H39" s="46" t="s">
        <v>1551</v>
      </c>
    </row>
    <row r="40" spans="1:8" ht="43.2" x14ac:dyDescent="0.3">
      <c r="A40" s="46">
        <v>39</v>
      </c>
      <c r="B40" s="46" t="s">
        <v>1353</v>
      </c>
      <c r="C40" s="211">
        <v>31.27554091</v>
      </c>
      <c r="D40" s="214">
        <v>16772308</v>
      </c>
      <c r="E40" s="214">
        <v>16218059</v>
      </c>
      <c r="F40" s="214">
        <v>554249</v>
      </c>
      <c r="G40" s="215">
        <v>6.0000000000000001E-3</v>
      </c>
      <c r="H40" s="46" t="s">
        <v>1551</v>
      </c>
    </row>
    <row r="41" spans="1:8" ht="43.2" x14ac:dyDescent="0.3">
      <c r="A41" s="46">
        <v>40</v>
      </c>
      <c r="B41" s="46" t="s">
        <v>1391</v>
      </c>
      <c r="C41" s="211">
        <v>24.307153029999998</v>
      </c>
      <c r="D41" s="214">
        <v>16740391</v>
      </c>
      <c r="E41" s="214">
        <v>16634977</v>
      </c>
      <c r="F41" s="214">
        <v>105414</v>
      </c>
      <c r="G41" s="215">
        <v>6.0000000000000001E-3</v>
      </c>
      <c r="H41" s="46" t="s">
        <v>1551</v>
      </c>
    </row>
    <row r="42" spans="1:8" ht="43.2" x14ac:dyDescent="0.3">
      <c r="A42" s="46">
        <v>41</v>
      </c>
      <c r="B42" s="46" t="s">
        <v>1382</v>
      </c>
      <c r="C42" s="211">
        <v>24.103836359999999</v>
      </c>
      <c r="D42" s="214">
        <v>16012786</v>
      </c>
      <c r="E42" s="214">
        <v>15654558</v>
      </c>
      <c r="F42" s="214">
        <v>358229</v>
      </c>
      <c r="G42" s="215">
        <v>5.0000000000000001E-3</v>
      </c>
      <c r="H42" s="46" t="s">
        <v>1551</v>
      </c>
    </row>
    <row r="43" spans="1:8" ht="43.2" x14ac:dyDescent="0.3">
      <c r="A43" s="46">
        <v>42</v>
      </c>
      <c r="B43" s="46" t="s">
        <v>1529</v>
      </c>
      <c r="C43" s="211">
        <v>6.1666772730000003</v>
      </c>
      <c r="D43" s="214">
        <v>15987427</v>
      </c>
      <c r="E43" s="214">
        <v>15842278</v>
      </c>
      <c r="F43" s="214">
        <v>145148</v>
      </c>
      <c r="G43" s="215">
        <v>5.0000000000000001E-3</v>
      </c>
      <c r="H43" s="46" t="s">
        <v>1551</v>
      </c>
    </row>
    <row r="44" spans="1:8" ht="43.2" x14ac:dyDescent="0.3">
      <c r="A44" s="46">
        <v>43</v>
      </c>
      <c r="B44" s="46" t="s">
        <v>1430</v>
      </c>
      <c r="C44" s="211">
        <v>16.5898</v>
      </c>
      <c r="D44" s="214">
        <v>15957171</v>
      </c>
      <c r="E44" s="214">
        <v>15550885</v>
      </c>
      <c r="F44" s="214">
        <v>406286</v>
      </c>
      <c r="G44" s="215">
        <v>5.0000000000000001E-3</v>
      </c>
      <c r="H44" s="46" t="s">
        <v>1551</v>
      </c>
    </row>
    <row r="45" spans="1:8" ht="43.2" x14ac:dyDescent="0.3">
      <c r="A45" s="46">
        <v>44</v>
      </c>
      <c r="B45" s="46" t="s">
        <v>1481</v>
      </c>
      <c r="C45" s="211">
        <v>10.176560609999999</v>
      </c>
      <c r="D45" s="214">
        <v>15766519</v>
      </c>
      <c r="E45" s="214">
        <v>15502578</v>
      </c>
      <c r="F45" s="214">
        <v>263941</v>
      </c>
      <c r="G45" s="215">
        <v>5.0000000000000001E-3</v>
      </c>
      <c r="H45" s="46" t="s">
        <v>1551</v>
      </c>
    </row>
    <row r="46" spans="1:8" ht="43.2" x14ac:dyDescent="0.3">
      <c r="A46" s="46">
        <v>45</v>
      </c>
      <c r="B46" s="46" t="s">
        <v>1463</v>
      </c>
      <c r="C46" s="211">
        <v>11.266118179999999</v>
      </c>
      <c r="D46" s="214">
        <v>15337185</v>
      </c>
      <c r="E46" s="214">
        <v>15116479</v>
      </c>
      <c r="F46" s="214">
        <v>220706</v>
      </c>
      <c r="G46" s="215">
        <v>5.0000000000000001E-3</v>
      </c>
      <c r="H46" s="46" t="s">
        <v>1551</v>
      </c>
    </row>
    <row r="47" spans="1:8" ht="43.2" x14ac:dyDescent="0.3">
      <c r="A47" s="46">
        <v>46</v>
      </c>
      <c r="B47" s="46" t="s">
        <v>1467</v>
      </c>
      <c r="C47" s="211">
        <v>10.952072729999999</v>
      </c>
      <c r="D47" s="214">
        <v>15148796</v>
      </c>
      <c r="E47" s="214">
        <v>15005297</v>
      </c>
      <c r="F47" s="214">
        <v>143499</v>
      </c>
      <c r="G47" s="215">
        <v>5.0000000000000001E-3</v>
      </c>
      <c r="H47" s="46" t="s">
        <v>1551</v>
      </c>
    </row>
    <row r="48" spans="1:8" ht="43.2" x14ac:dyDescent="0.3">
      <c r="A48" s="46">
        <v>47</v>
      </c>
      <c r="B48" s="46" t="s">
        <v>1479</v>
      </c>
      <c r="C48" s="211">
        <v>9.7066090910000007</v>
      </c>
      <c r="D48" s="214">
        <v>14770596</v>
      </c>
      <c r="E48" s="214">
        <v>14538989</v>
      </c>
      <c r="F48" s="214">
        <v>231607</v>
      </c>
      <c r="G48" s="215">
        <v>5.0000000000000001E-3</v>
      </c>
      <c r="H48" s="46" t="s">
        <v>1551</v>
      </c>
    </row>
    <row r="49" spans="1:8" ht="43.2" x14ac:dyDescent="0.3">
      <c r="A49" s="46">
        <v>48</v>
      </c>
      <c r="B49" s="46" t="s">
        <v>1516</v>
      </c>
      <c r="C49" s="211">
        <v>6.7334909090000004</v>
      </c>
      <c r="D49" s="214">
        <v>14599735</v>
      </c>
      <c r="E49" s="214">
        <v>14550362</v>
      </c>
      <c r="F49" s="214">
        <v>49373</v>
      </c>
      <c r="G49" s="215">
        <v>5.0000000000000001E-3</v>
      </c>
      <c r="H49" s="46" t="s">
        <v>1551</v>
      </c>
    </row>
    <row r="50" spans="1:8" ht="43.2" x14ac:dyDescent="0.3">
      <c r="A50" s="46">
        <v>49</v>
      </c>
      <c r="B50" s="46" t="s">
        <v>1518</v>
      </c>
      <c r="C50" s="211">
        <v>6.3703090910000002</v>
      </c>
      <c r="D50" s="214">
        <v>14526727</v>
      </c>
      <c r="E50" s="214">
        <v>14317113</v>
      </c>
      <c r="F50" s="214">
        <v>209613</v>
      </c>
      <c r="G50" s="215">
        <v>5.0000000000000001E-3</v>
      </c>
      <c r="H50" s="46" t="s">
        <v>1551</v>
      </c>
    </row>
    <row r="51" spans="1:8" ht="43.2" x14ac:dyDescent="0.3">
      <c r="A51" s="46">
        <v>50</v>
      </c>
      <c r="B51" s="46" t="s">
        <v>1486</v>
      </c>
      <c r="C51" s="211">
        <v>8.4771242420000004</v>
      </c>
      <c r="D51" s="214">
        <v>14041288</v>
      </c>
      <c r="E51" s="214">
        <v>13926879</v>
      </c>
      <c r="F51" s="214">
        <v>114409</v>
      </c>
      <c r="G51" s="215">
        <v>5.0000000000000001E-3</v>
      </c>
      <c r="H51" s="46" t="s">
        <v>1551</v>
      </c>
    </row>
    <row r="52" spans="1:8" ht="43.2" x14ac:dyDescent="0.3">
      <c r="A52" s="46">
        <v>51</v>
      </c>
      <c r="B52" s="46" t="s">
        <v>1333</v>
      </c>
      <c r="C52" s="211">
        <v>31.88105152</v>
      </c>
      <c r="D52" s="214">
        <v>13871622</v>
      </c>
      <c r="E52" s="214">
        <v>13613238</v>
      </c>
      <c r="F52" s="214">
        <v>258385</v>
      </c>
      <c r="G52" s="215">
        <v>5.0000000000000001E-3</v>
      </c>
      <c r="H52" s="46" t="s">
        <v>1551</v>
      </c>
    </row>
    <row r="53" spans="1:8" ht="43.2" x14ac:dyDescent="0.3">
      <c r="A53" s="46">
        <v>52</v>
      </c>
      <c r="B53" s="46" t="s">
        <v>1442</v>
      </c>
      <c r="C53" s="211">
        <v>12.3091197</v>
      </c>
      <c r="D53" s="214">
        <v>13710953</v>
      </c>
      <c r="E53" s="214">
        <v>13572074</v>
      </c>
      <c r="F53" s="214">
        <v>138879</v>
      </c>
      <c r="G53" s="215">
        <v>5.0000000000000001E-3</v>
      </c>
      <c r="H53" s="46" t="s">
        <v>1551</v>
      </c>
    </row>
    <row r="54" spans="1:8" ht="43.2" x14ac:dyDescent="0.3">
      <c r="A54" s="46">
        <v>53</v>
      </c>
      <c r="B54" s="46" t="s">
        <v>1500</v>
      </c>
      <c r="C54" s="211">
        <v>7.0653287880000004</v>
      </c>
      <c r="D54" s="214">
        <v>13534407</v>
      </c>
      <c r="E54" s="214">
        <v>13457602</v>
      </c>
      <c r="F54" s="214">
        <v>76804</v>
      </c>
      <c r="G54" s="215">
        <v>4.0000000000000001E-3</v>
      </c>
      <c r="H54" s="46" t="s">
        <v>1551</v>
      </c>
    </row>
    <row r="55" spans="1:8" ht="43.2" x14ac:dyDescent="0.3">
      <c r="A55" s="46">
        <v>54</v>
      </c>
      <c r="B55" s="46" t="s">
        <v>1422</v>
      </c>
      <c r="C55" s="211">
        <v>14.56872727</v>
      </c>
      <c r="D55" s="214">
        <v>13521745</v>
      </c>
      <c r="E55" s="214">
        <v>13424968</v>
      </c>
      <c r="F55" s="214">
        <v>96777</v>
      </c>
      <c r="G55" s="215">
        <v>4.0000000000000001E-3</v>
      </c>
      <c r="H55" s="46" t="s">
        <v>1551</v>
      </c>
    </row>
    <row r="56" spans="1:8" ht="43.2" x14ac:dyDescent="0.3">
      <c r="A56" s="46">
        <v>55</v>
      </c>
      <c r="B56" s="46" t="s">
        <v>1427</v>
      </c>
      <c r="C56" s="211">
        <v>13.767036360000001</v>
      </c>
      <c r="D56" s="214">
        <v>13172958</v>
      </c>
      <c r="E56" s="214">
        <v>12751842</v>
      </c>
      <c r="F56" s="214">
        <v>421116</v>
      </c>
      <c r="G56" s="215">
        <v>4.0000000000000001E-3</v>
      </c>
      <c r="H56" s="46" t="s">
        <v>1551</v>
      </c>
    </row>
    <row r="57" spans="1:8" ht="43.2" x14ac:dyDescent="0.3">
      <c r="A57" s="46">
        <v>56</v>
      </c>
      <c r="B57" s="46" t="s">
        <v>1532</v>
      </c>
      <c r="C57" s="211">
        <v>4.3965742419999998</v>
      </c>
      <c r="D57" s="214">
        <v>12961613</v>
      </c>
      <c r="E57" s="214">
        <v>12917272</v>
      </c>
      <c r="F57" s="214">
        <v>44341</v>
      </c>
      <c r="G57" s="215">
        <v>4.0000000000000001E-3</v>
      </c>
      <c r="H57" s="46" t="s">
        <v>1551</v>
      </c>
    </row>
    <row r="58" spans="1:8" ht="43.2" x14ac:dyDescent="0.3">
      <c r="A58" s="46">
        <v>57</v>
      </c>
      <c r="B58" s="46" t="s">
        <v>1462</v>
      </c>
      <c r="C58" s="211">
        <v>9.3687166669999993</v>
      </c>
      <c r="D58" s="214">
        <v>12711188</v>
      </c>
      <c r="E58" s="214">
        <v>12408602</v>
      </c>
      <c r="F58" s="214">
        <v>302586</v>
      </c>
      <c r="G58" s="215">
        <v>4.0000000000000001E-3</v>
      </c>
      <c r="H58" s="46" t="s">
        <v>1551</v>
      </c>
    </row>
    <row r="59" spans="1:8" ht="43.2" x14ac:dyDescent="0.3">
      <c r="A59" s="46">
        <v>58</v>
      </c>
      <c r="B59" s="46" t="s">
        <v>1478</v>
      </c>
      <c r="C59" s="211">
        <v>8.4596893939999998</v>
      </c>
      <c r="D59" s="214">
        <v>12702412</v>
      </c>
      <c r="E59" s="214">
        <v>12475573</v>
      </c>
      <c r="F59" s="214">
        <v>226839</v>
      </c>
      <c r="G59" s="215">
        <v>4.0000000000000001E-3</v>
      </c>
      <c r="H59" s="46" t="s">
        <v>1551</v>
      </c>
    </row>
    <row r="60" spans="1:8" ht="43.2" x14ac:dyDescent="0.3">
      <c r="A60" s="46">
        <v>59</v>
      </c>
      <c r="B60" s="46" t="s">
        <v>1458</v>
      </c>
      <c r="C60" s="211">
        <v>9.5077651519999993</v>
      </c>
      <c r="D60" s="214">
        <v>12321076</v>
      </c>
      <c r="E60" s="214">
        <v>12230391</v>
      </c>
      <c r="F60" s="214">
        <v>90685</v>
      </c>
      <c r="G60" s="215">
        <v>4.0000000000000001E-3</v>
      </c>
      <c r="H60" s="46" t="s">
        <v>1551</v>
      </c>
    </row>
    <row r="61" spans="1:8" ht="43.2" x14ac:dyDescent="0.3">
      <c r="A61" s="46">
        <v>60</v>
      </c>
      <c r="B61" s="46" t="s">
        <v>1451</v>
      </c>
      <c r="C61" s="211">
        <v>9.9971106059999997</v>
      </c>
      <c r="D61" s="214">
        <v>12241713</v>
      </c>
      <c r="E61" s="214">
        <v>12165680</v>
      </c>
      <c r="F61" s="214">
        <v>76033</v>
      </c>
      <c r="G61" s="215">
        <v>4.0000000000000001E-3</v>
      </c>
      <c r="H61" s="46" t="s">
        <v>1551</v>
      </c>
    </row>
    <row r="62" spans="1:8" ht="43.2" x14ac:dyDescent="0.3">
      <c r="A62" s="46">
        <v>61</v>
      </c>
      <c r="B62" s="46" t="s">
        <v>1414</v>
      </c>
      <c r="C62" s="211">
        <v>13.8138197</v>
      </c>
      <c r="D62" s="214">
        <v>11917199</v>
      </c>
      <c r="E62" s="214">
        <v>11236832</v>
      </c>
      <c r="F62" s="214">
        <v>680367</v>
      </c>
      <c r="G62" s="215">
        <v>4.0000000000000001E-3</v>
      </c>
      <c r="H62" s="46" t="s">
        <v>1551</v>
      </c>
    </row>
    <row r="63" spans="1:8" ht="43.2" x14ac:dyDescent="0.3">
      <c r="A63" s="46">
        <v>62</v>
      </c>
      <c r="B63" s="46" t="s">
        <v>1507</v>
      </c>
      <c r="C63" s="211">
        <v>5.7761363640000001</v>
      </c>
      <c r="D63" s="214">
        <v>11817577</v>
      </c>
      <c r="E63" s="214">
        <v>11650338</v>
      </c>
      <c r="F63" s="214">
        <v>167240</v>
      </c>
      <c r="G63" s="215">
        <v>4.0000000000000001E-3</v>
      </c>
      <c r="H63" s="46" t="s">
        <v>1551</v>
      </c>
    </row>
    <row r="64" spans="1:8" ht="43.2" x14ac:dyDescent="0.3">
      <c r="A64" s="46">
        <v>63</v>
      </c>
      <c r="B64" s="46" t="s">
        <v>1515</v>
      </c>
      <c r="C64" s="211">
        <v>5.4264969699999996</v>
      </c>
      <c r="D64" s="214">
        <v>11763931</v>
      </c>
      <c r="E64" s="214">
        <v>11622998</v>
      </c>
      <c r="F64" s="214">
        <v>140933</v>
      </c>
      <c r="G64" s="215">
        <v>4.0000000000000001E-3</v>
      </c>
      <c r="H64" s="46" t="s">
        <v>1551</v>
      </c>
    </row>
    <row r="65" spans="1:8" ht="43.2" x14ac:dyDescent="0.3">
      <c r="A65" s="46">
        <v>64</v>
      </c>
      <c r="B65" s="46" t="s">
        <v>1470</v>
      </c>
      <c r="C65" s="211">
        <v>8.4165212119999993</v>
      </c>
      <c r="D65" s="214">
        <v>11757625</v>
      </c>
      <c r="E65" s="214">
        <v>11499648</v>
      </c>
      <c r="F65" s="214">
        <v>257977</v>
      </c>
      <c r="G65" s="215">
        <v>4.0000000000000001E-3</v>
      </c>
      <c r="H65" s="46" t="s">
        <v>1551</v>
      </c>
    </row>
    <row r="66" spans="1:8" ht="43.2" x14ac:dyDescent="0.3">
      <c r="A66" s="46">
        <v>65</v>
      </c>
      <c r="B66" s="46" t="s">
        <v>1455</v>
      </c>
      <c r="C66" s="211">
        <v>9.4852363640000004</v>
      </c>
      <c r="D66" s="214">
        <v>11748909</v>
      </c>
      <c r="E66" s="214">
        <v>11662207</v>
      </c>
      <c r="F66" s="214">
        <v>86701</v>
      </c>
      <c r="G66" s="215">
        <v>4.0000000000000001E-3</v>
      </c>
      <c r="H66" s="46" t="s">
        <v>1551</v>
      </c>
    </row>
    <row r="67" spans="1:8" ht="43.2" x14ac:dyDescent="0.3">
      <c r="A67" s="46">
        <v>66</v>
      </c>
      <c r="B67" s="46" t="s">
        <v>1351</v>
      </c>
      <c r="C67" s="211">
        <v>22.24749091</v>
      </c>
      <c r="D67" s="214">
        <v>11572221</v>
      </c>
      <c r="E67" s="214">
        <v>10238671</v>
      </c>
      <c r="F67" s="214">
        <v>1333550</v>
      </c>
      <c r="G67" s="215">
        <v>4.0000000000000001E-3</v>
      </c>
      <c r="H67" s="46" t="s">
        <v>1551</v>
      </c>
    </row>
    <row r="68" spans="1:8" ht="43.2" x14ac:dyDescent="0.3">
      <c r="A68" s="46">
        <v>67</v>
      </c>
      <c r="B68" s="46" t="s">
        <v>1440</v>
      </c>
      <c r="C68" s="211">
        <v>10.60680909</v>
      </c>
      <c r="D68" s="214">
        <v>11523305</v>
      </c>
      <c r="E68" s="214">
        <v>11381449</v>
      </c>
      <c r="F68" s="214">
        <v>141856</v>
      </c>
      <c r="G68" s="215">
        <v>4.0000000000000001E-3</v>
      </c>
      <c r="H68" s="46" t="s">
        <v>1551</v>
      </c>
    </row>
    <row r="69" spans="1:8" ht="43.2" x14ac:dyDescent="0.3">
      <c r="A69" s="46">
        <v>68</v>
      </c>
      <c r="B69" s="46" t="s">
        <v>1517</v>
      </c>
      <c r="C69" s="211">
        <v>5.1073636359999997</v>
      </c>
      <c r="D69" s="214">
        <v>11456698</v>
      </c>
      <c r="E69" s="214">
        <v>11400371</v>
      </c>
      <c r="F69" s="214">
        <v>56327</v>
      </c>
      <c r="G69" s="215">
        <v>4.0000000000000001E-3</v>
      </c>
      <c r="H69" s="46" t="s">
        <v>1551</v>
      </c>
    </row>
    <row r="70" spans="1:8" ht="43.2" x14ac:dyDescent="0.3">
      <c r="A70" s="46">
        <v>69</v>
      </c>
      <c r="B70" s="46" t="s">
        <v>1417</v>
      </c>
      <c r="C70" s="211">
        <v>12.69643333</v>
      </c>
      <c r="D70" s="214">
        <v>11350287</v>
      </c>
      <c r="E70" s="214">
        <v>10974725</v>
      </c>
      <c r="F70" s="214">
        <v>375563</v>
      </c>
      <c r="G70" s="215">
        <v>4.0000000000000001E-3</v>
      </c>
      <c r="H70" s="46" t="s">
        <v>1551</v>
      </c>
    </row>
    <row r="71" spans="1:8" ht="43.2" x14ac:dyDescent="0.3">
      <c r="A71" s="46">
        <v>70</v>
      </c>
      <c r="B71" s="46" t="s">
        <v>1405</v>
      </c>
      <c r="C71" s="211">
        <v>14.59850758</v>
      </c>
      <c r="D71" s="214">
        <v>11317694</v>
      </c>
      <c r="E71" s="214">
        <v>11291558</v>
      </c>
      <c r="F71" s="214">
        <v>26136</v>
      </c>
      <c r="G71" s="215">
        <v>4.0000000000000001E-3</v>
      </c>
      <c r="H71" s="46" t="s">
        <v>1551</v>
      </c>
    </row>
    <row r="72" spans="1:8" ht="43.2" x14ac:dyDescent="0.3">
      <c r="A72" s="46">
        <v>71</v>
      </c>
      <c r="B72" s="46" t="s">
        <v>1457</v>
      </c>
      <c r="C72" s="211">
        <v>8.9742666670000002</v>
      </c>
      <c r="D72" s="214">
        <v>11288353</v>
      </c>
      <c r="E72" s="214">
        <v>11157039</v>
      </c>
      <c r="F72" s="214">
        <v>131314</v>
      </c>
      <c r="G72" s="215">
        <v>4.0000000000000001E-3</v>
      </c>
      <c r="H72" s="46" t="s">
        <v>1551</v>
      </c>
    </row>
    <row r="73" spans="1:8" ht="43.2" x14ac:dyDescent="0.3">
      <c r="A73" s="46">
        <v>72</v>
      </c>
      <c r="B73" s="46" t="s">
        <v>1375</v>
      </c>
      <c r="C73" s="211">
        <v>17.901115149999999</v>
      </c>
      <c r="D73" s="214">
        <v>11267961</v>
      </c>
      <c r="E73" s="214">
        <v>11152745</v>
      </c>
      <c r="F73" s="214">
        <v>115216</v>
      </c>
      <c r="G73" s="215">
        <v>4.0000000000000001E-3</v>
      </c>
      <c r="H73" s="46" t="s">
        <v>1551</v>
      </c>
    </row>
    <row r="74" spans="1:8" ht="43.2" x14ac:dyDescent="0.3">
      <c r="A74" s="46">
        <v>73</v>
      </c>
      <c r="B74" s="46" t="s">
        <v>1388</v>
      </c>
      <c r="C74" s="211">
        <v>16.42197273</v>
      </c>
      <c r="D74" s="214">
        <v>11201389</v>
      </c>
      <c r="E74" s="214">
        <v>11075404</v>
      </c>
      <c r="F74" s="214">
        <v>125985</v>
      </c>
      <c r="G74" s="215">
        <v>4.0000000000000001E-3</v>
      </c>
      <c r="H74" s="46" t="s">
        <v>1551</v>
      </c>
    </row>
    <row r="75" spans="1:8" ht="43.2" x14ac:dyDescent="0.3">
      <c r="A75" s="46">
        <v>74</v>
      </c>
      <c r="B75" s="46" t="s">
        <v>1366</v>
      </c>
      <c r="C75" s="211">
        <v>18.317595449999999</v>
      </c>
      <c r="D75" s="214">
        <v>10686933</v>
      </c>
      <c r="E75" s="214">
        <v>10546230</v>
      </c>
      <c r="F75" s="214">
        <v>140703</v>
      </c>
      <c r="G75" s="215">
        <v>4.0000000000000001E-3</v>
      </c>
      <c r="H75" s="46" t="s">
        <v>1551</v>
      </c>
    </row>
    <row r="76" spans="1:8" ht="43.2" x14ac:dyDescent="0.3">
      <c r="A76" s="46">
        <v>75</v>
      </c>
      <c r="B76" s="46" t="s">
        <v>1332</v>
      </c>
      <c r="C76" s="211">
        <v>24.858106060000001</v>
      </c>
      <c r="D76" s="214">
        <v>10619797</v>
      </c>
      <c r="E76" s="214">
        <v>10161862</v>
      </c>
      <c r="F76" s="214">
        <v>457935</v>
      </c>
      <c r="G76" s="215">
        <v>4.0000000000000001E-3</v>
      </c>
      <c r="H76" s="46" t="s">
        <v>1551</v>
      </c>
    </row>
    <row r="77" spans="1:8" ht="43.2" x14ac:dyDescent="0.3">
      <c r="A77" s="46">
        <v>76</v>
      </c>
      <c r="B77" s="46" t="s">
        <v>1403</v>
      </c>
      <c r="C77" s="211">
        <v>14.172884850000001</v>
      </c>
      <c r="D77" s="214">
        <v>10591377</v>
      </c>
      <c r="E77" s="214">
        <v>10412424</v>
      </c>
      <c r="F77" s="214">
        <v>178953</v>
      </c>
      <c r="G77" s="215">
        <v>3.0000000000000001E-3</v>
      </c>
      <c r="H77" s="46" t="s">
        <v>1551</v>
      </c>
    </row>
    <row r="78" spans="1:8" ht="43.2" x14ac:dyDescent="0.3">
      <c r="A78" s="46">
        <v>77</v>
      </c>
      <c r="B78" s="46" t="s">
        <v>1441</v>
      </c>
      <c r="C78" s="211">
        <v>9.6284318179999993</v>
      </c>
      <c r="D78" s="214">
        <v>10517062</v>
      </c>
      <c r="E78" s="214">
        <v>10338977</v>
      </c>
      <c r="F78" s="214">
        <v>178085</v>
      </c>
      <c r="G78" s="215">
        <v>3.0000000000000001E-3</v>
      </c>
      <c r="H78" s="46" t="s">
        <v>1551</v>
      </c>
    </row>
    <row r="79" spans="1:8" ht="43.2" x14ac:dyDescent="0.3">
      <c r="A79" s="46">
        <v>78</v>
      </c>
      <c r="B79" s="46" t="s">
        <v>1429</v>
      </c>
      <c r="C79" s="211">
        <v>10.86323485</v>
      </c>
      <c r="D79" s="214">
        <v>10432489</v>
      </c>
      <c r="E79" s="214">
        <v>10123495</v>
      </c>
      <c r="F79" s="214">
        <v>308994</v>
      </c>
      <c r="G79" s="215">
        <v>3.0000000000000001E-3</v>
      </c>
      <c r="H79" s="46" t="s">
        <v>1551</v>
      </c>
    </row>
    <row r="80" spans="1:8" ht="43.2" x14ac:dyDescent="0.3">
      <c r="A80" s="46">
        <v>79</v>
      </c>
      <c r="B80" s="46" t="s">
        <v>1416</v>
      </c>
      <c r="C80" s="211">
        <v>11.5801</v>
      </c>
      <c r="D80" s="214">
        <v>10322642</v>
      </c>
      <c r="E80" s="214">
        <v>10227749</v>
      </c>
      <c r="F80" s="214">
        <v>94892</v>
      </c>
      <c r="G80" s="215">
        <v>3.0000000000000001E-3</v>
      </c>
      <c r="H80" s="46" t="s">
        <v>1551</v>
      </c>
    </row>
    <row r="81" spans="1:8" ht="43.2" x14ac:dyDescent="0.3">
      <c r="A81" s="46">
        <v>80</v>
      </c>
      <c r="B81" s="46" t="s">
        <v>1408</v>
      </c>
      <c r="C81" s="211">
        <v>12.302825759999999</v>
      </c>
      <c r="D81" s="214">
        <v>10274006</v>
      </c>
      <c r="E81" s="214">
        <v>10265349</v>
      </c>
      <c r="F81" s="214">
        <v>8657</v>
      </c>
      <c r="G81" s="215">
        <v>3.0000000000000001E-3</v>
      </c>
      <c r="H81" s="46" t="s">
        <v>1551</v>
      </c>
    </row>
    <row r="82" spans="1:8" ht="43.2" x14ac:dyDescent="0.3">
      <c r="A82" s="46">
        <v>81</v>
      </c>
      <c r="B82" s="46" t="s">
        <v>1476</v>
      </c>
      <c r="C82" s="211">
        <v>6.8810606060000001</v>
      </c>
      <c r="D82" s="214">
        <v>10116963</v>
      </c>
      <c r="E82" s="214">
        <v>10020804</v>
      </c>
      <c r="F82" s="214">
        <v>96159</v>
      </c>
      <c r="G82" s="215">
        <v>3.0000000000000001E-3</v>
      </c>
      <c r="H82" s="46" t="s">
        <v>1551</v>
      </c>
    </row>
    <row r="83" spans="1:8" ht="43.2" x14ac:dyDescent="0.3">
      <c r="A83" s="46">
        <v>82</v>
      </c>
      <c r="B83" s="46" t="s">
        <v>1461</v>
      </c>
      <c r="C83" s="211">
        <v>7.5916878790000002</v>
      </c>
      <c r="D83" s="214">
        <v>10108490</v>
      </c>
      <c r="E83" s="214">
        <v>10085269</v>
      </c>
      <c r="F83" s="214">
        <v>23221</v>
      </c>
      <c r="G83" s="215">
        <v>3.0000000000000001E-3</v>
      </c>
      <c r="H83" s="46" t="s">
        <v>1551</v>
      </c>
    </row>
    <row r="84" spans="1:8" ht="43.2" x14ac:dyDescent="0.3">
      <c r="A84" s="46">
        <v>83</v>
      </c>
      <c r="B84" s="46" t="s">
        <v>1401</v>
      </c>
      <c r="C84" s="211">
        <v>13.54148333</v>
      </c>
      <c r="D84" s="214">
        <v>10068517</v>
      </c>
      <c r="E84" s="214">
        <v>9779527</v>
      </c>
      <c r="F84" s="214">
        <v>288990</v>
      </c>
      <c r="G84" s="215">
        <v>3.0000000000000001E-3</v>
      </c>
      <c r="H84" s="46" t="s">
        <v>1551</v>
      </c>
    </row>
    <row r="85" spans="1:8" ht="43.2" x14ac:dyDescent="0.3">
      <c r="A85" s="46">
        <v>84</v>
      </c>
      <c r="B85" s="46" t="s">
        <v>1513</v>
      </c>
      <c r="C85" s="211">
        <v>4.5632606060000001</v>
      </c>
      <c r="D85" s="214">
        <v>9800679</v>
      </c>
      <c r="E85" s="214">
        <v>9763527</v>
      </c>
      <c r="F85" s="214">
        <v>37152</v>
      </c>
      <c r="G85" s="215">
        <v>3.0000000000000001E-3</v>
      </c>
      <c r="H85" s="46" t="s">
        <v>1551</v>
      </c>
    </row>
    <row r="86" spans="1:8" ht="43.2" x14ac:dyDescent="0.3">
      <c r="A86" s="46">
        <v>85</v>
      </c>
      <c r="B86" s="46" t="s">
        <v>1453</v>
      </c>
      <c r="C86" s="211">
        <v>7.8692833330000003</v>
      </c>
      <c r="D86" s="214">
        <v>9719042</v>
      </c>
      <c r="E86" s="214">
        <v>9595871</v>
      </c>
      <c r="F86" s="214">
        <v>123171</v>
      </c>
      <c r="G86" s="215">
        <v>3.0000000000000001E-3</v>
      </c>
      <c r="H86" s="46" t="s">
        <v>1551</v>
      </c>
    </row>
    <row r="87" spans="1:8" ht="43.2" x14ac:dyDescent="0.3">
      <c r="A87" s="46">
        <v>86</v>
      </c>
      <c r="B87" s="46" t="s">
        <v>1510</v>
      </c>
      <c r="C87" s="211">
        <v>4.5923833329999999</v>
      </c>
      <c r="D87" s="214">
        <v>9714146</v>
      </c>
      <c r="E87" s="214">
        <v>9547622</v>
      </c>
      <c r="F87" s="214">
        <v>166524</v>
      </c>
      <c r="G87" s="215">
        <v>3.0000000000000001E-3</v>
      </c>
      <c r="H87" s="46" t="s">
        <v>1551</v>
      </c>
    </row>
    <row r="88" spans="1:8" ht="43.2" x14ac:dyDescent="0.3">
      <c r="A88" s="46">
        <v>87</v>
      </c>
      <c r="B88" s="46" t="s">
        <v>1398</v>
      </c>
      <c r="C88" s="211">
        <v>13.29946515</v>
      </c>
      <c r="D88" s="214">
        <v>9632591</v>
      </c>
      <c r="E88" s="214">
        <v>9146839</v>
      </c>
      <c r="F88" s="214">
        <v>485752</v>
      </c>
      <c r="G88" s="215">
        <v>3.0000000000000001E-3</v>
      </c>
      <c r="H88" s="46" t="s">
        <v>1551</v>
      </c>
    </row>
    <row r="89" spans="1:8" ht="43.2" x14ac:dyDescent="0.3">
      <c r="A89" s="46">
        <v>88</v>
      </c>
      <c r="B89" s="46" t="s">
        <v>1480</v>
      </c>
      <c r="C89" s="211">
        <v>6.2774893939999998</v>
      </c>
      <c r="D89" s="214">
        <v>9617971</v>
      </c>
      <c r="E89" s="214">
        <v>9578744</v>
      </c>
      <c r="F89" s="214">
        <v>39227</v>
      </c>
      <c r="G89" s="215">
        <v>3.0000000000000001E-3</v>
      </c>
      <c r="H89" s="46" t="s">
        <v>1551</v>
      </c>
    </row>
    <row r="90" spans="1:8" ht="43.2" x14ac:dyDescent="0.3">
      <c r="A90" s="46">
        <v>89</v>
      </c>
      <c r="B90" s="46" t="s">
        <v>1343</v>
      </c>
      <c r="C90" s="211">
        <v>19.167842419999999</v>
      </c>
      <c r="D90" s="214">
        <v>9469915</v>
      </c>
      <c r="E90" s="214">
        <v>9089007</v>
      </c>
      <c r="F90" s="214">
        <v>380908</v>
      </c>
      <c r="G90" s="215">
        <v>3.0000000000000001E-3</v>
      </c>
      <c r="H90" s="46" t="s">
        <v>1551</v>
      </c>
    </row>
    <row r="91" spans="1:8" ht="43.2" x14ac:dyDescent="0.3">
      <c r="A91" s="46">
        <v>90</v>
      </c>
      <c r="B91" s="46" t="s">
        <v>1524</v>
      </c>
      <c r="C91" s="211">
        <v>3.8121666670000001</v>
      </c>
      <c r="D91" s="214">
        <v>9339338</v>
      </c>
      <c r="E91" s="214">
        <v>9276379</v>
      </c>
      <c r="F91" s="214">
        <v>62959</v>
      </c>
      <c r="G91" s="215">
        <v>3.0000000000000001E-3</v>
      </c>
      <c r="H91" s="46" t="s">
        <v>1551</v>
      </c>
    </row>
    <row r="92" spans="1:8" ht="43.2" x14ac:dyDescent="0.3">
      <c r="A92" s="46">
        <v>91</v>
      </c>
      <c r="B92" s="46" t="s">
        <v>1335</v>
      </c>
      <c r="C92" s="211">
        <v>20.813242420000002</v>
      </c>
      <c r="D92" s="214">
        <v>9294675</v>
      </c>
      <c r="E92" s="214">
        <v>8868206</v>
      </c>
      <c r="F92" s="214">
        <v>426469</v>
      </c>
      <c r="G92" s="215">
        <v>3.0000000000000001E-3</v>
      </c>
      <c r="H92" s="46" t="s">
        <v>1551</v>
      </c>
    </row>
    <row r="93" spans="1:8" ht="43.2" x14ac:dyDescent="0.3">
      <c r="A93" s="46">
        <v>92</v>
      </c>
      <c r="B93" s="46" t="s">
        <v>1413</v>
      </c>
      <c r="C93" s="211">
        <v>10.906959090000001</v>
      </c>
      <c r="D93" s="214">
        <v>9288033</v>
      </c>
      <c r="E93" s="214">
        <v>9142043</v>
      </c>
      <c r="F93" s="214">
        <v>145990</v>
      </c>
      <c r="G93" s="215">
        <v>3.0000000000000001E-3</v>
      </c>
      <c r="H93" s="46" t="s">
        <v>1551</v>
      </c>
    </row>
    <row r="94" spans="1:8" ht="43.2" x14ac:dyDescent="0.3">
      <c r="A94" s="46">
        <v>93</v>
      </c>
      <c r="B94" s="46" t="s">
        <v>1482</v>
      </c>
      <c r="C94" s="211">
        <v>5.951754545</v>
      </c>
      <c r="D94" s="214">
        <v>9221802</v>
      </c>
      <c r="E94" s="214">
        <v>8990136</v>
      </c>
      <c r="F94" s="214">
        <v>231667</v>
      </c>
      <c r="G94" s="215">
        <v>3.0000000000000001E-3</v>
      </c>
      <c r="H94" s="46" t="s">
        <v>1551</v>
      </c>
    </row>
    <row r="95" spans="1:8" ht="43.2" x14ac:dyDescent="0.3">
      <c r="A95" s="46">
        <v>94</v>
      </c>
      <c r="B95" s="46" t="s">
        <v>1446</v>
      </c>
      <c r="C95" s="211">
        <v>7.8388075759999998</v>
      </c>
      <c r="D95" s="214">
        <v>9149684</v>
      </c>
      <c r="E95" s="214">
        <v>9068839</v>
      </c>
      <c r="F95" s="214">
        <v>80845</v>
      </c>
      <c r="G95" s="215">
        <v>3.0000000000000001E-3</v>
      </c>
      <c r="H95" s="46" t="s">
        <v>1551</v>
      </c>
    </row>
    <row r="96" spans="1:8" ht="43.2" x14ac:dyDescent="0.3">
      <c r="A96" s="46">
        <v>95</v>
      </c>
      <c r="B96" s="46" t="s">
        <v>1506</v>
      </c>
      <c r="C96" s="211">
        <v>4.4941196970000004</v>
      </c>
      <c r="D96" s="214">
        <v>9144312</v>
      </c>
      <c r="E96" s="214">
        <v>9119654</v>
      </c>
      <c r="F96" s="214">
        <v>24659</v>
      </c>
      <c r="G96" s="215">
        <v>3.0000000000000001E-3</v>
      </c>
      <c r="H96" s="46" t="s">
        <v>1551</v>
      </c>
    </row>
    <row r="97" spans="1:8" ht="43.2" x14ac:dyDescent="0.3">
      <c r="A97" s="46">
        <v>96</v>
      </c>
      <c r="B97" s="46" t="s">
        <v>1363</v>
      </c>
      <c r="C97" s="211">
        <v>16.09848182</v>
      </c>
      <c r="D97" s="214">
        <v>9132237</v>
      </c>
      <c r="E97" s="214">
        <v>8614678</v>
      </c>
      <c r="F97" s="214">
        <v>517559</v>
      </c>
      <c r="G97" s="215">
        <v>3.0000000000000001E-3</v>
      </c>
      <c r="H97" s="46" t="s">
        <v>1551</v>
      </c>
    </row>
    <row r="98" spans="1:8" ht="43.2" x14ac:dyDescent="0.3">
      <c r="A98" s="46">
        <v>97</v>
      </c>
      <c r="B98" s="46" t="s">
        <v>1313</v>
      </c>
      <c r="C98" s="211">
        <v>29.21569697</v>
      </c>
      <c r="D98" s="214">
        <v>9104562</v>
      </c>
      <c r="E98" s="214">
        <v>8347200</v>
      </c>
      <c r="F98" s="214">
        <v>757362</v>
      </c>
      <c r="G98" s="215">
        <v>3.0000000000000001E-3</v>
      </c>
      <c r="H98" s="46" t="s">
        <v>1551</v>
      </c>
    </row>
    <row r="99" spans="1:8" ht="43.2" x14ac:dyDescent="0.3">
      <c r="A99" s="46">
        <v>98</v>
      </c>
      <c r="B99" s="46" t="s">
        <v>1488</v>
      </c>
      <c r="C99" s="211">
        <v>5.3094984849999998</v>
      </c>
      <c r="D99" s="214">
        <v>9100558</v>
      </c>
      <c r="E99" s="214">
        <v>9075654</v>
      </c>
      <c r="F99" s="214">
        <v>24904</v>
      </c>
      <c r="G99" s="215">
        <v>3.0000000000000001E-3</v>
      </c>
      <c r="H99" s="46" t="s">
        <v>1551</v>
      </c>
    </row>
    <row r="100" spans="1:8" ht="43.2" x14ac:dyDescent="0.3">
      <c r="A100" s="46">
        <v>99</v>
      </c>
      <c r="B100" s="46" t="s">
        <v>1387</v>
      </c>
      <c r="C100" s="211">
        <v>13.35130303</v>
      </c>
      <c r="D100" s="214">
        <v>9012545</v>
      </c>
      <c r="E100" s="214">
        <v>8927134</v>
      </c>
      <c r="F100" s="214">
        <v>85411</v>
      </c>
      <c r="G100" s="215">
        <v>3.0000000000000001E-3</v>
      </c>
      <c r="H100" s="46" t="s">
        <v>1551</v>
      </c>
    </row>
    <row r="101" spans="1:8" ht="43.2" x14ac:dyDescent="0.3">
      <c r="A101" s="46">
        <v>100</v>
      </c>
      <c r="B101" s="46" t="s">
        <v>1409</v>
      </c>
      <c r="C101" s="211">
        <v>10.5115803</v>
      </c>
      <c r="D101" s="214">
        <v>8801877</v>
      </c>
      <c r="E101" s="214">
        <v>8643495</v>
      </c>
      <c r="F101" s="214">
        <v>158382</v>
      </c>
      <c r="G101" s="215">
        <v>3.0000000000000001E-3</v>
      </c>
      <c r="H101" s="46" t="s">
        <v>1551</v>
      </c>
    </row>
    <row r="102" spans="1:8" ht="43.2" x14ac:dyDescent="0.3">
      <c r="A102" s="46">
        <v>101</v>
      </c>
      <c r="B102" s="46" t="s">
        <v>1393</v>
      </c>
      <c r="C102" s="211">
        <v>12.50929242</v>
      </c>
      <c r="D102" s="214">
        <v>8713017</v>
      </c>
      <c r="E102" s="214">
        <v>8657406</v>
      </c>
      <c r="F102" s="214">
        <v>55612</v>
      </c>
      <c r="G102" s="215">
        <v>3.0000000000000001E-3</v>
      </c>
      <c r="H102" s="46" t="s">
        <v>1551</v>
      </c>
    </row>
    <row r="103" spans="1:8" ht="43.2" x14ac:dyDescent="0.3">
      <c r="A103" s="46">
        <v>102</v>
      </c>
      <c r="B103" s="46" t="s">
        <v>1395</v>
      </c>
      <c r="C103" s="211">
        <v>12.19106212</v>
      </c>
      <c r="D103" s="214">
        <v>8696504</v>
      </c>
      <c r="E103" s="214">
        <v>8389974</v>
      </c>
      <c r="F103" s="214">
        <v>306530</v>
      </c>
      <c r="G103" s="215">
        <v>3.0000000000000001E-3</v>
      </c>
      <c r="H103" s="46" t="s">
        <v>1551</v>
      </c>
    </row>
    <row r="104" spans="1:8" ht="43.2" x14ac:dyDescent="0.3">
      <c r="A104" s="46">
        <v>103</v>
      </c>
      <c r="B104" s="46" t="s">
        <v>1527</v>
      </c>
      <c r="C104" s="211">
        <v>3.3435318180000002</v>
      </c>
      <c r="D104" s="214">
        <v>8620111</v>
      </c>
      <c r="E104" s="214">
        <v>8579828</v>
      </c>
      <c r="F104" s="214">
        <v>40283</v>
      </c>
      <c r="G104" s="215">
        <v>3.0000000000000001E-3</v>
      </c>
      <c r="H104" s="46" t="s">
        <v>1551</v>
      </c>
    </row>
    <row r="105" spans="1:8" ht="43.2" x14ac:dyDescent="0.3">
      <c r="A105" s="46">
        <v>104</v>
      </c>
      <c r="B105" s="46" t="s">
        <v>1340</v>
      </c>
      <c r="C105" s="211">
        <v>17.814734850000001</v>
      </c>
      <c r="D105" s="214">
        <v>8606972</v>
      </c>
      <c r="E105" s="214">
        <v>8594826</v>
      </c>
      <c r="F105" s="214">
        <v>12146</v>
      </c>
      <c r="G105" s="215">
        <v>3.0000000000000001E-3</v>
      </c>
      <c r="H105" s="46" t="s">
        <v>1551</v>
      </c>
    </row>
    <row r="106" spans="1:8" ht="43.2" x14ac:dyDescent="0.3">
      <c r="A106" s="46">
        <v>105</v>
      </c>
      <c r="B106" s="46" t="s">
        <v>1326</v>
      </c>
      <c r="C106" s="211">
        <v>21.07083939</v>
      </c>
      <c r="D106" s="214">
        <v>8569068</v>
      </c>
      <c r="E106" s="214">
        <v>8146827</v>
      </c>
      <c r="F106" s="214">
        <v>422241</v>
      </c>
      <c r="G106" s="215">
        <v>3.0000000000000001E-3</v>
      </c>
      <c r="H106" s="46" t="s">
        <v>1551</v>
      </c>
    </row>
    <row r="107" spans="1:8" ht="43.2" x14ac:dyDescent="0.3">
      <c r="A107" s="46">
        <v>106</v>
      </c>
      <c r="B107" s="46" t="s">
        <v>1392</v>
      </c>
      <c r="C107" s="211">
        <v>12.19645152</v>
      </c>
      <c r="D107" s="214">
        <v>8477862</v>
      </c>
      <c r="E107" s="214">
        <v>8290638</v>
      </c>
      <c r="F107" s="214">
        <v>187224</v>
      </c>
      <c r="G107" s="215">
        <v>3.0000000000000001E-3</v>
      </c>
      <c r="H107" s="46" t="s">
        <v>1551</v>
      </c>
    </row>
    <row r="108" spans="1:8" ht="43.2" x14ac:dyDescent="0.3">
      <c r="A108" s="46">
        <v>107</v>
      </c>
      <c r="B108" s="46" t="s">
        <v>1305</v>
      </c>
      <c r="C108" s="211">
        <v>31.901666670000001</v>
      </c>
      <c r="D108" s="214">
        <v>8462802</v>
      </c>
      <c r="E108" s="214">
        <v>8440861</v>
      </c>
      <c r="F108" s="214">
        <v>21941</v>
      </c>
      <c r="G108" s="215">
        <v>3.0000000000000001E-3</v>
      </c>
      <c r="H108" s="46" t="s">
        <v>1551</v>
      </c>
    </row>
    <row r="109" spans="1:8" ht="43.2" x14ac:dyDescent="0.3">
      <c r="A109" s="46">
        <v>108</v>
      </c>
      <c r="B109" s="46" t="s">
        <v>1508</v>
      </c>
      <c r="C109" s="211">
        <v>4.1121545450000001</v>
      </c>
      <c r="D109" s="214">
        <v>8439769</v>
      </c>
      <c r="E109" s="214">
        <v>8238564</v>
      </c>
      <c r="F109" s="214">
        <v>201206</v>
      </c>
      <c r="G109" s="215">
        <v>3.0000000000000001E-3</v>
      </c>
      <c r="H109" s="46" t="s">
        <v>1551</v>
      </c>
    </row>
    <row r="110" spans="1:8" ht="43.2" x14ac:dyDescent="0.3">
      <c r="A110" s="46">
        <v>109</v>
      </c>
      <c r="B110" s="46" t="s">
        <v>1447</v>
      </c>
      <c r="C110" s="211">
        <v>7.0884378789999998</v>
      </c>
      <c r="D110" s="214">
        <v>8274122</v>
      </c>
      <c r="E110" s="214">
        <v>8210482</v>
      </c>
      <c r="F110" s="214">
        <v>63640</v>
      </c>
      <c r="G110" s="215">
        <v>3.0000000000000001E-3</v>
      </c>
      <c r="H110" s="46" t="s">
        <v>1551</v>
      </c>
    </row>
    <row r="111" spans="1:8" ht="43.2" x14ac:dyDescent="0.3">
      <c r="A111" s="46">
        <v>110</v>
      </c>
      <c r="B111" s="46" t="s">
        <v>1472</v>
      </c>
      <c r="C111" s="211">
        <v>5.7011196970000002</v>
      </c>
      <c r="D111" s="214">
        <v>8159979</v>
      </c>
      <c r="E111" s="214">
        <v>8098401</v>
      </c>
      <c r="F111" s="214">
        <v>61578</v>
      </c>
      <c r="G111" s="215">
        <v>3.0000000000000001E-3</v>
      </c>
      <c r="H111" s="46" t="s">
        <v>1551</v>
      </c>
    </row>
    <row r="112" spans="1:8" ht="43.2" x14ac:dyDescent="0.3">
      <c r="A112" s="46">
        <v>111</v>
      </c>
      <c r="B112" s="46" t="s">
        <v>1396</v>
      </c>
      <c r="C112" s="211">
        <v>11.15225</v>
      </c>
      <c r="D112" s="214">
        <v>8019179</v>
      </c>
      <c r="E112" s="214">
        <v>7901674</v>
      </c>
      <c r="F112" s="214">
        <v>117505</v>
      </c>
      <c r="G112" s="215">
        <v>3.0000000000000001E-3</v>
      </c>
      <c r="H112" s="46" t="s">
        <v>1551</v>
      </c>
    </row>
    <row r="113" spans="1:8" ht="43.2" x14ac:dyDescent="0.3">
      <c r="A113" s="46">
        <v>112</v>
      </c>
      <c r="B113" s="46" t="s">
        <v>1509</v>
      </c>
      <c r="C113" s="211">
        <v>3.8005590909999998</v>
      </c>
      <c r="D113" s="214">
        <v>8015407</v>
      </c>
      <c r="E113" s="214">
        <v>7972516</v>
      </c>
      <c r="F113" s="214">
        <v>42890</v>
      </c>
      <c r="G113" s="215">
        <v>3.0000000000000001E-3</v>
      </c>
      <c r="H113" s="46" t="s">
        <v>1551</v>
      </c>
    </row>
    <row r="114" spans="1:8" ht="43.2" x14ac:dyDescent="0.3">
      <c r="A114" s="46">
        <v>113</v>
      </c>
      <c r="B114" s="46" t="s">
        <v>1512</v>
      </c>
      <c r="C114" s="211">
        <v>3.72725303</v>
      </c>
      <c r="D114" s="214">
        <v>7960290</v>
      </c>
      <c r="E114" s="214">
        <v>7828738</v>
      </c>
      <c r="F114" s="214">
        <v>131552</v>
      </c>
      <c r="G114" s="215">
        <v>3.0000000000000001E-3</v>
      </c>
      <c r="H114" s="46" t="s">
        <v>1551</v>
      </c>
    </row>
    <row r="115" spans="1:8" ht="43.2" x14ac:dyDescent="0.3">
      <c r="A115" s="46">
        <v>114</v>
      </c>
      <c r="B115" s="46" t="s">
        <v>1449</v>
      </c>
      <c r="C115" s="211">
        <v>6.2962303029999998</v>
      </c>
      <c r="D115" s="214">
        <v>7500586</v>
      </c>
      <c r="E115" s="214">
        <v>7388137</v>
      </c>
      <c r="F115" s="214">
        <v>112449</v>
      </c>
      <c r="G115" s="215">
        <v>2E-3</v>
      </c>
      <c r="H115" s="46" t="s">
        <v>1551</v>
      </c>
    </row>
    <row r="116" spans="1:8" ht="43.2" x14ac:dyDescent="0.3">
      <c r="A116" s="46">
        <v>115</v>
      </c>
      <c r="B116" s="46" t="s">
        <v>1354</v>
      </c>
      <c r="C116" s="211">
        <v>13.704372729999999</v>
      </c>
      <c r="D116" s="214">
        <v>7426976</v>
      </c>
      <c r="E116" s="214">
        <v>7133534</v>
      </c>
      <c r="F116" s="214">
        <v>293441</v>
      </c>
      <c r="G116" s="215">
        <v>2E-3</v>
      </c>
      <c r="H116" s="46" t="s">
        <v>1551</v>
      </c>
    </row>
    <row r="117" spans="1:8" ht="43.2" x14ac:dyDescent="0.3">
      <c r="A117" s="46">
        <v>116</v>
      </c>
      <c r="B117" s="46" t="s">
        <v>1367</v>
      </c>
      <c r="C117" s="211">
        <v>12.435219699999999</v>
      </c>
      <c r="D117" s="214">
        <v>7406689</v>
      </c>
      <c r="E117" s="214">
        <v>7156613</v>
      </c>
      <c r="F117" s="214">
        <v>250076</v>
      </c>
      <c r="G117" s="215">
        <v>2E-3</v>
      </c>
      <c r="H117" s="46" t="s">
        <v>1551</v>
      </c>
    </row>
    <row r="118" spans="1:8" ht="43.2" x14ac:dyDescent="0.3">
      <c r="A118" s="46">
        <v>117</v>
      </c>
      <c r="B118" s="46" t="s">
        <v>1325</v>
      </c>
      <c r="C118" s="211">
        <v>18.001690910000001</v>
      </c>
      <c r="D118" s="214">
        <v>7260322</v>
      </c>
      <c r="E118" s="214">
        <v>5346745</v>
      </c>
      <c r="F118" s="214">
        <v>1913577</v>
      </c>
      <c r="G118" s="215">
        <v>2E-3</v>
      </c>
      <c r="H118" s="46" t="s">
        <v>1551</v>
      </c>
    </row>
    <row r="119" spans="1:8" ht="43.2" x14ac:dyDescent="0.3">
      <c r="A119" s="46">
        <v>118</v>
      </c>
      <c r="B119" s="46" t="s">
        <v>1373</v>
      </c>
      <c r="C119" s="211">
        <v>11.712893940000001</v>
      </c>
      <c r="D119" s="214">
        <v>7250723</v>
      </c>
      <c r="E119" s="214">
        <v>6968326</v>
      </c>
      <c r="F119" s="214">
        <v>282396</v>
      </c>
      <c r="G119" s="215">
        <v>2E-3</v>
      </c>
      <c r="H119" s="46" t="s">
        <v>1551</v>
      </c>
    </row>
    <row r="120" spans="1:8" ht="43.2" x14ac:dyDescent="0.3">
      <c r="A120" s="46">
        <v>119</v>
      </c>
      <c r="B120" s="46" t="s">
        <v>1541</v>
      </c>
      <c r="C120" s="211">
        <v>1.7151515150000001</v>
      </c>
      <c r="D120" s="214">
        <v>7202316</v>
      </c>
      <c r="E120" s="214">
        <v>7167197</v>
      </c>
      <c r="F120" s="214">
        <v>35119</v>
      </c>
      <c r="G120" s="215">
        <v>2E-3</v>
      </c>
      <c r="H120" s="46" t="s">
        <v>1551</v>
      </c>
    </row>
    <row r="121" spans="1:8" ht="43.2" x14ac:dyDescent="0.3">
      <c r="A121" s="46">
        <v>120</v>
      </c>
      <c r="B121" s="46" t="s">
        <v>1407</v>
      </c>
      <c r="C121" s="211">
        <v>8.7187560610000006</v>
      </c>
      <c r="D121" s="214">
        <v>7107170</v>
      </c>
      <c r="E121" s="214">
        <v>7075030</v>
      </c>
      <c r="F121" s="214">
        <v>32140</v>
      </c>
      <c r="G121" s="215">
        <v>2E-3</v>
      </c>
      <c r="H121" s="46" t="s">
        <v>1551</v>
      </c>
    </row>
    <row r="122" spans="1:8" ht="43.2" x14ac:dyDescent="0.3">
      <c r="A122" s="46">
        <v>121</v>
      </c>
      <c r="B122" s="46" t="s">
        <v>1520</v>
      </c>
      <c r="C122" s="211">
        <v>2.9682121210000001</v>
      </c>
      <c r="D122" s="214">
        <v>7055716</v>
      </c>
      <c r="E122" s="214">
        <v>6926993</v>
      </c>
      <c r="F122" s="214">
        <v>128723</v>
      </c>
      <c r="G122" s="215">
        <v>2E-3</v>
      </c>
      <c r="H122" s="46" t="s">
        <v>1551</v>
      </c>
    </row>
    <row r="123" spans="1:8" ht="43.2" x14ac:dyDescent="0.3">
      <c r="A123" s="46">
        <v>122</v>
      </c>
      <c r="B123" s="46" t="s">
        <v>1431</v>
      </c>
      <c r="C123" s="211">
        <v>7.1517136360000002</v>
      </c>
      <c r="D123" s="214">
        <v>6927856</v>
      </c>
      <c r="E123" s="214">
        <v>6778520</v>
      </c>
      <c r="F123" s="214">
        <v>149336</v>
      </c>
      <c r="G123" s="215">
        <v>2E-3</v>
      </c>
      <c r="H123" s="46" t="s">
        <v>1551</v>
      </c>
    </row>
    <row r="124" spans="1:8" ht="43.2" x14ac:dyDescent="0.3">
      <c r="A124" s="46">
        <v>123</v>
      </c>
      <c r="B124" s="46" t="s">
        <v>1361</v>
      </c>
      <c r="C124" s="211">
        <v>12.43731667</v>
      </c>
      <c r="D124" s="214">
        <v>6922049</v>
      </c>
      <c r="E124" s="214">
        <v>6609552</v>
      </c>
      <c r="F124" s="214">
        <v>312497</v>
      </c>
      <c r="G124" s="215">
        <v>2E-3</v>
      </c>
      <c r="H124" s="46" t="s">
        <v>1551</v>
      </c>
    </row>
    <row r="125" spans="1:8" ht="43.2" x14ac:dyDescent="0.3">
      <c r="A125" s="46">
        <v>124</v>
      </c>
      <c r="B125" s="46" t="s">
        <v>1356</v>
      </c>
      <c r="C125" s="211">
        <v>12.694927270000001</v>
      </c>
      <c r="D125" s="214">
        <v>6920124</v>
      </c>
      <c r="E125" s="214">
        <v>6752264</v>
      </c>
      <c r="F125" s="214">
        <v>167859</v>
      </c>
      <c r="G125" s="215">
        <v>2E-3</v>
      </c>
      <c r="H125" s="46" t="s">
        <v>1551</v>
      </c>
    </row>
    <row r="126" spans="1:8" ht="43.2" x14ac:dyDescent="0.3">
      <c r="A126" s="46">
        <v>125</v>
      </c>
      <c r="B126" s="46" t="s">
        <v>1425</v>
      </c>
      <c r="C126" s="211">
        <v>7.3437848480000003</v>
      </c>
      <c r="D126" s="214">
        <v>6915682</v>
      </c>
      <c r="E126" s="214">
        <v>6846549</v>
      </c>
      <c r="F126" s="214">
        <v>69133</v>
      </c>
      <c r="G126" s="215">
        <v>2E-3</v>
      </c>
      <c r="H126" s="46" t="s">
        <v>1551</v>
      </c>
    </row>
    <row r="127" spans="1:8" ht="43.2" x14ac:dyDescent="0.3">
      <c r="A127" s="46">
        <v>126</v>
      </c>
      <c r="B127" s="46" t="s">
        <v>1536</v>
      </c>
      <c r="C127" s="211">
        <v>2.0009666670000001</v>
      </c>
      <c r="D127" s="214">
        <v>6815428</v>
      </c>
      <c r="E127" s="214">
        <v>6443061</v>
      </c>
      <c r="F127" s="214">
        <v>372367</v>
      </c>
      <c r="G127" s="215">
        <v>2E-3</v>
      </c>
      <c r="H127" s="46" t="s">
        <v>1551</v>
      </c>
    </row>
    <row r="128" spans="1:8" ht="43.2" x14ac:dyDescent="0.3">
      <c r="A128" s="46">
        <v>127</v>
      </c>
      <c r="B128" s="46" t="s">
        <v>1376</v>
      </c>
      <c r="C128" s="211">
        <v>10.703792419999999</v>
      </c>
      <c r="D128" s="214">
        <v>6763001</v>
      </c>
      <c r="E128" s="214">
        <v>6541016</v>
      </c>
      <c r="F128" s="214">
        <v>221985</v>
      </c>
      <c r="G128" s="215">
        <v>2E-3</v>
      </c>
      <c r="H128" s="46" t="s">
        <v>1551</v>
      </c>
    </row>
    <row r="129" spans="1:8" ht="43.2" x14ac:dyDescent="0.3">
      <c r="A129" s="46">
        <v>128</v>
      </c>
      <c r="B129" s="46" t="s">
        <v>1327</v>
      </c>
      <c r="C129" s="211">
        <v>16.547768179999998</v>
      </c>
      <c r="D129" s="214">
        <v>6729965</v>
      </c>
      <c r="E129" s="214">
        <v>6090026</v>
      </c>
      <c r="F129" s="214">
        <v>639939</v>
      </c>
      <c r="G129" s="215">
        <v>2E-3</v>
      </c>
      <c r="H129" s="46" t="s">
        <v>1551</v>
      </c>
    </row>
    <row r="130" spans="1:8" ht="43.2" x14ac:dyDescent="0.3">
      <c r="A130" s="46">
        <v>129</v>
      </c>
      <c r="B130" s="46" t="s">
        <v>1364</v>
      </c>
      <c r="C130" s="211">
        <v>11.68146818</v>
      </c>
      <c r="D130" s="214">
        <v>6666922</v>
      </c>
      <c r="E130" s="214">
        <v>6627374</v>
      </c>
      <c r="F130" s="214">
        <v>39547</v>
      </c>
      <c r="G130" s="215">
        <v>2E-3</v>
      </c>
      <c r="H130" s="46" t="s">
        <v>1551</v>
      </c>
    </row>
    <row r="131" spans="1:8" ht="43.2" x14ac:dyDescent="0.3">
      <c r="A131" s="46">
        <v>130</v>
      </c>
      <c r="B131" s="46" t="s">
        <v>1316</v>
      </c>
      <c r="C131" s="211">
        <v>20.770606059999999</v>
      </c>
      <c r="D131" s="214">
        <v>6645572</v>
      </c>
      <c r="E131" s="214">
        <v>6585224</v>
      </c>
      <c r="F131" s="214">
        <v>60348</v>
      </c>
      <c r="G131" s="215">
        <v>2E-3</v>
      </c>
      <c r="H131" s="46" t="s">
        <v>1551</v>
      </c>
    </row>
    <row r="132" spans="1:8" ht="43.2" x14ac:dyDescent="0.3">
      <c r="A132" s="46">
        <v>131</v>
      </c>
      <c r="B132" s="46" t="s">
        <v>1497</v>
      </c>
      <c r="C132" s="211">
        <v>3.5274636359999998</v>
      </c>
      <c r="D132" s="214">
        <v>6620910</v>
      </c>
      <c r="E132" s="214">
        <v>6532115</v>
      </c>
      <c r="F132" s="214">
        <v>88794</v>
      </c>
      <c r="G132" s="215">
        <v>2E-3</v>
      </c>
      <c r="H132" s="46" t="s">
        <v>1551</v>
      </c>
    </row>
    <row r="133" spans="1:8" ht="43.2" x14ac:dyDescent="0.3">
      <c r="A133" s="46">
        <v>132</v>
      </c>
      <c r="B133" s="46" t="s">
        <v>1368</v>
      </c>
      <c r="C133" s="211">
        <v>10.90604091</v>
      </c>
      <c r="D133" s="214">
        <v>6521724</v>
      </c>
      <c r="E133" s="214">
        <v>6393286</v>
      </c>
      <c r="F133" s="214">
        <v>128438</v>
      </c>
      <c r="G133" s="215">
        <v>2E-3</v>
      </c>
      <c r="H133" s="46" t="s">
        <v>1551</v>
      </c>
    </row>
    <row r="134" spans="1:8" ht="43.2" x14ac:dyDescent="0.3">
      <c r="A134" s="46">
        <v>133</v>
      </c>
      <c r="B134" s="46" t="s">
        <v>1385</v>
      </c>
      <c r="C134" s="211">
        <v>9.6011333329999999</v>
      </c>
      <c r="D134" s="214">
        <v>6435983</v>
      </c>
      <c r="E134" s="214">
        <v>6428610</v>
      </c>
      <c r="F134" s="214">
        <v>7374</v>
      </c>
      <c r="G134" s="215">
        <v>2E-3</v>
      </c>
      <c r="H134" s="46" t="s">
        <v>1551</v>
      </c>
    </row>
    <row r="135" spans="1:8" ht="43.2" x14ac:dyDescent="0.3">
      <c r="A135" s="46">
        <v>134</v>
      </c>
      <c r="B135" s="46" t="s">
        <v>1469</v>
      </c>
      <c r="C135" s="211">
        <v>4.6189469699999997</v>
      </c>
      <c r="D135" s="214">
        <v>6418508</v>
      </c>
      <c r="E135" s="214">
        <v>5971509</v>
      </c>
      <c r="F135" s="214">
        <v>446999</v>
      </c>
      <c r="G135" s="215">
        <v>2E-3</v>
      </c>
      <c r="H135" s="46" t="s">
        <v>1551</v>
      </c>
    </row>
    <row r="136" spans="1:8" ht="43.2" x14ac:dyDescent="0.3">
      <c r="A136" s="46">
        <v>135</v>
      </c>
      <c r="B136" s="46" t="s">
        <v>1540</v>
      </c>
      <c r="C136" s="211">
        <v>1.6543560610000001</v>
      </c>
      <c r="D136" s="214">
        <v>6417038</v>
      </c>
      <c r="E136" s="214">
        <v>5152705</v>
      </c>
      <c r="F136" s="214">
        <v>1264334</v>
      </c>
      <c r="G136" s="215">
        <v>2E-3</v>
      </c>
      <c r="H136" s="46" t="s">
        <v>1551</v>
      </c>
    </row>
    <row r="137" spans="1:8" ht="43.2" x14ac:dyDescent="0.3">
      <c r="A137" s="46">
        <v>136</v>
      </c>
      <c r="B137" s="46" t="s">
        <v>1362</v>
      </c>
      <c r="C137" s="211">
        <v>11.35060758</v>
      </c>
      <c r="D137" s="214">
        <v>6388694</v>
      </c>
      <c r="E137" s="214">
        <v>6277696</v>
      </c>
      <c r="F137" s="214">
        <v>110998</v>
      </c>
      <c r="G137" s="215">
        <v>2E-3</v>
      </c>
      <c r="H137" s="46" t="s">
        <v>1551</v>
      </c>
    </row>
    <row r="138" spans="1:8" ht="43.2" x14ac:dyDescent="0.3">
      <c r="A138" s="46">
        <v>137</v>
      </c>
      <c r="B138" s="46" t="s">
        <v>1303</v>
      </c>
      <c r="C138" s="211">
        <v>24.60514242</v>
      </c>
      <c r="D138" s="214">
        <v>6370041</v>
      </c>
      <c r="E138" s="214">
        <v>6272318</v>
      </c>
      <c r="F138" s="214">
        <v>97724</v>
      </c>
      <c r="G138" s="215">
        <v>2E-3</v>
      </c>
      <c r="H138" s="46" t="s">
        <v>1551</v>
      </c>
    </row>
    <row r="139" spans="1:8" ht="43.2" x14ac:dyDescent="0.3">
      <c r="A139" s="46">
        <v>138</v>
      </c>
      <c r="B139" s="46" t="s">
        <v>1528</v>
      </c>
      <c r="C139" s="211">
        <v>2.4583303029999999</v>
      </c>
      <c r="D139" s="214">
        <v>6348476</v>
      </c>
      <c r="E139" s="214">
        <v>6346946</v>
      </c>
      <c r="F139" s="214">
        <v>1530</v>
      </c>
      <c r="G139" s="215">
        <v>2E-3</v>
      </c>
      <c r="H139" s="46" t="s">
        <v>1551</v>
      </c>
    </row>
    <row r="140" spans="1:8" ht="43.2" x14ac:dyDescent="0.3">
      <c r="A140" s="46">
        <v>139</v>
      </c>
      <c r="B140" s="46" t="s">
        <v>1320</v>
      </c>
      <c r="C140" s="211">
        <v>17.306774239999999</v>
      </c>
      <c r="D140" s="214">
        <v>6311492</v>
      </c>
      <c r="E140" s="214">
        <v>5319837</v>
      </c>
      <c r="F140" s="214">
        <v>991655</v>
      </c>
      <c r="G140" s="215">
        <v>2E-3</v>
      </c>
      <c r="H140" s="46" t="s">
        <v>1551</v>
      </c>
    </row>
    <row r="141" spans="1:8" ht="43.2" x14ac:dyDescent="0.3">
      <c r="A141" s="46">
        <v>140</v>
      </c>
      <c r="B141" s="46" t="s">
        <v>1350</v>
      </c>
      <c r="C141" s="211">
        <v>12.05888788</v>
      </c>
      <c r="D141" s="214">
        <v>6268657</v>
      </c>
      <c r="E141" s="214">
        <v>6158320</v>
      </c>
      <c r="F141" s="214">
        <v>110337</v>
      </c>
      <c r="G141" s="215">
        <v>2E-3</v>
      </c>
      <c r="H141" s="46" t="s">
        <v>1551</v>
      </c>
    </row>
    <row r="142" spans="1:8" ht="43.2" x14ac:dyDescent="0.3">
      <c r="A142" s="46">
        <v>141</v>
      </c>
      <c r="B142" s="46" t="s">
        <v>1349</v>
      </c>
      <c r="C142" s="211">
        <v>12.033924239999999</v>
      </c>
      <c r="D142" s="214">
        <v>6201607</v>
      </c>
      <c r="E142" s="214">
        <v>6033466</v>
      </c>
      <c r="F142" s="214">
        <v>168141</v>
      </c>
      <c r="G142" s="215">
        <v>2E-3</v>
      </c>
      <c r="H142" s="46" t="s">
        <v>1551</v>
      </c>
    </row>
    <row r="143" spans="1:8" ht="43.2" x14ac:dyDescent="0.3">
      <c r="A143" s="46">
        <v>142</v>
      </c>
      <c r="B143" s="46" t="s">
        <v>1400</v>
      </c>
      <c r="C143" s="211">
        <v>8.3177742420000005</v>
      </c>
      <c r="D143" s="214">
        <v>6147284</v>
      </c>
      <c r="E143" s="214">
        <v>6017064</v>
      </c>
      <c r="F143" s="214">
        <v>130220</v>
      </c>
      <c r="G143" s="215">
        <v>2E-3</v>
      </c>
      <c r="H143" s="46" t="s">
        <v>1551</v>
      </c>
    </row>
    <row r="144" spans="1:8" ht="43.2" x14ac:dyDescent="0.3">
      <c r="A144" s="46">
        <v>143</v>
      </c>
      <c r="B144" s="46" t="s">
        <v>1450</v>
      </c>
      <c r="C144" s="211">
        <v>5.0177803030000003</v>
      </c>
      <c r="D144" s="214">
        <v>6110855</v>
      </c>
      <c r="E144" s="214">
        <v>5866849</v>
      </c>
      <c r="F144" s="214">
        <v>244006</v>
      </c>
      <c r="G144" s="215">
        <v>2E-3</v>
      </c>
      <c r="H144" s="46" t="s">
        <v>1551</v>
      </c>
    </row>
    <row r="145" spans="1:8" ht="43.2" x14ac:dyDescent="0.3">
      <c r="A145" s="46">
        <v>144</v>
      </c>
      <c r="B145" s="46" t="s">
        <v>1424</v>
      </c>
      <c r="C145" s="211">
        <v>6.3643530300000002</v>
      </c>
      <c r="D145" s="214">
        <v>5946508</v>
      </c>
      <c r="E145" s="214">
        <v>5905825</v>
      </c>
      <c r="F145" s="214">
        <v>40683</v>
      </c>
      <c r="G145" s="215">
        <v>2E-3</v>
      </c>
      <c r="H145" s="46" t="s">
        <v>1551</v>
      </c>
    </row>
    <row r="146" spans="1:8" ht="43.2" x14ac:dyDescent="0.3">
      <c r="A146" s="46">
        <v>145</v>
      </c>
      <c r="B146" s="46" t="s">
        <v>1360</v>
      </c>
      <c r="C146" s="211">
        <v>10.60604697</v>
      </c>
      <c r="D146" s="214">
        <v>5899045</v>
      </c>
      <c r="E146" s="214">
        <v>5876651</v>
      </c>
      <c r="F146" s="214">
        <v>22395</v>
      </c>
      <c r="G146" s="215">
        <v>2E-3</v>
      </c>
      <c r="H146" s="46" t="s">
        <v>1551</v>
      </c>
    </row>
    <row r="147" spans="1:8" ht="43.2" x14ac:dyDescent="0.3">
      <c r="A147" s="46">
        <v>146</v>
      </c>
      <c r="B147" s="46" t="s">
        <v>1339</v>
      </c>
      <c r="C147" s="211">
        <v>11.92535152</v>
      </c>
      <c r="D147" s="214">
        <v>5741495</v>
      </c>
      <c r="E147" s="214">
        <v>5561271</v>
      </c>
      <c r="F147" s="214">
        <v>180223</v>
      </c>
      <c r="G147" s="215">
        <v>2E-3</v>
      </c>
      <c r="H147" s="46" t="s">
        <v>1551</v>
      </c>
    </row>
    <row r="148" spans="1:8" ht="43.2" x14ac:dyDescent="0.3">
      <c r="A148" s="46">
        <v>147</v>
      </c>
      <c r="B148" s="46" t="s">
        <v>1394</v>
      </c>
      <c r="C148" s="211">
        <v>8.2208151520000001</v>
      </c>
      <c r="D148" s="214">
        <v>5733791</v>
      </c>
      <c r="E148" s="214">
        <v>5642495</v>
      </c>
      <c r="F148" s="214">
        <v>91295</v>
      </c>
      <c r="G148" s="215">
        <v>2E-3</v>
      </c>
      <c r="H148" s="46" t="s">
        <v>1551</v>
      </c>
    </row>
    <row r="149" spans="1:8" ht="43.2" x14ac:dyDescent="0.3">
      <c r="A149" s="46">
        <v>148</v>
      </c>
      <c r="B149" s="46" t="s">
        <v>1523</v>
      </c>
      <c r="C149" s="211">
        <v>2.3515272729999999</v>
      </c>
      <c r="D149" s="214">
        <v>5703040</v>
      </c>
      <c r="E149" s="214">
        <v>5701153</v>
      </c>
      <c r="F149" s="214">
        <v>1887</v>
      </c>
      <c r="G149" s="215">
        <v>2E-3</v>
      </c>
      <c r="H149" s="46" t="s">
        <v>1551</v>
      </c>
    </row>
    <row r="150" spans="1:8" ht="43.2" x14ac:dyDescent="0.3">
      <c r="A150" s="46">
        <v>149</v>
      </c>
      <c r="B150" s="46" t="s">
        <v>1537</v>
      </c>
      <c r="C150" s="211">
        <v>1.532007576</v>
      </c>
      <c r="D150" s="214">
        <v>5696336</v>
      </c>
      <c r="E150" s="214">
        <v>5695327</v>
      </c>
      <c r="F150" s="214">
        <v>1009</v>
      </c>
      <c r="G150" s="215">
        <v>2E-3</v>
      </c>
      <c r="H150" s="46" t="s">
        <v>1551</v>
      </c>
    </row>
    <row r="151" spans="1:8" ht="43.2" x14ac:dyDescent="0.3">
      <c r="A151" s="46">
        <v>150</v>
      </c>
      <c r="B151" s="46" t="s">
        <v>1314</v>
      </c>
      <c r="C151" s="211">
        <v>17.783913640000002</v>
      </c>
      <c r="D151" s="214">
        <v>5644811</v>
      </c>
      <c r="E151" s="214">
        <v>5273685</v>
      </c>
      <c r="F151" s="214">
        <v>371126</v>
      </c>
      <c r="G151" s="215">
        <v>2E-3</v>
      </c>
      <c r="H151" s="46" t="s">
        <v>1551</v>
      </c>
    </row>
    <row r="152" spans="1:8" ht="43.2" x14ac:dyDescent="0.3">
      <c r="A152" s="46">
        <v>151</v>
      </c>
      <c r="B152" s="46" t="s">
        <v>1317</v>
      </c>
      <c r="C152" s="211">
        <v>17.492618180000001</v>
      </c>
      <c r="D152" s="214">
        <v>5639841</v>
      </c>
      <c r="E152" s="214">
        <v>5439140</v>
      </c>
      <c r="F152" s="214">
        <v>200702</v>
      </c>
      <c r="G152" s="215">
        <v>2E-3</v>
      </c>
      <c r="H152" s="46" t="s">
        <v>1551</v>
      </c>
    </row>
    <row r="153" spans="1:8" ht="43.2" x14ac:dyDescent="0.3">
      <c r="A153" s="46">
        <v>152</v>
      </c>
      <c r="B153" s="46" t="s">
        <v>1359</v>
      </c>
      <c r="C153" s="211">
        <v>10.16738636</v>
      </c>
      <c r="D153" s="214">
        <v>5618623</v>
      </c>
      <c r="E153" s="214">
        <v>5550020</v>
      </c>
      <c r="F153" s="214">
        <v>68603</v>
      </c>
      <c r="G153" s="215">
        <v>2E-3</v>
      </c>
      <c r="H153" s="46" t="s">
        <v>1551</v>
      </c>
    </row>
    <row r="154" spans="1:8" ht="43.2" x14ac:dyDescent="0.3">
      <c r="A154" s="46">
        <v>153</v>
      </c>
      <c r="B154" s="46" t="s">
        <v>1310</v>
      </c>
      <c r="C154" s="211">
        <v>18.68537727</v>
      </c>
      <c r="D154" s="214">
        <v>5570793</v>
      </c>
      <c r="E154" s="214">
        <v>5361811</v>
      </c>
      <c r="F154" s="214">
        <v>208982</v>
      </c>
      <c r="G154" s="215">
        <v>2E-3</v>
      </c>
      <c r="H154" s="46" t="s">
        <v>1551</v>
      </c>
    </row>
    <row r="155" spans="1:8" ht="43.2" x14ac:dyDescent="0.3">
      <c r="A155" s="46">
        <v>154</v>
      </c>
      <c r="B155" s="46" t="s">
        <v>1283</v>
      </c>
      <c r="C155" s="211">
        <v>34.445300000000003</v>
      </c>
      <c r="D155" s="214">
        <v>5570686</v>
      </c>
      <c r="E155" s="214">
        <v>5402875</v>
      </c>
      <c r="F155" s="214">
        <v>167811</v>
      </c>
      <c r="G155" s="215">
        <v>2E-3</v>
      </c>
      <c r="H155" s="46" t="s">
        <v>1551</v>
      </c>
    </row>
    <row r="156" spans="1:8" ht="43.2" x14ac:dyDescent="0.3">
      <c r="A156" s="46">
        <v>155</v>
      </c>
      <c r="B156" s="46" t="s">
        <v>1421</v>
      </c>
      <c r="C156" s="211">
        <v>5.987737879</v>
      </c>
      <c r="D156" s="214">
        <v>5536621</v>
      </c>
      <c r="E156" s="214">
        <v>5332551</v>
      </c>
      <c r="F156" s="214">
        <v>204070</v>
      </c>
      <c r="G156" s="215">
        <v>2E-3</v>
      </c>
      <c r="H156" s="46" t="s">
        <v>1551</v>
      </c>
    </row>
    <row r="157" spans="1:8" ht="43.2" x14ac:dyDescent="0.3">
      <c r="A157" s="46">
        <v>156</v>
      </c>
      <c r="B157" s="46" t="s">
        <v>1289</v>
      </c>
      <c r="C157" s="211">
        <v>27.716707580000001</v>
      </c>
      <c r="D157" s="214">
        <v>5507024</v>
      </c>
      <c r="E157" s="214">
        <v>5091861</v>
      </c>
      <c r="F157" s="214">
        <v>415162</v>
      </c>
      <c r="G157" s="215">
        <v>2E-3</v>
      </c>
      <c r="H157" s="46" t="s">
        <v>1551</v>
      </c>
    </row>
    <row r="158" spans="1:8" ht="43.2" x14ac:dyDescent="0.3">
      <c r="A158" s="46">
        <v>157</v>
      </c>
      <c r="B158" s="46" t="s">
        <v>1377</v>
      </c>
      <c r="C158" s="211">
        <v>8.5738727269999995</v>
      </c>
      <c r="D158" s="214">
        <v>5468134</v>
      </c>
      <c r="E158" s="214">
        <v>5455868</v>
      </c>
      <c r="F158" s="214">
        <v>12266</v>
      </c>
      <c r="G158" s="215">
        <v>2E-3</v>
      </c>
      <c r="H158" s="46" t="s">
        <v>1551</v>
      </c>
    </row>
    <row r="159" spans="1:8" ht="43.2" x14ac:dyDescent="0.3">
      <c r="A159" s="46">
        <v>158</v>
      </c>
      <c r="B159" s="46" t="s">
        <v>1418</v>
      </c>
      <c r="C159" s="211">
        <v>5.9928030300000001</v>
      </c>
      <c r="D159" s="214">
        <v>5437438</v>
      </c>
      <c r="E159" s="214">
        <v>5336373</v>
      </c>
      <c r="F159" s="214">
        <v>101064</v>
      </c>
      <c r="G159" s="215">
        <v>2E-3</v>
      </c>
      <c r="H159" s="46" t="s">
        <v>1551</v>
      </c>
    </row>
    <row r="160" spans="1:8" ht="43.2" x14ac:dyDescent="0.3">
      <c r="A160" s="46">
        <v>159</v>
      </c>
      <c r="B160" s="46" t="s">
        <v>1410</v>
      </c>
      <c r="C160" s="211">
        <v>6.4307257580000003</v>
      </c>
      <c r="D160" s="214">
        <v>5434815</v>
      </c>
      <c r="E160" s="214">
        <v>5375941</v>
      </c>
      <c r="F160" s="214">
        <v>58875</v>
      </c>
      <c r="G160" s="215">
        <v>2E-3</v>
      </c>
      <c r="H160" s="46" t="s">
        <v>1551</v>
      </c>
    </row>
    <row r="161" spans="1:8" ht="43.2" x14ac:dyDescent="0.3">
      <c r="A161" s="46">
        <v>160</v>
      </c>
      <c r="B161" s="46" t="s">
        <v>1423</v>
      </c>
      <c r="C161" s="211">
        <v>5.7333151520000003</v>
      </c>
      <c r="D161" s="214">
        <v>5348877</v>
      </c>
      <c r="E161" s="214">
        <v>5272517</v>
      </c>
      <c r="F161" s="214">
        <v>76360</v>
      </c>
      <c r="G161" s="215">
        <v>2E-3</v>
      </c>
      <c r="H161" s="46" t="s">
        <v>1551</v>
      </c>
    </row>
    <row r="162" spans="1:8" ht="43.2" x14ac:dyDescent="0.3">
      <c r="A162" s="46">
        <v>161</v>
      </c>
      <c r="B162" s="46" t="s">
        <v>1419</v>
      </c>
      <c r="C162" s="211">
        <v>5.8552560610000004</v>
      </c>
      <c r="D162" s="214">
        <v>5332004</v>
      </c>
      <c r="E162" s="214">
        <v>5229334</v>
      </c>
      <c r="F162" s="214">
        <v>102670</v>
      </c>
      <c r="G162" s="215">
        <v>2E-3</v>
      </c>
      <c r="H162" s="46" t="s">
        <v>1551</v>
      </c>
    </row>
    <row r="163" spans="1:8" ht="43.2" x14ac:dyDescent="0.3">
      <c r="A163" s="46">
        <v>162</v>
      </c>
      <c r="B163" s="46" t="s">
        <v>1315</v>
      </c>
      <c r="C163" s="211">
        <v>16.705254549999999</v>
      </c>
      <c r="D163" s="214">
        <v>5312268</v>
      </c>
      <c r="E163" s="214">
        <v>5193772</v>
      </c>
      <c r="F163" s="214">
        <v>118496</v>
      </c>
      <c r="G163" s="215">
        <v>2E-3</v>
      </c>
      <c r="H163" s="46" t="s">
        <v>1551</v>
      </c>
    </row>
    <row r="164" spans="1:8" ht="43.2" x14ac:dyDescent="0.3">
      <c r="A164" s="46">
        <v>163</v>
      </c>
      <c r="B164" s="46" t="s">
        <v>1399</v>
      </c>
      <c r="C164" s="211">
        <v>7.2308621210000004</v>
      </c>
      <c r="D164" s="214">
        <v>5299634</v>
      </c>
      <c r="E164" s="214">
        <v>5223022</v>
      </c>
      <c r="F164" s="214">
        <v>76612</v>
      </c>
      <c r="G164" s="215">
        <v>2E-3</v>
      </c>
      <c r="H164" s="46" t="s">
        <v>1551</v>
      </c>
    </row>
    <row r="165" spans="1:8" ht="43.2" x14ac:dyDescent="0.3">
      <c r="A165" s="46">
        <v>164</v>
      </c>
      <c r="B165" s="46" t="s">
        <v>1412</v>
      </c>
      <c r="C165" s="211">
        <v>6.1881106060000004</v>
      </c>
      <c r="D165" s="214">
        <v>5264969</v>
      </c>
      <c r="E165" s="214">
        <v>5176968</v>
      </c>
      <c r="F165" s="214">
        <v>88001</v>
      </c>
      <c r="G165" s="215">
        <v>2E-3</v>
      </c>
      <c r="H165" s="46" t="s">
        <v>1551</v>
      </c>
    </row>
    <row r="166" spans="1:8" ht="43.2" x14ac:dyDescent="0.3">
      <c r="A166" s="46">
        <v>165</v>
      </c>
      <c r="B166" s="46" t="s">
        <v>1374</v>
      </c>
      <c r="C166" s="211">
        <v>8.4553151520000007</v>
      </c>
      <c r="D166" s="214">
        <v>5260706</v>
      </c>
      <c r="E166" s="214">
        <v>5196145</v>
      </c>
      <c r="F166" s="214">
        <v>64561</v>
      </c>
      <c r="G166" s="215">
        <v>2E-3</v>
      </c>
      <c r="H166" s="46" t="s">
        <v>1551</v>
      </c>
    </row>
    <row r="167" spans="1:8" ht="43.2" x14ac:dyDescent="0.3">
      <c r="A167" s="46">
        <v>166</v>
      </c>
      <c r="B167" s="46" t="s">
        <v>1474</v>
      </c>
      <c r="C167" s="211">
        <v>3.5952666670000002</v>
      </c>
      <c r="D167" s="214">
        <v>5229902</v>
      </c>
      <c r="E167" s="214">
        <v>5131211</v>
      </c>
      <c r="F167" s="214">
        <v>98691</v>
      </c>
      <c r="G167" s="215">
        <v>2E-3</v>
      </c>
      <c r="H167" s="46" t="s">
        <v>1551</v>
      </c>
    </row>
    <row r="168" spans="1:8" ht="43.2" x14ac:dyDescent="0.3">
      <c r="A168" s="46">
        <v>167</v>
      </c>
      <c r="B168" s="46" t="s">
        <v>1371</v>
      </c>
      <c r="C168" s="211">
        <v>8.4831590909999992</v>
      </c>
      <c r="D168" s="214">
        <v>5177870</v>
      </c>
      <c r="E168" s="214">
        <v>5039262</v>
      </c>
      <c r="F168" s="214">
        <v>138608</v>
      </c>
      <c r="G168" s="215">
        <v>2E-3</v>
      </c>
      <c r="H168" s="46" t="s">
        <v>1551</v>
      </c>
    </row>
    <row r="169" spans="1:8" ht="43.2" x14ac:dyDescent="0.3">
      <c r="A169" s="46">
        <v>168</v>
      </c>
      <c r="B169" s="46" t="s">
        <v>1287</v>
      </c>
      <c r="C169" s="211">
        <v>29.745033329999998</v>
      </c>
      <c r="D169" s="214">
        <v>5142095</v>
      </c>
      <c r="E169" s="214">
        <v>5074262</v>
      </c>
      <c r="F169" s="214">
        <v>67833</v>
      </c>
      <c r="G169" s="215">
        <v>2E-3</v>
      </c>
      <c r="H169" s="46" t="s">
        <v>1551</v>
      </c>
    </row>
    <row r="170" spans="1:8" ht="43.2" x14ac:dyDescent="0.3">
      <c r="A170" s="46">
        <v>169</v>
      </c>
      <c r="B170" s="46" t="s">
        <v>1499</v>
      </c>
      <c r="C170" s="211">
        <v>2.6776742420000001</v>
      </c>
      <c r="D170" s="214">
        <v>5124159</v>
      </c>
      <c r="E170" s="214">
        <v>5035021</v>
      </c>
      <c r="F170" s="214">
        <v>89138</v>
      </c>
      <c r="G170" s="215">
        <v>2E-3</v>
      </c>
      <c r="H170" s="46" t="s">
        <v>1551</v>
      </c>
    </row>
    <row r="171" spans="1:8" ht="43.2" x14ac:dyDescent="0.3">
      <c r="A171" s="46">
        <v>170</v>
      </c>
      <c r="B171" s="46" t="s">
        <v>1473</v>
      </c>
      <c r="C171" s="211">
        <v>3.5499848479999998</v>
      </c>
      <c r="D171" s="214">
        <v>5119714</v>
      </c>
      <c r="E171" s="214">
        <v>5045788</v>
      </c>
      <c r="F171" s="214">
        <v>73926</v>
      </c>
      <c r="G171" s="215">
        <v>2E-3</v>
      </c>
      <c r="H171" s="46" t="s">
        <v>1551</v>
      </c>
    </row>
    <row r="172" spans="1:8" ht="43.2" x14ac:dyDescent="0.3">
      <c r="A172" s="46">
        <v>171</v>
      </c>
      <c r="B172" s="46" t="s">
        <v>1493</v>
      </c>
      <c r="C172" s="211">
        <v>2.753204545</v>
      </c>
      <c r="D172" s="214">
        <v>5098733</v>
      </c>
      <c r="E172" s="214">
        <v>5082457</v>
      </c>
      <c r="F172" s="214">
        <v>16276</v>
      </c>
      <c r="G172" s="215">
        <v>2E-3</v>
      </c>
      <c r="H172" s="46" t="s">
        <v>1551</v>
      </c>
    </row>
    <row r="173" spans="1:8" ht="43.2" x14ac:dyDescent="0.3">
      <c r="A173" s="46">
        <v>172</v>
      </c>
      <c r="B173" s="46" t="s">
        <v>1468</v>
      </c>
      <c r="C173" s="211">
        <v>3.666098485</v>
      </c>
      <c r="D173" s="214">
        <v>5072199</v>
      </c>
      <c r="E173" s="214">
        <v>5029594</v>
      </c>
      <c r="F173" s="214">
        <v>42605</v>
      </c>
      <c r="G173" s="215">
        <v>2E-3</v>
      </c>
      <c r="H173" s="46" t="s">
        <v>1551</v>
      </c>
    </row>
    <row r="174" spans="1:8" ht="43.2" x14ac:dyDescent="0.3">
      <c r="A174" s="46">
        <v>173</v>
      </c>
      <c r="B174" s="46" t="s">
        <v>1489</v>
      </c>
      <c r="C174" s="211">
        <v>2.9134636359999999</v>
      </c>
      <c r="D174" s="214">
        <v>5034375</v>
      </c>
      <c r="E174" s="214">
        <v>5009473</v>
      </c>
      <c r="F174" s="214">
        <v>24902</v>
      </c>
      <c r="G174" s="215">
        <v>2E-3</v>
      </c>
      <c r="H174" s="46" t="s">
        <v>1551</v>
      </c>
    </row>
    <row r="175" spans="1:8" ht="43.2" x14ac:dyDescent="0.3">
      <c r="A175" s="46">
        <v>174</v>
      </c>
      <c r="B175" s="46" t="s">
        <v>1319</v>
      </c>
      <c r="C175" s="211">
        <v>14.35722273</v>
      </c>
      <c r="D175" s="214">
        <v>4997794</v>
      </c>
      <c r="E175" s="214">
        <v>4822591</v>
      </c>
      <c r="F175" s="214">
        <v>175203</v>
      </c>
      <c r="G175" s="215">
        <v>2E-3</v>
      </c>
      <c r="H175" s="46" t="s">
        <v>1551</v>
      </c>
    </row>
    <row r="176" spans="1:8" ht="43.2" x14ac:dyDescent="0.3">
      <c r="A176" s="46">
        <v>175</v>
      </c>
      <c r="B176" s="46" t="s">
        <v>1346</v>
      </c>
      <c r="C176" s="211">
        <v>9.8926621210000008</v>
      </c>
      <c r="D176" s="214">
        <v>4990920</v>
      </c>
      <c r="E176" s="214">
        <v>4972119</v>
      </c>
      <c r="F176" s="214">
        <v>18801</v>
      </c>
      <c r="G176" s="215">
        <v>2E-3</v>
      </c>
      <c r="H176" s="46" t="s">
        <v>1551</v>
      </c>
    </row>
    <row r="177" spans="1:8" ht="43.2" x14ac:dyDescent="0.3">
      <c r="A177" s="46">
        <v>176</v>
      </c>
      <c r="B177" s="46" t="s">
        <v>1331</v>
      </c>
      <c r="C177" s="211">
        <v>11.57959091</v>
      </c>
      <c r="D177" s="214">
        <v>4939379</v>
      </c>
      <c r="E177" s="214">
        <v>4912539</v>
      </c>
      <c r="F177" s="214">
        <v>26840</v>
      </c>
      <c r="G177" s="215">
        <v>2E-3</v>
      </c>
      <c r="H177" s="46" t="s">
        <v>1551</v>
      </c>
    </row>
    <row r="178" spans="1:8" ht="43.2" x14ac:dyDescent="0.3">
      <c r="A178" s="46">
        <v>177</v>
      </c>
      <c r="B178" s="46" t="s">
        <v>1355</v>
      </c>
      <c r="C178" s="211">
        <v>9.0745848480000006</v>
      </c>
      <c r="D178" s="214">
        <v>4934160</v>
      </c>
      <c r="E178" s="214">
        <v>4820768</v>
      </c>
      <c r="F178" s="214">
        <v>113392</v>
      </c>
      <c r="G178" s="215">
        <v>2E-3</v>
      </c>
      <c r="H178" s="46" t="s">
        <v>1551</v>
      </c>
    </row>
    <row r="179" spans="1:8" ht="43.2" x14ac:dyDescent="0.3">
      <c r="A179" s="46">
        <v>178</v>
      </c>
      <c r="B179" s="46" t="s">
        <v>1329</v>
      </c>
      <c r="C179" s="211">
        <v>11.8649197</v>
      </c>
      <c r="D179" s="214">
        <v>4887827</v>
      </c>
      <c r="E179" s="214">
        <v>4846330</v>
      </c>
      <c r="F179" s="214">
        <v>41497</v>
      </c>
      <c r="G179" s="215">
        <v>2E-3</v>
      </c>
      <c r="H179" s="46" t="s">
        <v>1551</v>
      </c>
    </row>
    <row r="180" spans="1:8" ht="43.2" x14ac:dyDescent="0.3">
      <c r="A180" s="46">
        <v>179</v>
      </c>
      <c r="B180" s="46" t="s">
        <v>1432</v>
      </c>
      <c r="C180" s="211">
        <v>4.9145348479999997</v>
      </c>
      <c r="D180" s="214">
        <v>4859776</v>
      </c>
      <c r="E180" s="214">
        <v>4852517</v>
      </c>
      <c r="F180" s="214">
        <v>7259</v>
      </c>
      <c r="G180" s="215">
        <v>2E-3</v>
      </c>
      <c r="H180" s="46" t="s">
        <v>1551</v>
      </c>
    </row>
    <row r="181" spans="1:8" ht="43.2" x14ac:dyDescent="0.3">
      <c r="A181" s="46">
        <v>180</v>
      </c>
      <c r="B181" s="46" t="s">
        <v>1436</v>
      </c>
      <c r="C181" s="211">
        <v>4.6394363639999998</v>
      </c>
      <c r="D181" s="214">
        <v>4762848</v>
      </c>
      <c r="E181" s="214">
        <v>4550699</v>
      </c>
      <c r="F181" s="214">
        <v>212149</v>
      </c>
      <c r="G181" s="215">
        <v>2E-3</v>
      </c>
      <c r="H181" s="46" t="s">
        <v>1551</v>
      </c>
    </row>
    <row r="182" spans="1:8" ht="43.2" x14ac:dyDescent="0.3">
      <c r="A182" s="46">
        <v>181</v>
      </c>
      <c r="B182" s="46" t="s">
        <v>1378</v>
      </c>
      <c r="C182" s="211">
        <v>7.3795954549999996</v>
      </c>
      <c r="D182" s="214">
        <v>4750127</v>
      </c>
      <c r="E182" s="214">
        <v>4655244</v>
      </c>
      <c r="F182" s="214">
        <v>94883</v>
      </c>
      <c r="G182" s="215">
        <v>2E-3</v>
      </c>
      <c r="H182" s="46" t="s">
        <v>1551</v>
      </c>
    </row>
    <row r="183" spans="1:8" ht="43.2" x14ac:dyDescent="0.3">
      <c r="A183" s="46">
        <v>182</v>
      </c>
      <c r="B183" s="46" t="s">
        <v>1300</v>
      </c>
      <c r="C183" s="211">
        <v>19.427230300000002</v>
      </c>
      <c r="D183" s="214">
        <v>4663878</v>
      </c>
      <c r="E183" s="214">
        <v>4249839</v>
      </c>
      <c r="F183" s="214">
        <v>414039</v>
      </c>
      <c r="G183" s="215">
        <v>2E-3</v>
      </c>
      <c r="H183" s="46" t="s">
        <v>1551</v>
      </c>
    </row>
    <row r="184" spans="1:8" ht="43.2" x14ac:dyDescent="0.3">
      <c r="A184" s="46">
        <v>183</v>
      </c>
      <c r="B184" s="46" t="s">
        <v>1344</v>
      </c>
      <c r="C184" s="211">
        <v>9.2129136359999997</v>
      </c>
      <c r="D184" s="214">
        <v>4576791</v>
      </c>
      <c r="E184" s="214">
        <v>4566682</v>
      </c>
      <c r="F184" s="214">
        <v>10109</v>
      </c>
      <c r="G184" s="215">
        <v>2E-3</v>
      </c>
      <c r="H184" s="46" t="s">
        <v>1551</v>
      </c>
    </row>
    <row r="185" spans="1:8" ht="43.2" x14ac:dyDescent="0.3">
      <c r="A185" s="46">
        <v>184</v>
      </c>
      <c r="B185" s="46" t="s">
        <v>1498</v>
      </c>
      <c r="C185" s="211">
        <v>2.3892272729999999</v>
      </c>
      <c r="D185" s="214">
        <v>4555619</v>
      </c>
      <c r="E185" s="214">
        <v>4296049</v>
      </c>
      <c r="F185" s="214">
        <v>259570</v>
      </c>
      <c r="G185" s="215">
        <v>2E-3</v>
      </c>
      <c r="H185" s="46" t="s">
        <v>1551</v>
      </c>
    </row>
    <row r="186" spans="1:8" ht="43.2" x14ac:dyDescent="0.3">
      <c r="A186" s="46">
        <v>185</v>
      </c>
      <c r="B186" s="46" t="s">
        <v>1456</v>
      </c>
      <c r="C186" s="211">
        <v>3.6174454549999999</v>
      </c>
      <c r="D186" s="214">
        <v>4481914</v>
      </c>
      <c r="E186" s="214">
        <v>4457135</v>
      </c>
      <c r="F186" s="214">
        <v>24779</v>
      </c>
      <c r="G186" s="215">
        <v>1E-3</v>
      </c>
      <c r="H186" s="46" t="s">
        <v>1551</v>
      </c>
    </row>
    <row r="187" spans="1:8" ht="43.2" x14ac:dyDescent="0.3">
      <c r="A187" s="46">
        <v>186</v>
      </c>
      <c r="B187" s="46" t="s">
        <v>1296</v>
      </c>
      <c r="C187" s="211">
        <v>19.79825606</v>
      </c>
      <c r="D187" s="214">
        <v>4437659</v>
      </c>
      <c r="E187" s="214">
        <v>4344912</v>
      </c>
      <c r="F187" s="214">
        <v>92747</v>
      </c>
      <c r="G187" s="215">
        <v>1E-3</v>
      </c>
      <c r="H187" s="46" t="s">
        <v>1551</v>
      </c>
    </row>
    <row r="188" spans="1:8" ht="43.2" x14ac:dyDescent="0.3">
      <c r="A188" s="46">
        <v>187</v>
      </c>
      <c r="B188" s="46" t="s">
        <v>1285</v>
      </c>
      <c r="C188" s="211">
        <v>26.877459089999999</v>
      </c>
      <c r="D188" s="214">
        <v>4421002</v>
      </c>
      <c r="E188" s="214">
        <v>3895845</v>
      </c>
      <c r="F188" s="214">
        <v>525157</v>
      </c>
      <c r="G188" s="215">
        <v>1E-3</v>
      </c>
      <c r="H188" s="46" t="s">
        <v>1551</v>
      </c>
    </row>
    <row r="189" spans="1:8" ht="43.2" x14ac:dyDescent="0.3">
      <c r="A189" s="46">
        <v>188</v>
      </c>
      <c r="B189" s="46" t="s">
        <v>1330</v>
      </c>
      <c r="C189" s="211">
        <v>10.35002121</v>
      </c>
      <c r="D189" s="214">
        <v>4385400</v>
      </c>
      <c r="E189" s="214">
        <v>4276794</v>
      </c>
      <c r="F189" s="214">
        <v>108606</v>
      </c>
      <c r="G189" s="215">
        <v>1E-3</v>
      </c>
      <c r="H189" s="46" t="s">
        <v>1551</v>
      </c>
    </row>
    <row r="190" spans="1:8" ht="43.2" x14ac:dyDescent="0.3">
      <c r="A190" s="46">
        <v>189</v>
      </c>
      <c r="B190" s="46" t="s">
        <v>1381</v>
      </c>
      <c r="C190" s="211">
        <v>6.6053257580000002</v>
      </c>
      <c r="D190" s="214">
        <v>4375038</v>
      </c>
      <c r="E190" s="214">
        <v>3877449</v>
      </c>
      <c r="F190" s="214">
        <v>497589</v>
      </c>
      <c r="G190" s="215">
        <v>1E-3</v>
      </c>
      <c r="H190" s="46" t="s">
        <v>1551</v>
      </c>
    </row>
    <row r="191" spans="1:8" ht="43.2" x14ac:dyDescent="0.3">
      <c r="A191" s="46">
        <v>190</v>
      </c>
      <c r="B191" s="46" t="s">
        <v>1494</v>
      </c>
      <c r="C191" s="211">
        <v>2.345495455</v>
      </c>
      <c r="D191" s="214">
        <v>4370099</v>
      </c>
      <c r="E191" s="214">
        <v>4312123</v>
      </c>
      <c r="F191" s="214">
        <v>57976</v>
      </c>
      <c r="G191" s="215">
        <v>1E-3</v>
      </c>
      <c r="H191" s="46" t="s">
        <v>1551</v>
      </c>
    </row>
    <row r="192" spans="1:8" ht="43.2" x14ac:dyDescent="0.3">
      <c r="A192" s="46">
        <v>191</v>
      </c>
      <c r="B192" s="46" t="s">
        <v>1490</v>
      </c>
      <c r="C192" s="211">
        <v>2.4735227270000002</v>
      </c>
      <c r="D192" s="214">
        <v>4351506</v>
      </c>
      <c r="E192" s="214">
        <v>4330446</v>
      </c>
      <c r="F192" s="214">
        <v>21060</v>
      </c>
      <c r="G192" s="215">
        <v>1E-3</v>
      </c>
      <c r="H192" s="46" t="s">
        <v>1551</v>
      </c>
    </row>
    <row r="193" spans="1:8" ht="43.2" x14ac:dyDescent="0.3">
      <c r="A193" s="46">
        <v>192</v>
      </c>
      <c r="B193" s="46" t="s">
        <v>1321</v>
      </c>
      <c r="C193" s="211">
        <v>11.460413640000001</v>
      </c>
      <c r="D193" s="214">
        <v>4323244</v>
      </c>
      <c r="E193" s="214">
        <v>4315017</v>
      </c>
      <c r="F193" s="214">
        <v>8228</v>
      </c>
      <c r="G193" s="215">
        <v>1E-3</v>
      </c>
      <c r="H193" s="46" t="s">
        <v>1551</v>
      </c>
    </row>
    <row r="194" spans="1:8" ht="43.2" x14ac:dyDescent="0.3">
      <c r="A194" s="46">
        <v>193</v>
      </c>
      <c r="B194" s="46" t="s">
        <v>1383</v>
      </c>
      <c r="C194" s="211">
        <v>6.4721166669999999</v>
      </c>
      <c r="D194" s="214">
        <v>4300184</v>
      </c>
      <c r="E194" s="214">
        <v>4242542</v>
      </c>
      <c r="F194" s="214">
        <v>57642</v>
      </c>
      <c r="G194" s="215">
        <v>1E-3</v>
      </c>
      <c r="H194" s="46" t="s">
        <v>1551</v>
      </c>
    </row>
    <row r="195" spans="1:8" ht="43.2" x14ac:dyDescent="0.3">
      <c r="A195" s="46">
        <v>194</v>
      </c>
      <c r="B195" s="46" t="s">
        <v>1439</v>
      </c>
      <c r="C195" s="211">
        <v>3.9252151519999998</v>
      </c>
      <c r="D195" s="214">
        <v>4253667</v>
      </c>
      <c r="E195" s="214">
        <v>4039168</v>
      </c>
      <c r="F195" s="214">
        <v>214499</v>
      </c>
      <c r="G195" s="215">
        <v>1E-3</v>
      </c>
      <c r="H195" s="46" t="s">
        <v>1551</v>
      </c>
    </row>
    <row r="196" spans="1:8" ht="43.2" x14ac:dyDescent="0.3">
      <c r="A196" s="46">
        <v>195</v>
      </c>
      <c r="B196" s="46" t="s">
        <v>1369</v>
      </c>
      <c r="C196" s="211">
        <v>7.0647787879999999</v>
      </c>
      <c r="D196" s="214">
        <v>4233867</v>
      </c>
      <c r="E196" s="214">
        <v>4103697</v>
      </c>
      <c r="F196" s="214">
        <v>130169</v>
      </c>
      <c r="G196" s="215">
        <v>1E-3</v>
      </c>
      <c r="H196" s="46" t="s">
        <v>1551</v>
      </c>
    </row>
    <row r="197" spans="1:8" ht="43.2" x14ac:dyDescent="0.3">
      <c r="A197" s="46">
        <v>196</v>
      </c>
      <c r="B197" s="46" t="s">
        <v>1454</v>
      </c>
      <c r="C197" s="211">
        <v>3.4225666669999999</v>
      </c>
      <c r="D197" s="214">
        <v>4229945</v>
      </c>
      <c r="E197" s="214">
        <v>4196758</v>
      </c>
      <c r="F197" s="214">
        <v>33186</v>
      </c>
      <c r="G197" s="215">
        <v>1E-3</v>
      </c>
      <c r="H197" s="46" t="s">
        <v>1551</v>
      </c>
    </row>
    <row r="198" spans="1:8" ht="43.2" x14ac:dyDescent="0.3">
      <c r="A198" s="46">
        <v>197</v>
      </c>
      <c r="B198" s="46" t="s">
        <v>1452</v>
      </c>
      <c r="C198" s="211">
        <v>3.4338863640000001</v>
      </c>
      <c r="D198" s="214">
        <v>4228044</v>
      </c>
      <c r="E198" s="214">
        <v>4224871</v>
      </c>
      <c r="F198" s="214">
        <v>3173</v>
      </c>
      <c r="G198" s="215">
        <v>1E-3</v>
      </c>
      <c r="H198" s="46" t="s">
        <v>1551</v>
      </c>
    </row>
    <row r="199" spans="1:8" ht="43.2" x14ac:dyDescent="0.3">
      <c r="A199" s="46">
        <v>198</v>
      </c>
      <c r="B199" s="46" t="s">
        <v>1380</v>
      </c>
      <c r="C199" s="211">
        <v>6.4789696970000001</v>
      </c>
      <c r="D199" s="214">
        <v>4222247</v>
      </c>
      <c r="E199" s="214">
        <v>3859583</v>
      </c>
      <c r="F199" s="214">
        <v>362664</v>
      </c>
      <c r="G199" s="215">
        <v>1E-3</v>
      </c>
      <c r="H199" s="46" t="s">
        <v>1551</v>
      </c>
    </row>
    <row r="200" spans="1:8" ht="43.2" x14ac:dyDescent="0.3">
      <c r="A200" s="46">
        <v>199</v>
      </c>
      <c r="B200" s="46" t="s">
        <v>1384</v>
      </c>
      <c r="C200" s="211">
        <v>6.2526348479999996</v>
      </c>
      <c r="D200" s="214">
        <v>4184747</v>
      </c>
      <c r="E200" s="214">
        <v>4105075</v>
      </c>
      <c r="F200" s="214">
        <v>79671</v>
      </c>
      <c r="G200" s="215">
        <v>1E-3</v>
      </c>
      <c r="H200" s="46" t="s">
        <v>1551</v>
      </c>
    </row>
    <row r="201" spans="1:8" ht="43.2" x14ac:dyDescent="0.3">
      <c r="A201" s="46">
        <v>200</v>
      </c>
      <c r="B201" s="46" t="s">
        <v>1291</v>
      </c>
      <c r="C201" s="211">
        <v>20.306466669999999</v>
      </c>
      <c r="D201" s="214">
        <v>4180137</v>
      </c>
      <c r="E201" s="214">
        <v>3921084</v>
      </c>
      <c r="F201" s="214">
        <v>259053</v>
      </c>
      <c r="G201" s="215">
        <v>1E-3</v>
      </c>
      <c r="H201" s="46" t="s">
        <v>1551</v>
      </c>
    </row>
    <row r="202" spans="1:8" ht="43.2" x14ac:dyDescent="0.3">
      <c r="A202" s="46">
        <v>201</v>
      </c>
      <c r="B202" s="46" t="s">
        <v>1294</v>
      </c>
      <c r="C202" s="211">
        <v>18.838450000000002</v>
      </c>
      <c r="D202" s="214">
        <v>4127696</v>
      </c>
      <c r="E202" s="214">
        <v>4075589</v>
      </c>
      <c r="F202" s="214">
        <v>52106</v>
      </c>
      <c r="G202" s="215">
        <v>1E-3</v>
      </c>
      <c r="H202" s="46" t="s">
        <v>1551</v>
      </c>
    </row>
    <row r="203" spans="1:8" ht="43.2" x14ac:dyDescent="0.3">
      <c r="A203" s="46">
        <v>202</v>
      </c>
      <c r="B203" s="46" t="s">
        <v>1483</v>
      </c>
      <c r="C203" s="211">
        <v>2.5689151520000002</v>
      </c>
      <c r="D203" s="214">
        <v>4075236</v>
      </c>
      <c r="E203" s="214">
        <v>4072564</v>
      </c>
      <c r="F203" s="214">
        <v>2672</v>
      </c>
      <c r="G203" s="215">
        <v>1E-3</v>
      </c>
      <c r="H203" s="46" t="s">
        <v>1551</v>
      </c>
    </row>
    <row r="204" spans="1:8" ht="43.2" x14ac:dyDescent="0.3">
      <c r="A204" s="46">
        <v>203</v>
      </c>
      <c r="B204" s="46" t="s">
        <v>1358</v>
      </c>
      <c r="C204" s="211">
        <v>7.3673969699999997</v>
      </c>
      <c r="D204" s="214">
        <v>4029008</v>
      </c>
      <c r="E204" s="214">
        <v>3992844</v>
      </c>
      <c r="F204" s="214">
        <v>36165</v>
      </c>
      <c r="G204" s="215">
        <v>1E-3</v>
      </c>
      <c r="H204" s="46" t="s">
        <v>1551</v>
      </c>
    </row>
    <row r="205" spans="1:8" ht="43.2" x14ac:dyDescent="0.3">
      <c r="A205" s="46">
        <v>204</v>
      </c>
      <c r="B205" s="46" t="s">
        <v>1406</v>
      </c>
      <c r="C205" s="211">
        <v>5.0747878789999996</v>
      </c>
      <c r="D205" s="214">
        <v>3965222</v>
      </c>
      <c r="E205" s="214">
        <v>3896389</v>
      </c>
      <c r="F205" s="214">
        <v>68833</v>
      </c>
      <c r="G205" s="215">
        <v>1E-3</v>
      </c>
      <c r="H205" s="46" t="s">
        <v>1551</v>
      </c>
    </row>
    <row r="206" spans="1:8" ht="43.2" x14ac:dyDescent="0.3">
      <c r="A206" s="46">
        <v>205</v>
      </c>
      <c r="B206" s="46" t="s">
        <v>1348</v>
      </c>
      <c r="C206" s="211">
        <v>7.7194954549999997</v>
      </c>
      <c r="D206" s="214">
        <v>3934773</v>
      </c>
      <c r="E206" s="214">
        <v>3817749</v>
      </c>
      <c r="F206" s="214">
        <v>117024</v>
      </c>
      <c r="G206" s="215">
        <v>1E-3</v>
      </c>
      <c r="H206" s="46" t="s">
        <v>1551</v>
      </c>
    </row>
    <row r="207" spans="1:8" ht="43.2" x14ac:dyDescent="0.3">
      <c r="A207" s="46">
        <v>206</v>
      </c>
      <c r="B207" s="46" t="s">
        <v>1379</v>
      </c>
      <c r="C207" s="211">
        <v>6.0571969699999997</v>
      </c>
      <c r="D207" s="214">
        <v>3904259</v>
      </c>
      <c r="E207" s="214">
        <v>3899503</v>
      </c>
      <c r="F207" s="214">
        <v>4756</v>
      </c>
      <c r="G207" s="215">
        <v>1E-3</v>
      </c>
      <c r="H207" s="46" t="s">
        <v>1551</v>
      </c>
    </row>
    <row r="208" spans="1:8" ht="43.2" x14ac:dyDescent="0.3">
      <c r="A208" s="46">
        <v>207</v>
      </c>
      <c r="B208" s="46" t="s">
        <v>1309</v>
      </c>
      <c r="C208" s="211">
        <v>13.21841667</v>
      </c>
      <c r="D208" s="214">
        <v>3876133</v>
      </c>
      <c r="E208" s="214">
        <v>3836814</v>
      </c>
      <c r="F208" s="214">
        <v>39319</v>
      </c>
      <c r="G208" s="215">
        <v>1E-3</v>
      </c>
      <c r="H208" s="46" t="s">
        <v>1551</v>
      </c>
    </row>
    <row r="209" spans="1:8" ht="43.2" x14ac:dyDescent="0.3">
      <c r="A209" s="46">
        <v>208</v>
      </c>
      <c r="B209" s="46" t="s">
        <v>1324</v>
      </c>
      <c r="C209" s="211">
        <v>9.5887818179999993</v>
      </c>
      <c r="D209" s="214">
        <v>3808733</v>
      </c>
      <c r="E209" s="214">
        <v>3802289</v>
      </c>
      <c r="F209" s="214">
        <v>6444</v>
      </c>
      <c r="G209" s="215">
        <v>1E-3</v>
      </c>
      <c r="H209" s="46" t="s">
        <v>1551</v>
      </c>
    </row>
    <row r="210" spans="1:8" ht="43.2" x14ac:dyDescent="0.3">
      <c r="A210" s="46">
        <v>209</v>
      </c>
      <c r="B210" s="46" t="s">
        <v>1443</v>
      </c>
      <c r="C210" s="211">
        <v>3.3899136360000002</v>
      </c>
      <c r="D210" s="214">
        <v>3782857</v>
      </c>
      <c r="E210" s="214">
        <v>3763197</v>
      </c>
      <c r="F210" s="214">
        <v>19659</v>
      </c>
      <c r="G210" s="215">
        <v>1E-3</v>
      </c>
      <c r="H210" s="46" t="s">
        <v>1551</v>
      </c>
    </row>
    <row r="211" spans="1:8" ht="43.2" x14ac:dyDescent="0.3">
      <c r="A211" s="46">
        <v>210</v>
      </c>
      <c r="B211" s="46" t="s">
        <v>1297</v>
      </c>
      <c r="C211" s="211">
        <v>16.526668180000001</v>
      </c>
      <c r="D211" s="214">
        <v>3773847</v>
      </c>
      <c r="E211" s="214">
        <v>3675354</v>
      </c>
      <c r="F211" s="214">
        <v>98494</v>
      </c>
      <c r="G211" s="215">
        <v>1E-3</v>
      </c>
      <c r="H211" s="46" t="s">
        <v>1551</v>
      </c>
    </row>
    <row r="212" spans="1:8" ht="43.2" x14ac:dyDescent="0.3">
      <c r="A212" s="46">
        <v>211</v>
      </c>
      <c r="B212" s="46" t="s">
        <v>1301</v>
      </c>
      <c r="C212" s="211">
        <v>15.56927273</v>
      </c>
      <c r="D212" s="214">
        <v>3753230</v>
      </c>
      <c r="E212" s="214">
        <v>3597511</v>
      </c>
      <c r="F212" s="214">
        <v>155719</v>
      </c>
      <c r="G212" s="215">
        <v>1E-3</v>
      </c>
      <c r="H212" s="46" t="s">
        <v>1551</v>
      </c>
    </row>
    <row r="213" spans="1:8" ht="43.2" x14ac:dyDescent="0.3">
      <c r="A213" s="46">
        <v>212</v>
      </c>
      <c r="B213" s="46" t="s">
        <v>1312</v>
      </c>
      <c r="C213" s="211">
        <v>12.151151520000001</v>
      </c>
      <c r="D213" s="214">
        <v>3742572</v>
      </c>
      <c r="E213" s="214">
        <v>3707607</v>
      </c>
      <c r="F213" s="214">
        <v>34965</v>
      </c>
      <c r="G213" s="215">
        <v>1E-3</v>
      </c>
      <c r="H213" s="46" t="s">
        <v>1551</v>
      </c>
    </row>
    <row r="214" spans="1:8" ht="43.2" x14ac:dyDescent="0.3">
      <c r="A214" s="46">
        <v>213</v>
      </c>
      <c r="B214" s="46" t="s">
        <v>1445</v>
      </c>
      <c r="C214" s="211">
        <v>3.2319681820000001</v>
      </c>
      <c r="D214" s="214">
        <v>3739875</v>
      </c>
      <c r="E214" s="214">
        <v>3707620</v>
      </c>
      <c r="F214" s="214">
        <v>32254</v>
      </c>
      <c r="G214" s="215">
        <v>1E-3</v>
      </c>
      <c r="H214" s="46" t="s">
        <v>1551</v>
      </c>
    </row>
    <row r="215" spans="1:8" ht="43.2" x14ac:dyDescent="0.3">
      <c r="A215" s="46">
        <v>214</v>
      </c>
      <c r="B215" s="46" t="s">
        <v>1345</v>
      </c>
      <c r="C215" s="211">
        <v>7.3925848480000003</v>
      </c>
      <c r="D215" s="214">
        <v>3719400</v>
      </c>
      <c r="E215" s="214">
        <v>3539616</v>
      </c>
      <c r="F215" s="214">
        <v>179784</v>
      </c>
      <c r="G215" s="215">
        <v>1E-3</v>
      </c>
      <c r="H215" s="46" t="s">
        <v>1551</v>
      </c>
    </row>
    <row r="216" spans="1:8" ht="43.2" x14ac:dyDescent="0.3">
      <c r="A216" s="46">
        <v>215</v>
      </c>
      <c r="B216" s="46" t="s">
        <v>1426</v>
      </c>
      <c r="C216" s="211">
        <v>3.868560606</v>
      </c>
      <c r="D216" s="214">
        <v>3690962</v>
      </c>
      <c r="E216" s="214">
        <v>3687573</v>
      </c>
      <c r="F216" s="214">
        <v>3389</v>
      </c>
      <c r="G216" s="215">
        <v>1E-3</v>
      </c>
      <c r="H216" s="46" t="s">
        <v>1551</v>
      </c>
    </row>
    <row r="217" spans="1:8" ht="43.2" x14ac:dyDescent="0.3">
      <c r="A217" s="46">
        <v>216</v>
      </c>
      <c r="B217" s="46" t="s">
        <v>1415</v>
      </c>
      <c r="C217" s="211">
        <v>4.2054803029999999</v>
      </c>
      <c r="D217" s="214">
        <v>3684980</v>
      </c>
      <c r="E217" s="214">
        <v>3616965</v>
      </c>
      <c r="F217" s="214">
        <v>68015</v>
      </c>
      <c r="G217" s="215">
        <v>1E-3</v>
      </c>
      <c r="H217" s="46" t="s">
        <v>1551</v>
      </c>
    </row>
    <row r="218" spans="1:8" ht="43.2" x14ac:dyDescent="0.3">
      <c r="A218" s="46">
        <v>217</v>
      </c>
      <c r="B218" s="46" t="s">
        <v>1334</v>
      </c>
      <c r="C218" s="211">
        <v>8.4532287880000005</v>
      </c>
      <c r="D218" s="214">
        <v>3678581</v>
      </c>
      <c r="E218" s="214">
        <v>3220261</v>
      </c>
      <c r="F218" s="214">
        <v>458320</v>
      </c>
      <c r="G218" s="215">
        <v>1E-3</v>
      </c>
      <c r="H218" s="46" t="s">
        <v>1551</v>
      </c>
    </row>
    <row r="219" spans="1:8" ht="43.2" x14ac:dyDescent="0.3">
      <c r="A219" s="46">
        <v>218</v>
      </c>
      <c r="B219" s="46" t="s">
        <v>1306</v>
      </c>
      <c r="C219" s="211">
        <v>13.80962727</v>
      </c>
      <c r="D219" s="214">
        <v>3665735</v>
      </c>
      <c r="E219" s="214">
        <v>3549054</v>
      </c>
      <c r="F219" s="214">
        <v>116681</v>
      </c>
      <c r="G219" s="215">
        <v>1E-3</v>
      </c>
      <c r="H219" s="46" t="s">
        <v>1551</v>
      </c>
    </row>
    <row r="220" spans="1:8" ht="43.2" x14ac:dyDescent="0.3">
      <c r="A220" s="46">
        <v>219</v>
      </c>
      <c r="B220" s="46" t="s">
        <v>1307</v>
      </c>
      <c r="C220" s="211">
        <v>12.68072424</v>
      </c>
      <c r="D220" s="214">
        <v>3657183</v>
      </c>
      <c r="E220" s="214">
        <v>3461858</v>
      </c>
      <c r="F220" s="214">
        <v>195325</v>
      </c>
      <c r="G220" s="215">
        <v>1E-3</v>
      </c>
      <c r="H220" s="46" t="s">
        <v>1551</v>
      </c>
    </row>
    <row r="221" spans="1:8" ht="43.2" x14ac:dyDescent="0.3">
      <c r="A221" s="46">
        <v>220</v>
      </c>
      <c r="B221" s="46" t="s">
        <v>1433</v>
      </c>
      <c r="C221" s="211">
        <v>3.6863969700000001</v>
      </c>
      <c r="D221" s="214">
        <v>3653654</v>
      </c>
      <c r="E221" s="214">
        <v>3234792</v>
      </c>
      <c r="F221" s="214">
        <v>418862</v>
      </c>
      <c r="G221" s="215">
        <v>1E-3</v>
      </c>
      <c r="H221" s="46" t="s">
        <v>1551</v>
      </c>
    </row>
    <row r="222" spans="1:8" ht="43.2" x14ac:dyDescent="0.3">
      <c r="A222" s="46">
        <v>221</v>
      </c>
      <c r="B222" s="46" t="s">
        <v>1389</v>
      </c>
      <c r="C222" s="211">
        <v>5.3208818180000002</v>
      </c>
      <c r="D222" s="214">
        <v>3646805</v>
      </c>
      <c r="E222" s="214">
        <v>3351774</v>
      </c>
      <c r="F222" s="214">
        <v>295031</v>
      </c>
      <c r="G222" s="215">
        <v>1E-3</v>
      </c>
      <c r="H222" s="46" t="s">
        <v>1551</v>
      </c>
    </row>
    <row r="223" spans="1:8" ht="43.2" x14ac:dyDescent="0.3">
      <c r="A223" s="46">
        <v>222</v>
      </c>
      <c r="B223" s="46" t="s">
        <v>1341</v>
      </c>
      <c r="C223" s="211">
        <v>7.4915015150000004</v>
      </c>
      <c r="D223" s="214">
        <v>3634146</v>
      </c>
      <c r="E223" s="214">
        <v>3612196</v>
      </c>
      <c r="F223" s="214">
        <v>21950</v>
      </c>
      <c r="G223" s="215">
        <v>1E-3</v>
      </c>
      <c r="H223" s="46" t="s">
        <v>1551</v>
      </c>
    </row>
    <row r="224" spans="1:8" ht="43.2" x14ac:dyDescent="0.3">
      <c r="A224" s="46">
        <v>223</v>
      </c>
      <c r="B224" s="46" t="s">
        <v>1539</v>
      </c>
      <c r="C224" s="211">
        <v>0.94525606100000004</v>
      </c>
      <c r="D224" s="214">
        <v>3619436</v>
      </c>
      <c r="E224" s="214">
        <v>3592934</v>
      </c>
      <c r="F224" s="214">
        <v>26502</v>
      </c>
      <c r="G224" s="215">
        <v>1E-3</v>
      </c>
      <c r="H224" s="46" t="s">
        <v>1551</v>
      </c>
    </row>
    <row r="225" spans="1:8" ht="43.2" x14ac:dyDescent="0.3">
      <c r="A225" s="46">
        <v>224</v>
      </c>
      <c r="B225" s="46" t="s">
        <v>1284</v>
      </c>
      <c r="C225" s="211">
        <v>22.057577269999999</v>
      </c>
      <c r="D225" s="214">
        <v>3602012</v>
      </c>
      <c r="E225" s="214">
        <v>3439370</v>
      </c>
      <c r="F225" s="214">
        <v>162642</v>
      </c>
      <c r="G225" s="215">
        <v>1E-3</v>
      </c>
      <c r="H225" s="46" t="s">
        <v>1551</v>
      </c>
    </row>
    <row r="226" spans="1:8" ht="43.2" x14ac:dyDescent="0.3">
      <c r="A226" s="46">
        <v>225</v>
      </c>
      <c r="B226" s="46" t="s">
        <v>1281</v>
      </c>
      <c r="C226" s="211">
        <v>33.131812119999999</v>
      </c>
      <c r="D226" s="214">
        <v>3585631</v>
      </c>
      <c r="E226" s="214">
        <v>3204472</v>
      </c>
      <c r="F226" s="214">
        <v>381159</v>
      </c>
      <c r="G226" s="215">
        <v>1E-3</v>
      </c>
      <c r="H226" s="46" t="s">
        <v>1551</v>
      </c>
    </row>
    <row r="227" spans="1:8" ht="43.2" x14ac:dyDescent="0.3">
      <c r="A227" s="46">
        <v>226</v>
      </c>
      <c r="B227" s="46" t="s">
        <v>1365</v>
      </c>
      <c r="C227" s="211">
        <v>6.2352651520000002</v>
      </c>
      <c r="D227" s="214">
        <v>3561959</v>
      </c>
      <c r="E227" s="214">
        <v>3505653</v>
      </c>
      <c r="F227" s="214">
        <v>56306</v>
      </c>
      <c r="G227" s="215">
        <v>1E-3</v>
      </c>
      <c r="H227" s="46" t="s">
        <v>1551</v>
      </c>
    </row>
    <row r="228" spans="1:8" ht="43.2" x14ac:dyDescent="0.3">
      <c r="A228" s="46">
        <v>227</v>
      </c>
      <c r="B228" s="46" t="s">
        <v>1390</v>
      </c>
      <c r="C228" s="211">
        <v>5.1261484849999999</v>
      </c>
      <c r="D228" s="214">
        <v>3518020</v>
      </c>
      <c r="E228" s="214">
        <v>3428405</v>
      </c>
      <c r="F228" s="214">
        <v>89616</v>
      </c>
      <c r="G228" s="215">
        <v>1E-3</v>
      </c>
      <c r="H228" s="46" t="s">
        <v>1551</v>
      </c>
    </row>
    <row r="229" spans="1:8" ht="43.2" x14ac:dyDescent="0.3">
      <c r="A229" s="46">
        <v>228</v>
      </c>
      <c r="B229" s="46" t="s">
        <v>1293</v>
      </c>
      <c r="C229" s="211">
        <v>16.080459090000002</v>
      </c>
      <c r="D229" s="214">
        <v>3492863</v>
      </c>
      <c r="E229" s="214">
        <v>3272567</v>
      </c>
      <c r="F229" s="214">
        <v>220295</v>
      </c>
      <c r="G229" s="215">
        <v>1E-3</v>
      </c>
      <c r="H229" s="46" t="s">
        <v>1551</v>
      </c>
    </row>
    <row r="230" spans="1:8" ht="43.2" x14ac:dyDescent="0.3">
      <c r="A230" s="46">
        <v>229</v>
      </c>
      <c r="B230" s="46" t="s">
        <v>1322</v>
      </c>
      <c r="C230" s="211">
        <v>9.1409303029999993</v>
      </c>
      <c r="D230" s="214">
        <v>3473455</v>
      </c>
      <c r="E230" s="214">
        <v>3392757</v>
      </c>
      <c r="F230" s="214">
        <v>80698</v>
      </c>
      <c r="G230" s="215">
        <v>1E-3</v>
      </c>
      <c r="H230" s="46" t="s">
        <v>1551</v>
      </c>
    </row>
    <row r="231" spans="1:8" ht="43.2" x14ac:dyDescent="0.3">
      <c r="A231" s="46">
        <v>230</v>
      </c>
      <c r="B231" s="46" t="s">
        <v>1434</v>
      </c>
      <c r="C231" s="211">
        <v>3.4244212119999999</v>
      </c>
      <c r="D231" s="214">
        <v>3441166</v>
      </c>
      <c r="E231" s="214">
        <v>3430800</v>
      </c>
      <c r="F231" s="214">
        <v>10367</v>
      </c>
      <c r="G231" s="215">
        <v>1E-3</v>
      </c>
      <c r="H231" s="46" t="s">
        <v>1551</v>
      </c>
    </row>
    <row r="232" spans="1:8" ht="43.2" x14ac:dyDescent="0.3">
      <c r="A232" s="46">
        <v>231</v>
      </c>
      <c r="B232" s="46" t="s">
        <v>1295</v>
      </c>
      <c r="C232" s="211">
        <v>15.304349999999999</v>
      </c>
      <c r="D232" s="214">
        <v>3413912</v>
      </c>
      <c r="E232" s="214">
        <v>3165391</v>
      </c>
      <c r="F232" s="214">
        <v>248521</v>
      </c>
      <c r="G232" s="215">
        <v>1E-3</v>
      </c>
      <c r="H232" s="46" t="s">
        <v>1551</v>
      </c>
    </row>
    <row r="233" spans="1:8" ht="43.2" x14ac:dyDescent="0.3">
      <c r="A233" s="46">
        <v>232</v>
      </c>
      <c r="B233" s="46" t="s">
        <v>1286</v>
      </c>
      <c r="C233" s="211">
        <v>20.60629848</v>
      </c>
      <c r="D233" s="214">
        <v>3413814</v>
      </c>
      <c r="E233" s="214">
        <v>3334275</v>
      </c>
      <c r="F233" s="214">
        <v>79539</v>
      </c>
      <c r="G233" s="215">
        <v>1E-3</v>
      </c>
      <c r="H233" s="46" t="s">
        <v>1551</v>
      </c>
    </row>
    <row r="234" spans="1:8" ht="43.2" x14ac:dyDescent="0.3">
      <c r="A234" s="46">
        <v>233</v>
      </c>
      <c r="B234" s="46" t="s">
        <v>1352</v>
      </c>
      <c r="C234" s="211">
        <v>6.3664439389999998</v>
      </c>
      <c r="D234" s="214">
        <v>3406646</v>
      </c>
      <c r="E234" s="214">
        <v>3384147</v>
      </c>
      <c r="F234" s="214">
        <v>22499</v>
      </c>
      <c r="G234" s="215">
        <v>1E-3</v>
      </c>
      <c r="H234" s="46" t="s">
        <v>1551</v>
      </c>
    </row>
    <row r="235" spans="1:8" ht="43.2" x14ac:dyDescent="0.3">
      <c r="A235" s="46">
        <v>234</v>
      </c>
      <c r="B235" s="46" t="s">
        <v>1338</v>
      </c>
      <c r="C235" s="211">
        <v>7.352233333</v>
      </c>
      <c r="D235" s="214">
        <v>3401023</v>
      </c>
      <c r="E235" s="214">
        <v>3324151</v>
      </c>
      <c r="F235" s="214">
        <v>76872</v>
      </c>
      <c r="G235" s="215">
        <v>1E-3</v>
      </c>
      <c r="H235" s="46" t="s">
        <v>1551</v>
      </c>
    </row>
    <row r="236" spans="1:8" ht="43.2" x14ac:dyDescent="0.3">
      <c r="A236" s="46">
        <v>235</v>
      </c>
      <c r="B236" s="46" t="s">
        <v>1304</v>
      </c>
      <c r="C236" s="211">
        <v>12.82100758</v>
      </c>
      <c r="D236" s="214">
        <v>3387006</v>
      </c>
      <c r="E236" s="214">
        <v>3202237</v>
      </c>
      <c r="F236" s="214">
        <v>184769</v>
      </c>
      <c r="G236" s="215">
        <v>1E-3</v>
      </c>
      <c r="H236" s="46" t="s">
        <v>1551</v>
      </c>
    </row>
    <row r="237" spans="1:8" ht="43.2" x14ac:dyDescent="0.3">
      <c r="A237" s="46">
        <v>236</v>
      </c>
      <c r="B237" s="46" t="s">
        <v>1347</v>
      </c>
      <c r="C237" s="211">
        <v>6.600733333</v>
      </c>
      <c r="D237" s="214">
        <v>3361570</v>
      </c>
      <c r="E237" s="214">
        <v>3150270</v>
      </c>
      <c r="F237" s="214">
        <v>211301</v>
      </c>
      <c r="G237" s="215">
        <v>1E-3</v>
      </c>
      <c r="H237" s="46" t="s">
        <v>1551</v>
      </c>
    </row>
    <row r="238" spans="1:8" ht="43.2" x14ac:dyDescent="0.3">
      <c r="A238" s="46">
        <v>237</v>
      </c>
      <c r="B238" s="46" t="s">
        <v>1370</v>
      </c>
      <c r="C238" s="211">
        <v>5.5069681819999996</v>
      </c>
      <c r="D238" s="214">
        <v>3349759</v>
      </c>
      <c r="E238" s="214">
        <v>3101216</v>
      </c>
      <c r="F238" s="214">
        <v>248543</v>
      </c>
      <c r="G238" s="215">
        <v>1E-3</v>
      </c>
      <c r="H238" s="46" t="s">
        <v>1551</v>
      </c>
    </row>
    <row r="239" spans="1:8" ht="43.2" x14ac:dyDescent="0.3">
      <c r="A239" s="46">
        <v>238</v>
      </c>
      <c r="B239" s="46" t="s">
        <v>1411</v>
      </c>
      <c r="C239" s="211">
        <v>3.9246393940000002</v>
      </c>
      <c r="D239" s="214">
        <v>3332739</v>
      </c>
      <c r="E239" s="214">
        <v>3326465</v>
      </c>
      <c r="F239" s="214">
        <v>6274</v>
      </c>
      <c r="G239" s="215">
        <v>1E-3</v>
      </c>
      <c r="H239" s="46" t="s">
        <v>1551</v>
      </c>
    </row>
    <row r="240" spans="1:8" ht="43.2" x14ac:dyDescent="0.3">
      <c r="A240" s="46">
        <v>239</v>
      </c>
      <c r="B240" s="46" t="s">
        <v>1311</v>
      </c>
      <c r="C240" s="211">
        <v>11.03163939</v>
      </c>
      <c r="D240" s="214">
        <v>3294853</v>
      </c>
      <c r="E240" s="214">
        <v>3257847</v>
      </c>
      <c r="F240" s="214">
        <v>37006</v>
      </c>
      <c r="G240" s="215">
        <v>1E-3</v>
      </c>
      <c r="H240" s="46" t="s">
        <v>1551</v>
      </c>
    </row>
    <row r="241" spans="1:8" ht="43.2" x14ac:dyDescent="0.3">
      <c r="A241" s="46">
        <v>240</v>
      </c>
      <c r="B241" s="46" t="s">
        <v>1328</v>
      </c>
      <c r="C241" s="211">
        <v>7.9882803029999998</v>
      </c>
      <c r="D241" s="214">
        <v>3270238</v>
      </c>
      <c r="E241" s="214">
        <v>3013933</v>
      </c>
      <c r="F241" s="214">
        <v>256305</v>
      </c>
      <c r="G241" s="215">
        <v>1E-3</v>
      </c>
      <c r="H241" s="46" t="s">
        <v>1551</v>
      </c>
    </row>
    <row r="242" spans="1:8" ht="43.2" x14ac:dyDescent="0.3">
      <c r="A242" s="46">
        <v>241</v>
      </c>
      <c r="B242" s="46" t="s">
        <v>1308</v>
      </c>
      <c r="C242" s="211">
        <v>10.90060909</v>
      </c>
      <c r="D242" s="214">
        <v>3160508</v>
      </c>
      <c r="E242" s="214">
        <v>3010962</v>
      </c>
      <c r="F242" s="214">
        <v>149546</v>
      </c>
      <c r="G242" s="215">
        <v>1E-3</v>
      </c>
      <c r="H242" s="46" t="s">
        <v>1551</v>
      </c>
    </row>
    <row r="243" spans="1:8" ht="43.2" x14ac:dyDescent="0.3">
      <c r="A243" s="46">
        <v>242</v>
      </c>
      <c r="B243" s="46" t="s">
        <v>1282</v>
      </c>
      <c r="C243" s="211">
        <v>20.447537879999999</v>
      </c>
      <c r="D243" s="214">
        <v>3136952</v>
      </c>
      <c r="E243" s="214">
        <v>2766177</v>
      </c>
      <c r="F243" s="214">
        <v>370775</v>
      </c>
      <c r="G243" s="215">
        <v>1E-3</v>
      </c>
      <c r="H243" s="46" t="s">
        <v>1551</v>
      </c>
    </row>
    <row r="244" spans="1:8" ht="43.2" x14ac:dyDescent="0.3">
      <c r="A244" s="46">
        <v>243</v>
      </c>
      <c r="B244" s="46" t="s">
        <v>1397</v>
      </c>
      <c r="C244" s="211">
        <v>4.3520712120000002</v>
      </c>
      <c r="D244" s="214">
        <v>3135458</v>
      </c>
      <c r="E244" s="214">
        <v>3128270</v>
      </c>
      <c r="F244" s="214">
        <v>7187</v>
      </c>
      <c r="G244" s="215">
        <v>1E-3</v>
      </c>
      <c r="H244" s="46" t="s">
        <v>1551</v>
      </c>
    </row>
    <row r="245" spans="1:8" ht="43.2" x14ac:dyDescent="0.3">
      <c r="A245" s="46">
        <v>244</v>
      </c>
      <c r="B245" s="46" t="s">
        <v>1428</v>
      </c>
      <c r="C245" s="211">
        <v>3.1863666670000002</v>
      </c>
      <c r="D245" s="214">
        <v>3052674</v>
      </c>
      <c r="E245" s="214">
        <v>3024213</v>
      </c>
      <c r="F245" s="214">
        <v>28462</v>
      </c>
      <c r="G245" s="215">
        <v>1E-3</v>
      </c>
      <c r="H245" s="46" t="s">
        <v>1551</v>
      </c>
    </row>
    <row r="246" spans="1:8" ht="43.2" x14ac:dyDescent="0.3">
      <c r="A246" s="46">
        <v>245</v>
      </c>
      <c r="B246" s="46" t="s">
        <v>1290</v>
      </c>
      <c r="C246" s="211">
        <v>15.065957579999999</v>
      </c>
      <c r="D246" s="214">
        <v>3035805</v>
      </c>
      <c r="E246" s="214">
        <v>3000562</v>
      </c>
      <c r="F246" s="214">
        <v>35242</v>
      </c>
      <c r="G246" s="215">
        <v>1E-3</v>
      </c>
      <c r="H246" s="46" t="s">
        <v>1551</v>
      </c>
    </row>
    <row r="247" spans="1:8" ht="43.2" x14ac:dyDescent="0.3">
      <c r="A247" s="46">
        <v>246</v>
      </c>
      <c r="B247" s="46" t="s">
        <v>1337</v>
      </c>
      <c r="C247" s="211">
        <v>6.7625500000000001</v>
      </c>
      <c r="D247" s="214">
        <v>3034823</v>
      </c>
      <c r="E247" s="214">
        <v>2947433</v>
      </c>
      <c r="F247" s="214">
        <v>87391</v>
      </c>
      <c r="G247" s="215">
        <v>1E-3</v>
      </c>
      <c r="H247" s="46" t="s">
        <v>1551</v>
      </c>
    </row>
    <row r="248" spans="1:8" ht="43.2" x14ac:dyDescent="0.3">
      <c r="A248" s="46">
        <v>247</v>
      </c>
      <c r="B248" s="46" t="s">
        <v>1336</v>
      </c>
      <c r="C248" s="211">
        <v>6.7553439390000003</v>
      </c>
      <c r="D248" s="214">
        <v>3027548</v>
      </c>
      <c r="E248" s="214">
        <v>2867898</v>
      </c>
      <c r="F248" s="214">
        <v>159650</v>
      </c>
      <c r="G248" s="215">
        <v>1E-3</v>
      </c>
      <c r="H248" s="46" t="s">
        <v>1551</v>
      </c>
    </row>
    <row r="249" spans="1:8" ht="43.2" x14ac:dyDescent="0.3">
      <c r="A249" s="46">
        <v>248</v>
      </c>
      <c r="B249" s="46" t="s">
        <v>1323</v>
      </c>
      <c r="C249" s="211">
        <v>7.608516667</v>
      </c>
      <c r="D249" s="214">
        <v>2983729</v>
      </c>
      <c r="E249" s="214">
        <v>2921128</v>
      </c>
      <c r="F249" s="214">
        <v>62601</v>
      </c>
      <c r="G249" s="215">
        <v>1E-3</v>
      </c>
      <c r="H249" s="46" t="s">
        <v>1551</v>
      </c>
    </row>
    <row r="250" spans="1:8" ht="43.2" x14ac:dyDescent="0.3">
      <c r="A250" s="46">
        <v>249</v>
      </c>
      <c r="B250" s="46" t="s">
        <v>1318</v>
      </c>
      <c r="C250" s="211">
        <v>8.7312106059999994</v>
      </c>
      <c r="D250" s="214">
        <v>2978814</v>
      </c>
      <c r="E250" s="214">
        <v>2899718</v>
      </c>
      <c r="F250" s="214">
        <v>79096</v>
      </c>
      <c r="G250" s="215">
        <v>1E-3</v>
      </c>
      <c r="H250" s="46" t="s">
        <v>1551</v>
      </c>
    </row>
    <row r="251" spans="1:8" ht="43.2" x14ac:dyDescent="0.3">
      <c r="A251" s="46">
        <v>250</v>
      </c>
      <c r="B251" s="46" t="s">
        <v>1302</v>
      </c>
      <c r="C251" s="211">
        <v>11.72955758</v>
      </c>
      <c r="D251" s="214">
        <v>2976573</v>
      </c>
      <c r="E251" s="214">
        <v>2969127</v>
      </c>
      <c r="F251" s="214">
        <v>7447</v>
      </c>
      <c r="G251" s="215">
        <v>1E-3</v>
      </c>
      <c r="H251" s="46" t="s">
        <v>1551</v>
      </c>
    </row>
    <row r="252" spans="1:8" ht="43.2" x14ac:dyDescent="0.3">
      <c r="A252" s="46">
        <v>251</v>
      </c>
      <c r="B252" s="46" t="s">
        <v>1372</v>
      </c>
      <c r="C252" s="211">
        <v>4.7978727269999997</v>
      </c>
      <c r="D252" s="214">
        <v>2963406</v>
      </c>
      <c r="E252" s="214">
        <v>2318247</v>
      </c>
      <c r="F252" s="214">
        <v>645159</v>
      </c>
      <c r="G252" s="215">
        <v>1E-3</v>
      </c>
      <c r="H252" s="46" t="s">
        <v>1551</v>
      </c>
    </row>
    <row r="253" spans="1:8" ht="43.2" x14ac:dyDescent="0.3">
      <c r="A253" s="46">
        <v>252</v>
      </c>
      <c r="B253" s="46" t="s">
        <v>1404</v>
      </c>
      <c r="C253" s="211">
        <v>3.784074242</v>
      </c>
      <c r="D253" s="214">
        <v>2889973</v>
      </c>
      <c r="E253" s="214">
        <v>2868051</v>
      </c>
      <c r="F253" s="214">
        <v>21922</v>
      </c>
      <c r="G253" s="215">
        <v>1E-3</v>
      </c>
      <c r="H253" s="46" t="s">
        <v>1551</v>
      </c>
    </row>
    <row r="254" spans="1:8" ht="43.2" x14ac:dyDescent="0.3">
      <c r="A254" s="46">
        <v>253</v>
      </c>
      <c r="B254" s="46" t="s">
        <v>1435</v>
      </c>
      <c r="C254" s="211">
        <v>2.7653409089999998</v>
      </c>
      <c r="D254" s="214">
        <v>2823751</v>
      </c>
      <c r="E254" s="214">
        <v>2821884</v>
      </c>
      <c r="F254" s="214">
        <v>1867</v>
      </c>
      <c r="G254" s="215">
        <v>1E-3</v>
      </c>
      <c r="H254" s="46" t="s">
        <v>1551</v>
      </c>
    </row>
    <row r="255" spans="1:8" ht="43.2" x14ac:dyDescent="0.3">
      <c r="A255" s="46">
        <v>254</v>
      </c>
      <c r="B255" s="46" t="s">
        <v>1357</v>
      </c>
      <c r="C255" s="211">
        <v>5.1765303029999998</v>
      </c>
      <c r="D255" s="214">
        <v>2823578</v>
      </c>
      <c r="E255" s="214">
        <v>2746271</v>
      </c>
      <c r="F255" s="214">
        <v>77307</v>
      </c>
      <c r="G255" s="215">
        <v>1E-3</v>
      </c>
      <c r="H255" s="46" t="s">
        <v>1551</v>
      </c>
    </row>
    <row r="256" spans="1:8" ht="43.2" x14ac:dyDescent="0.3">
      <c r="A256" s="46">
        <v>255</v>
      </c>
      <c r="B256" s="46" t="s">
        <v>1342</v>
      </c>
      <c r="C256" s="211">
        <v>5.6647424239999999</v>
      </c>
      <c r="D256" s="214">
        <v>2786774</v>
      </c>
      <c r="E256" s="214">
        <v>2706155</v>
      </c>
      <c r="F256" s="214">
        <v>80619</v>
      </c>
      <c r="G256" s="215">
        <v>1E-3</v>
      </c>
      <c r="H256" s="46" t="s">
        <v>1551</v>
      </c>
    </row>
    <row r="257" spans="1:8" ht="43.2" x14ac:dyDescent="0.3">
      <c r="A257" s="46">
        <v>256</v>
      </c>
      <c r="B257" s="46" t="s">
        <v>1298</v>
      </c>
      <c r="C257" s="211">
        <v>11.84012424</v>
      </c>
      <c r="D257" s="214">
        <v>2758567</v>
      </c>
      <c r="E257" s="214">
        <v>2642067</v>
      </c>
      <c r="F257" s="214">
        <v>116499</v>
      </c>
      <c r="G257" s="215">
        <v>1E-3</v>
      </c>
      <c r="H257" s="46" t="s">
        <v>1551</v>
      </c>
    </row>
    <row r="258" spans="1:8" ht="43.2" x14ac:dyDescent="0.3">
      <c r="A258" s="46">
        <v>257</v>
      </c>
      <c r="B258" s="46" t="s">
        <v>1402</v>
      </c>
      <c r="C258" s="211">
        <v>3.7047727269999999</v>
      </c>
      <c r="D258" s="214">
        <v>2758283</v>
      </c>
      <c r="E258" s="214">
        <v>2661345</v>
      </c>
      <c r="F258" s="214">
        <v>96938</v>
      </c>
      <c r="G258" s="215">
        <v>1E-3</v>
      </c>
      <c r="H258" s="46" t="s">
        <v>1551</v>
      </c>
    </row>
    <row r="259" spans="1:8" ht="43.2" x14ac:dyDescent="0.3">
      <c r="A259" s="46">
        <v>258</v>
      </c>
      <c r="B259" s="46" t="s">
        <v>1505</v>
      </c>
      <c r="C259" s="211">
        <v>1.3749575759999999</v>
      </c>
      <c r="D259" s="214">
        <v>2742284</v>
      </c>
      <c r="E259" s="214">
        <v>2737736</v>
      </c>
      <c r="F259" s="214">
        <v>4548</v>
      </c>
      <c r="G259" s="215">
        <v>1E-3</v>
      </c>
      <c r="H259" s="46" t="s">
        <v>1551</v>
      </c>
    </row>
    <row r="260" spans="1:8" ht="43.2" x14ac:dyDescent="0.3">
      <c r="A260" s="46">
        <v>259</v>
      </c>
      <c r="B260" s="46" t="s">
        <v>1299</v>
      </c>
      <c r="C260" s="211">
        <v>11.572369699999999</v>
      </c>
      <c r="D260" s="214">
        <v>2735928</v>
      </c>
      <c r="E260" s="214">
        <v>2629449</v>
      </c>
      <c r="F260" s="214">
        <v>106479</v>
      </c>
      <c r="G260" s="215">
        <v>1E-3</v>
      </c>
      <c r="H260" s="46" t="s">
        <v>1551</v>
      </c>
    </row>
    <row r="261" spans="1:8" ht="43.2" x14ac:dyDescent="0.3">
      <c r="A261" s="46">
        <v>260</v>
      </c>
      <c r="B261" s="46" t="s">
        <v>1292</v>
      </c>
      <c r="C261" s="211">
        <v>13.25568182</v>
      </c>
      <c r="D261" s="214">
        <v>2730918</v>
      </c>
      <c r="E261" s="214">
        <v>2684542</v>
      </c>
      <c r="F261" s="214">
        <v>46376</v>
      </c>
      <c r="G261" s="215">
        <v>1E-3</v>
      </c>
      <c r="H261" s="46" t="s">
        <v>1551</v>
      </c>
    </row>
    <row r="262" spans="1:8" ht="43.2" x14ac:dyDescent="0.3">
      <c r="A262" s="46">
        <v>261</v>
      </c>
      <c r="B262" s="46" t="s">
        <v>1288</v>
      </c>
      <c r="C262" s="211">
        <v>15.155871210000001</v>
      </c>
      <c r="D262" s="214">
        <v>2727585</v>
      </c>
      <c r="E262" s="214">
        <v>2396178</v>
      </c>
      <c r="F262" s="214">
        <v>331407</v>
      </c>
      <c r="G262" s="215">
        <v>1E-3</v>
      </c>
      <c r="H262" s="46" t="s">
        <v>1551</v>
      </c>
    </row>
    <row r="263" spans="1:8" ht="43.2" x14ac:dyDescent="0.3">
      <c r="A263" s="46">
        <v>262</v>
      </c>
      <c r="B263" s="46" t="s">
        <v>2335</v>
      </c>
      <c r="C263" s="211">
        <v>4.850937879</v>
      </c>
      <c r="D263" s="214">
        <v>2651435</v>
      </c>
      <c r="E263" s="214">
        <v>1873251</v>
      </c>
      <c r="F263" s="214">
        <v>778185</v>
      </c>
      <c r="G263" s="215">
        <v>1E-3</v>
      </c>
      <c r="H263" s="46" t="s">
        <v>1551</v>
      </c>
    </row>
    <row r="264" spans="1:8" ht="43.2" x14ac:dyDescent="0.3">
      <c r="A264" s="46">
        <v>263</v>
      </c>
      <c r="B264" s="46" t="s">
        <v>2334</v>
      </c>
      <c r="C264" s="211">
        <v>17.830919699999999</v>
      </c>
      <c r="D264" s="214">
        <v>2637934</v>
      </c>
      <c r="E264" s="214">
        <v>2552368</v>
      </c>
      <c r="F264" s="214">
        <v>85566</v>
      </c>
      <c r="G264" s="215">
        <v>1E-3</v>
      </c>
      <c r="H264" s="46" t="s">
        <v>1551</v>
      </c>
    </row>
    <row r="265" spans="1:8" ht="43.2" x14ac:dyDescent="0.3">
      <c r="A265" s="46">
        <v>264</v>
      </c>
      <c r="B265" s="46" t="s">
        <v>2333</v>
      </c>
      <c r="C265" s="211">
        <v>8.821372727</v>
      </c>
      <c r="D265" s="214">
        <v>2612271</v>
      </c>
      <c r="E265" s="214">
        <v>2400903</v>
      </c>
      <c r="F265" s="214">
        <v>211368</v>
      </c>
      <c r="G265" s="215">
        <v>1E-3</v>
      </c>
      <c r="H265" s="46" t="s">
        <v>1551</v>
      </c>
    </row>
    <row r="266" spans="1:8" ht="43.2" x14ac:dyDescent="0.3">
      <c r="A266" s="46">
        <v>265</v>
      </c>
      <c r="B266" s="46" t="s">
        <v>2332</v>
      </c>
      <c r="C266" s="211">
        <v>13.610274240000001</v>
      </c>
      <c r="D266" s="214">
        <v>2610800</v>
      </c>
      <c r="E266" s="214">
        <v>2443585</v>
      </c>
      <c r="F266" s="214">
        <v>167215</v>
      </c>
      <c r="G266" s="215">
        <v>1E-3</v>
      </c>
      <c r="H266" s="46" t="s">
        <v>1551</v>
      </c>
    </row>
    <row r="267" spans="1:8" ht="43.2" x14ac:dyDescent="0.3">
      <c r="A267" s="46">
        <v>266</v>
      </c>
      <c r="B267" s="46" t="s">
        <v>2331</v>
      </c>
      <c r="C267" s="211">
        <v>3.9579242419999998</v>
      </c>
      <c r="D267" s="214">
        <v>2564752</v>
      </c>
      <c r="E267" s="214">
        <v>2548703</v>
      </c>
      <c r="F267" s="214">
        <v>16049</v>
      </c>
      <c r="G267" s="215">
        <v>1E-3</v>
      </c>
      <c r="H267" s="46" t="s">
        <v>1551</v>
      </c>
    </row>
    <row r="268" spans="1:8" ht="43.2" x14ac:dyDescent="0.3">
      <c r="A268" s="46">
        <v>267</v>
      </c>
      <c r="B268" s="46" t="s">
        <v>2330</v>
      </c>
      <c r="C268" s="211">
        <v>1.587919697</v>
      </c>
      <c r="D268" s="214">
        <v>2530225</v>
      </c>
      <c r="E268" s="214">
        <v>2500530</v>
      </c>
      <c r="F268" s="214">
        <v>29696</v>
      </c>
      <c r="G268" s="215">
        <v>1E-3</v>
      </c>
      <c r="H268" s="46" t="s">
        <v>1551</v>
      </c>
    </row>
    <row r="269" spans="1:8" ht="43.2" x14ac:dyDescent="0.3">
      <c r="A269" s="46">
        <v>268</v>
      </c>
      <c r="B269" s="46" t="s">
        <v>2329</v>
      </c>
      <c r="C269" s="211">
        <v>2.0774227270000001</v>
      </c>
      <c r="D269" s="214">
        <v>2519059</v>
      </c>
      <c r="E269" s="214">
        <v>2498440</v>
      </c>
      <c r="F269" s="214">
        <v>20619</v>
      </c>
      <c r="G269" s="215">
        <v>1E-3</v>
      </c>
      <c r="H269" s="46" t="s">
        <v>1551</v>
      </c>
    </row>
    <row r="270" spans="1:8" ht="43.2" x14ac:dyDescent="0.3">
      <c r="A270" s="46">
        <v>269</v>
      </c>
      <c r="B270" s="46" t="s">
        <v>2328</v>
      </c>
      <c r="C270" s="211">
        <v>5.1365469700000004</v>
      </c>
      <c r="D270" s="214">
        <v>2514283</v>
      </c>
      <c r="E270" s="214">
        <v>2510139</v>
      </c>
      <c r="F270" s="214">
        <v>4144</v>
      </c>
      <c r="G270" s="215">
        <v>1E-3</v>
      </c>
      <c r="H270" s="46" t="s">
        <v>1551</v>
      </c>
    </row>
    <row r="271" spans="1:8" ht="43.2" x14ac:dyDescent="0.3">
      <c r="A271" s="46">
        <v>270</v>
      </c>
      <c r="B271" s="46" t="s">
        <v>2327</v>
      </c>
      <c r="C271" s="211">
        <v>8.6067939389999992</v>
      </c>
      <c r="D271" s="214">
        <v>2499974</v>
      </c>
      <c r="E271" s="214">
        <v>2482127</v>
      </c>
      <c r="F271" s="214">
        <v>17847</v>
      </c>
      <c r="G271" s="215">
        <v>1E-3</v>
      </c>
      <c r="H271" s="46" t="s">
        <v>1551</v>
      </c>
    </row>
    <row r="272" spans="1:8" ht="43.2" x14ac:dyDescent="0.3">
      <c r="A272" s="46">
        <v>271</v>
      </c>
      <c r="B272" s="46" t="s">
        <v>2326</v>
      </c>
      <c r="C272" s="211">
        <v>1.321627273</v>
      </c>
      <c r="D272" s="214">
        <v>2448829</v>
      </c>
      <c r="E272" s="214">
        <v>2415513</v>
      </c>
      <c r="F272" s="214">
        <v>33316</v>
      </c>
      <c r="G272" s="215">
        <v>1E-3</v>
      </c>
      <c r="H272" s="46" t="s">
        <v>1551</v>
      </c>
    </row>
    <row r="273" spans="1:8" ht="43.2" x14ac:dyDescent="0.3">
      <c r="A273" s="46">
        <v>272</v>
      </c>
      <c r="B273" s="46" t="s">
        <v>2325</v>
      </c>
      <c r="C273" s="211">
        <v>2.2172848479999998</v>
      </c>
      <c r="D273" s="214">
        <v>2407233</v>
      </c>
      <c r="E273" s="214">
        <v>2192285</v>
      </c>
      <c r="F273" s="214">
        <v>214948</v>
      </c>
      <c r="G273" s="215">
        <v>1E-3</v>
      </c>
      <c r="H273" s="46" t="s">
        <v>1551</v>
      </c>
    </row>
    <row r="274" spans="1:8" ht="43.2" x14ac:dyDescent="0.3">
      <c r="A274" s="46">
        <v>273</v>
      </c>
      <c r="B274" s="46" t="s">
        <v>2324</v>
      </c>
      <c r="C274" s="211">
        <v>5.5248227270000001</v>
      </c>
      <c r="D274" s="214">
        <v>2371786</v>
      </c>
      <c r="E274" s="214">
        <v>2317508</v>
      </c>
      <c r="F274" s="214">
        <v>54278</v>
      </c>
      <c r="G274" s="215">
        <v>1E-3</v>
      </c>
      <c r="H274" s="46" t="s">
        <v>1551</v>
      </c>
    </row>
    <row r="275" spans="1:8" ht="43.2" x14ac:dyDescent="0.3">
      <c r="A275" s="46">
        <v>274</v>
      </c>
      <c r="B275" s="46" t="s">
        <v>2323</v>
      </c>
      <c r="C275" s="211">
        <v>1.469289394</v>
      </c>
      <c r="D275" s="214">
        <v>2365690</v>
      </c>
      <c r="E275" s="214">
        <v>2023559</v>
      </c>
      <c r="F275" s="214">
        <v>342131</v>
      </c>
      <c r="G275" s="215">
        <v>1E-3</v>
      </c>
      <c r="H275" s="46" t="s">
        <v>1551</v>
      </c>
    </row>
    <row r="276" spans="1:8" ht="43.2" x14ac:dyDescent="0.3">
      <c r="A276" s="46">
        <v>275</v>
      </c>
      <c r="B276" s="46" t="s">
        <v>2322</v>
      </c>
      <c r="C276" s="211">
        <v>17.45223485</v>
      </c>
      <c r="D276" s="214">
        <v>2341674</v>
      </c>
      <c r="E276" s="214">
        <v>2011557</v>
      </c>
      <c r="F276" s="214">
        <v>330118</v>
      </c>
      <c r="G276" s="215">
        <v>1E-3</v>
      </c>
      <c r="H276" s="46" t="s">
        <v>1551</v>
      </c>
    </row>
    <row r="277" spans="1:8" ht="43.2" x14ac:dyDescent="0.3">
      <c r="A277" s="46">
        <v>276</v>
      </c>
      <c r="B277" s="46" t="s">
        <v>2321</v>
      </c>
      <c r="C277" s="211">
        <v>3.4163000000000001</v>
      </c>
      <c r="D277" s="214">
        <v>2324221</v>
      </c>
      <c r="E277" s="214">
        <v>2251307</v>
      </c>
      <c r="F277" s="214">
        <v>72915</v>
      </c>
      <c r="G277" s="215">
        <v>1E-3</v>
      </c>
      <c r="H277" s="46" t="s">
        <v>1551</v>
      </c>
    </row>
    <row r="278" spans="1:8" ht="43.2" x14ac:dyDescent="0.3">
      <c r="A278" s="46">
        <v>277</v>
      </c>
      <c r="B278" s="46" t="s">
        <v>2320</v>
      </c>
      <c r="C278" s="211">
        <v>5.3304939390000001</v>
      </c>
      <c r="D278" s="214">
        <v>2320016</v>
      </c>
      <c r="E278" s="214">
        <v>2216710</v>
      </c>
      <c r="F278" s="214">
        <v>103306</v>
      </c>
      <c r="G278" s="215">
        <v>1E-3</v>
      </c>
      <c r="H278" s="46" t="s">
        <v>1551</v>
      </c>
    </row>
    <row r="279" spans="1:8" ht="43.2" x14ac:dyDescent="0.3">
      <c r="A279" s="46">
        <v>278</v>
      </c>
      <c r="B279" s="46" t="s">
        <v>2319</v>
      </c>
      <c r="C279" s="211">
        <v>3.713840909</v>
      </c>
      <c r="D279" s="214">
        <v>2260662</v>
      </c>
      <c r="E279" s="214">
        <v>2229176</v>
      </c>
      <c r="F279" s="214">
        <v>31487</v>
      </c>
      <c r="G279" s="215">
        <v>1E-3</v>
      </c>
      <c r="H279" s="46" t="s">
        <v>1551</v>
      </c>
    </row>
    <row r="280" spans="1:8" ht="43.2" x14ac:dyDescent="0.3">
      <c r="A280" s="46">
        <v>279</v>
      </c>
      <c r="B280" s="46" t="s">
        <v>2318</v>
      </c>
      <c r="C280" s="211">
        <v>13.79259242</v>
      </c>
      <c r="D280" s="214">
        <v>2227281</v>
      </c>
      <c r="E280" s="214">
        <v>1988428</v>
      </c>
      <c r="F280" s="214">
        <v>238853</v>
      </c>
      <c r="G280" s="215">
        <v>1E-3</v>
      </c>
      <c r="H280" s="46" t="s">
        <v>1551</v>
      </c>
    </row>
    <row r="281" spans="1:8" ht="43.2" x14ac:dyDescent="0.3">
      <c r="A281" s="46">
        <v>280</v>
      </c>
      <c r="B281" s="46" t="s">
        <v>2317</v>
      </c>
      <c r="C281" s="211">
        <v>1.221022727</v>
      </c>
      <c r="D281" s="214">
        <v>2215650</v>
      </c>
      <c r="E281" s="214">
        <v>2214151</v>
      </c>
      <c r="F281" s="214">
        <v>1498</v>
      </c>
      <c r="G281" s="215">
        <v>1E-3</v>
      </c>
      <c r="H281" s="46" t="s">
        <v>1551</v>
      </c>
    </row>
    <row r="282" spans="1:8" ht="43.2" x14ac:dyDescent="0.3">
      <c r="A282" s="46">
        <v>281</v>
      </c>
      <c r="B282" s="46" t="s">
        <v>2316</v>
      </c>
      <c r="C282" s="211">
        <v>3.0600030299999998</v>
      </c>
      <c r="D282" s="214">
        <v>2215156</v>
      </c>
      <c r="E282" s="214">
        <v>2097533</v>
      </c>
      <c r="F282" s="214">
        <v>117623</v>
      </c>
      <c r="G282" s="215">
        <v>1E-3</v>
      </c>
      <c r="H282" s="46" t="s">
        <v>1551</v>
      </c>
    </row>
    <row r="283" spans="1:8" ht="43.2" x14ac:dyDescent="0.3">
      <c r="A283" s="46">
        <v>282</v>
      </c>
      <c r="B283" s="46" t="s">
        <v>2315</v>
      </c>
      <c r="C283" s="211">
        <v>10.909269699999999</v>
      </c>
      <c r="D283" s="214">
        <v>2211138</v>
      </c>
      <c r="E283" s="214">
        <v>2194050</v>
      </c>
      <c r="F283" s="214">
        <v>17088</v>
      </c>
      <c r="G283" s="215">
        <v>1E-3</v>
      </c>
      <c r="H283" s="46" t="s">
        <v>1551</v>
      </c>
    </row>
    <row r="284" spans="1:8" ht="43.2" x14ac:dyDescent="0.3">
      <c r="A284" s="46">
        <v>283</v>
      </c>
      <c r="B284" s="46" t="s">
        <v>2314</v>
      </c>
      <c r="C284" s="211">
        <v>5.0003606060000001</v>
      </c>
      <c r="D284" s="214">
        <v>2209344</v>
      </c>
      <c r="E284" s="214">
        <v>2206187</v>
      </c>
      <c r="F284" s="214">
        <v>3157</v>
      </c>
      <c r="G284" s="215">
        <v>1E-3</v>
      </c>
      <c r="H284" s="46" t="s">
        <v>1551</v>
      </c>
    </row>
    <row r="285" spans="1:8" ht="43.2" x14ac:dyDescent="0.3">
      <c r="A285" s="46">
        <v>284</v>
      </c>
      <c r="B285" s="46" t="s">
        <v>2313</v>
      </c>
      <c r="C285" s="211">
        <v>6.135607576</v>
      </c>
      <c r="D285" s="214">
        <v>2208313</v>
      </c>
      <c r="E285" s="214">
        <v>2188307</v>
      </c>
      <c r="F285" s="214">
        <v>20007</v>
      </c>
      <c r="G285" s="215">
        <v>1E-3</v>
      </c>
      <c r="H285" s="46" t="s">
        <v>1551</v>
      </c>
    </row>
    <row r="286" spans="1:8" ht="43.2" x14ac:dyDescent="0.3">
      <c r="A286" s="46">
        <v>285</v>
      </c>
      <c r="B286" s="46" t="s">
        <v>2312</v>
      </c>
      <c r="C286" s="211">
        <v>7.2414818179999996</v>
      </c>
      <c r="D286" s="214">
        <v>2198680</v>
      </c>
      <c r="E286" s="214">
        <v>2118137</v>
      </c>
      <c r="F286" s="214">
        <v>80543</v>
      </c>
      <c r="G286" s="215">
        <v>1E-3</v>
      </c>
      <c r="H286" s="46" t="s">
        <v>1551</v>
      </c>
    </row>
    <row r="287" spans="1:8" ht="43.2" x14ac:dyDescent="0.3">
      <c r="A287" s="46">
        <v>286</v>
      </c>
      <c r="B287" s="46" t="s">
        <v>2311</v>
      </c>
      <c r="C287" s="211">
        <v>8.9136681820000003</v>
      </c>
      <c r="D287" s="214">
        <v>2163525</v>
      </c>
      <c r="E287" s="214">
        <v>2135826</v>
      </c>
      <c r="F287" s="214">
        <v>27699</v>
      </c>
      <c r="G287" s="215">
        <v>1E-3</v>
      </c>
      <c r="H287" s="46" t="s">
        <v>1551</v>
      </c>
    </row>
    <row r="288" spans="1:8" ht="43.2" x14ac:dyDescent="0.3">
      <c r="A288" s="46">
        <v>287</v>
      </c>
      <c r="B288" s="46" t="s">
        <v>2310</v>
      </c>
      <c r="C288" s="211">
        <v>0.91593333300000002</v>
      </c>
      <c r="D288" s="214">
        <v>2150974</v>
      </c>
      <c r="E288" s="214">
        <v>2139065</v>
      </c>
      <c r="F288" s="214">
        <v>11909</v>
      </c>
      <c r="G288" s="215">
        <v>1E-3</v>
      </c>
      <c r="H288" s="46" t="s">
        <v>1551</v>
      </c>
    </row>
    <row r="289" spans="1:8" ht="43.2" x14ac:dyDescent="0.3">
      <c r="A289" s="46">
        <v>288</v>
      </c>
      <c r="B289" s="46" t="s">
        <v>2309</v>
      </c>
      <c r="C289" s="211">
        <v>2.2354287880000001</v>
      </c>
      <c r="D289" s="214">
        <v>2144979</v>
      </c>
      <c r="E289" s="214">
        <v>2138024</v>
      </c>
      <c r="F289" s="214">
        <v>6955</v>
      </c>
      <c r="G289" s="215">
        <v>1E-3</v>
      </c>
      <c r="H289" s="46" t="s">
        <v>1551</v>
      </c>
    </row>
    <row r="290" spans="1:8" ht="43.2" x14ac:dyDescent="0.3">
      <c r="A290" s="46">
        <v>289</v>
      </c>
      <c r="B290" s="46" t="s">
        <v>2308</v>
      </c>
      <c r="C290" s="211">
        <v>11.81643182</v>
      </c>
      <c r="D290" s="214">
        <v>2119752</v>
      </c>
      <c r="E290" s="214">
        <v>1180662</v>
      </c>
      <c r="F290" s="214">
        <v>939090</v>
      </c>
      <c r="G290" s="215">
        <v>1E-3</v>
      </c>
      <c r="H290" s="46" t="s">
        <v>1551</v>
      </c>
    </row>
    <row r="291" spans="1:8" ht="43.2" x14ac:dyDescent="0.3">
      <c r="A291" s="46">
        <v>290</v>
      </c>
      <c r="B291" s="46" t="s">
        <v>2307</v>
      </c>
      <c r="C291" s="211">
        <v>3.7427787879999999</v>
      </c>
      <c r="D291" s="214">
        <v>2117857</v>
      </c>
      <c r="E291" s="214">
        <v>2065520</v>
      </c>
      <c r="F291" s="214">
        <v>52338</v>
      </c>
      <c r="G291" s="215">
        <v>1E-3</v>
      </c>
      <c r="H291" s="46" t="s">
        <v>1551</v>
      </c>
    </row>
    <row r="292" spans="1:8" ht="43.2" x14ac:dyDescent="0.3">
      <c r="A292" s="46">
        <v>291</v>
      </c>
      <c r="B292" s="46" t="s">
        <v>2306</v>
      </c>
      <c r="C292" s="211">
        <v>0.84618787900000003</v>
      </c>
      <c r="D292" s="214">
        <v>2111575</v>
      </c>
      <c r="E292" s="214">
        <v>2101904</v>
      </c>
      <c r="F292" s="214">
        <v>9670</v>
      </c>
      <c r="G292" s="215">
        <v>1E-3</v>
      </c>
      <c r="H292" s="46" t="s">
        <v>1551</v>
      </c>
    </row>
    <row r="293" spans="1:8" ht="43.2" x14ac:dyDescent="0.3">
      <c r="A293" s="46">
        <v>292</v>
      </c>
      <c r="B293" s="46" t="s">
        <v>2305</v>
      </c>
      <c r="C293" s="211">
        <v>7.5640121210000002</v>
      </c>
      <c r="D293" s="214">
        <v>2087039</v>
      </c>
      <c r="E293" s="214">
        <v>2034167</v>
      </c>
      <c r="F293" s="214">
        <v>52871</v>
      </c>
      <c r="G293" s="215">
        <v>1E-3</v>
      </c>
      <c r="H293" s="46" t="s">
        <v>1551</v>
      </c>
    </row>
    <row r="294" spans="1:8" ht="43.2" x14ac:dyDescent="0.3">
      <c r="A294" s="46">
        <v>293</v>
      </c>
      <c r="B294" s="46" t="s">
        <v>2304</v>
      </c>
      <c r="C294" s="211">
        <v>7.6935772729999998</v>
      </c>
      <c r="D294" s="214">
        <v>2084536</v>
      </c>
      <c r="E294" s="214">
        <v>2011217</v>
      </c>
      <c r="F294" s="214">
        <v>73319</v>
      </c>
      <c r="G294" s="215">
        <v>1E-3</v>
      </c>
      <c r="H294" s="46" t="s">
        <v>1551</v>
      </c>
    </row>
    <row r="295" spans="1:8" ht="43.2" x14ac:dyDescent="0.3">
      <c r="A295" s="46">
        <v>294</v>
      </c>
      <c r="B295" s="46" t="s">
        <v>2303</v>
      </c>
      <c r="C295" s="211">
        <v>8.614022727</v>
      </c>
      <c r="D295" s="214">
        <v>2072884</v>
      </c>
      <c r="E295" s="214">
        <v>1887664</v>
      </c>
      <c r="F295" s="214">
        <v>185219</v>
      </c>
      <c r="G295" s="215">
        <v>1E-3</v>
      </c>
      <c r="H295" s="46" t="s">
        <v>1551</v>
      </c>
    </row>
    <row r="296" spans="1:8" ht="43.2" x14ac:dyDescent="0.3">
      <c r="A296" s="46">
        <v>295</v>
      </c>
      <c r="B296" s="46" t="s">
        <v>2302</v>
      </c>
      <c r="C296" s="211">
        <v>6.8670545450000002</v>
      </c>
      <c r="D296" s="214">
        <v>2064033</v>
      </c>
      <c r="E296" s="214">
        <v>1628525</v>
      </c>
      <c r="F296" s="214">
        <v>435508</v>
      </c>
      <c r="G296" s="215">
        <v>1E-3</v>
      </c>
      <c r="H296" s="46" t="s">
        <v>1551</v>
      </c>
    </row>
    <row r="297" spans="1:8" ht="43.2" x14ac:dyDescent="0.3">
      <c r="A297" s="46">
        <v>296</v>
      </c>
      <c r="B297" s="46" t="s">
        <v>2301</v>
      </c>
      <c r="C297" s="211">
        <v>23.007400000000001</v>
      </c>
      <c r="D297" s="214">
        <v>2061188</v>
      </c>
      <c r="E297" s="214">
        <v>1680704</v>
      </c>
      <c r="F297" s="214">
        <v>380484</v>
      </c>
      <c r="G297" s="215">
        <v>1E-3</v>
      </c>
      <c r="H297" s="46" t="s">
        <v>1551</v>
      </c>
    </row>
    <row r="298" spans="1:8" ht="43.2" x14ac:dyDescent="0.3">
      <c r="A298" s="46">
        <v>297</v>
      </c>
      <c r="B298" s="46" t="s">
        <v>2300</v>
      </c>
      <c r="C298" s="211">
        <v>7.0073484849999996</v>
      </c>
      <c r="D298" s="214">
        <v>2055424</v>
      </c>
      <c r="E298" s="214">
        <v>2045346</v>
      </c>
      <c r="F298" s="214">
        <v>10078</v>
      </c>
      <c r="G298" s="215">
        <v>1E-3</v>
      </c>
      <c r="H298" s="46" t="s">
        <v>1551</v>
      </c>
    </row>
    <row r="299" spans="1:8" ht="43.2" x14ac:dyDescent="0.3">
      <c r="A299" s="46">
        <v>298</v>
      </c>
      <c r="B299" s="46" t="s">
        <v>2299</v>
      </c>
      <c r="C299" s="211">
        <v>9.4683954549999996</v>
      </c>
      <c r="D299" s="214">
        <v>2044646</v>
      </c>
      <c r="E299" s="214">
        <v>1994999</v>
      </c>
      <c r="F299" s="214">
        <v>49647</v>
      </c>
      <c r="G299" s="215">
        <v>1E-3</v>
      </c>
      <c r="H299" s="46" t="s">
        <v>1551</v>
      </c>
    </row>
    <row r="300" spans="1:8" ht="43.2" x14ac:dyDescent="0.3">
      <c r="A300" s="46">
        <v>299</v>
      </c>
      <c r="B300" s="46" t="s">
        <v>2298</v>
      </c>
      <c r="C300" s="211">
        <v>13.778425759999999</v>
      </c>
      <c r="D300" s="214">
        <v>2013597</v>
      </c>
      <c r="E300" s="214">
        <v>1796629</v>
      </c>
      <c r="F300" s="214">
        <v>216968</v>
      </c>
      <c r="G300" s="215">
        <v>1E-3</v>
      </c>
      <c r="H300" s="46" t="s">
        <v>1551</v>
      </c>
    </row>
    <row r="301" spans="1:8" ht="43.2" x14ac:dyDescent="0.3">
      <c r="A301" s="46">
        <v>300</v>
      </c>
      <c r="B301" s="46" t="s">
        <v>2297</v>
      </c>
      <c r="C301" s="211">
        <v>5.1553196970000004</v>
      </c>
      <c r="D301" s="214">
        <v>2013590</v>
      </c>
      <c r="E301" s="214">
        <v>1767951</v>
      </c>
      <c r="F301" s="214">
        <v>245639</v>
      </c>
      <c r="G301" s="215">
        <v>1E-3</v>
      </c>
      <c r="H301" s="46" t="s">
        <v>1551</v>
      </c>
    </row>
    <row r="302" spans="1:8" ht="43.2" x14ac:dyDescent="0.3">
      <c r="A302" s="46">
        <v>301</v>
      </c>
      <c r="B302" s="46" t="s">
        <v>2296</v>
      </c>
      <c r="C302" s="211">
        <v>10.51116667</v>
      </c>
      <c r="D302" s="214">
        <v>2000465</v>
      </c>
      <c r="E302" s="214">
        <v>1900121</v>
      </c>
      <c r="F302" s="214">
        <v>100345</v>
      </c>
      <c r="G302" s="215">
        <v>1E-3</v>
      </c>
      <c r="H302" s="46" t="s">
        <v>1551</v>
      </c>
    </row>
    <row r="303" spans="1:8" ht="43.2" x14ac:dyDescent="0.3">
      <c r="A303" s="46">
        <v>302</v>
      </c>
      <c r="B303" s="46" t="s">
        <v>2295</v>
      </c>
      <c r="C303" s="211">
        <v>5.8840727270000004</v>
      </c>
      <c r="D303" s="214">
        <v>1991711</v>
      </c>
      <c r="E303" s="214">
        <v>1525775</v>
      </c>
      <c r="F303" s="214">
        <v>465936</v>
      </c>
      <c r="G303" s="215">
        <v>1E-3</v>
      </c>
      <c r="H303" s="46" t="s">
        <v>1551</v>
      </c>
    </row>
    <row r="304" spans="1:8" ht="43.2" x14ac:dyDescent="0.3">
      <c r="A304" s="46">
        <v>303</v>
      </c>
      <c r="B304" s="46" t="s">
        <v>2294</v>
      </c>
      <c r="C304" s="211">
        <v>0.99151818199999997</v>
      </c>
      <c r="D304" s="214">
        <v>1991358</v>
      </c>
      <c r="E304" s="214">
        <v>1766220</v>
      </c>
      <c r="F304" s="214">
        <v>225138</v>
      </c>
      <c r="G304" s="215">
        <v>1E-3</v>
      </c>
      <c r="H304" s="46" t="s">
        <v>1551</v>
      </c>
    </row>
    <row r="305" spans="1:8" ht="43.2" x14ac:dyDescent="0.3">
      <c r="A305" s="46">
        <v>304</v>
      </c>
      <c r="B305" s="46" t="s">
        <v>2293</v>
      </c>
      <c r="C305" s="211">
        <v>8.7475106060000005</v>
      </c>
      <c r="D305" s="214">
        <v>1943672</v>
      </c>
      <c r="E305" s="214">
        <v>1937614</v>
      </c>
      <c r="F305" s="214">
        <v>6058</v>
      </c>
      <c r="G305" s="215">
        <v>1E-3</v>
      </c>
      <c r="H305" s="46" t="s">
        <v>1551</v>
      </c>
    </row>
    <row r="306" spans="1:8" ht="43.2" x14ac:dyDescent="0.3">
      <c r="A306" s="46">
        <v>305</v>
      </c>
      <c r="B306" s="46" t="s">
        <v>2292</v>
      </c>
      <c r="C306" s="211">
        <v>1.2528409089999999</v>
      </c>
      <c r="D306" s="214">
        <v>1939213</v>
      </c>
      <c r="E306" s="214">
        <v>1934190</v>
      </c>
      <c r="F306" s="214">
        <v>5023</v>
      </c>
      <c r="G306" s="215">
        <v>1E-3</v>
      </c>
      <c r="H306" s="46" t="s">
        <v>1551</v>
      </c>
    </row>
    <row r="307" spans="1:8" ht="43.2" x14ac:dyDescent="0.3">
      <c r="A307" s="46">
        <v>306</v>
      </c>
      <c r="B307" s="46" t="s">
        <v>2291</v>
      </c>
      <c r="C307" s="211">
        <v>2.6098696970000002</v>
      </c>
      <c r="D307" s="214">
        <v>1937585</v>
      </c>
      <c r="E307" s="214">
        <v>1934834</v>
      </c>
      <c r="F307" s="214">
        <v>2751</v>
      </c>
      <c r="G307" s="215">
        <v>1E-3</v>
      </c>
      <c r="H307" s="46" t="s">
        <v>1551</v>
      </c>
    </row>
    <row r="308" spans="1:8" ht="43.2" x14ac:dyDescent="0.3">
      <c r="A308" s="46">
        <v>307</v>
      </c>
      <c r="B308" s="46" t="s">
        <v>2290</v>
      </c>
      <c r="C308" s="211">
        <v>13.41251667</v>
      </c>
      <c r="D308" s="214">
        <v>1925888</v>
      </c>
      <c r="E308" s="214">
        <v>1623347</v>
      </c>
      <c r="F308" s="214">
        <v>302541</v>
      </c>
      <c r="G308" s="215">
        <v>1E-3</v>
      </c>
      <c r="H308" s="46" t="s">
        <v>1551</v>
      </c>
    </row>
    <row r="309" spans="1:8" ht="43.2" x14ac:dyDescent="0.3">
      <c r="A309" s="46">
        <v>308</v>
      </c>
      <c r="B309" s="46" t="s">
        <v>2289</v>
      </c>
      <c r="C309" s="211">
        <v>14.11591818</v>
      </c>
      <c r="D309" s="214">
        <v>1890633</v>
      </c>
      <c r="E309" s="214">
        <v>1721677</v>
      </c>
      <c r="F309" s="214">
        <v>168956</v>
      </c>
      <c r="G309" s="215">
        <v>1E-3</v>
      </c>
      <c r="H309" s="46" t="s">
        <v>1551</v>
      </c>
    </row>
    <row r="310" spans="1:8" ht="43.2" x14ac:dyDescent="0.3">
      <c r="A310" s="46">
        <v>309</v>
      </c>
      <c r="B310" s="46" t="s">
        <v>2288</v>
      </c>
      <c r="C310" s="211">
        <v>4.2257409089999998</v>
      </c>
      <c r="D310" s="214">
        <v>1878383</v>
      </c>
      <c r="E310" s="214">
        <v>1860483</v>
      </c>
      <c r="F310" s="214">
        <v>17899</v>
      </c>
      <c r="G310" s="215">
        <v>1E-3</v>
      </c>
      <c r="H310" s="46" t="s">
        <v>1551</v>
      </c>
    </row>
    <row r="311" spans="1:8" ht="43.2" x14ac:dyDescent="0.3">
      <c r="A311" s="46">
        <v>310</v>
      </c>
      <c r="B311" s="46" t="s">
        <v>2287</v>
      </c>
      <c r="C311" s="211">
        <v>8.4757803030000005</v>
      </c>
      <c r="D311" s="214">
        <v>1867403</v>
      </c>
      <c r="E311" s="214">
        <v>1774229</v>
      </c>
      <c r="F311" s="214">
        <v>93174</v>
      </c>
      <c r="G311" s="215">
        <v>1E-3</v>
      </c>
      <c r="H311" s="46" t="s">
        <v>1551</v>
      </c>
    </row>
    <row r="312" spans="1:8" ht="43.2" x14ac:dyDescent="0.3">
      <c r="A312" s="46">
        <v>311</v>
      </c>
      <c r="B312" s="46" t="s">
        <v>2286</v>
      </c>
      <c r="C312" s="211">
        <v>9.9068106060000005</v>
      </c>
      <c r="D312" s="214">
        <v>1857539</v>
      </c>
      <c r="E312" s="214">
        <v>1817298</v>
      </c>
      <c r="F312" s="214">
        <v>40241</v>
      </c>
      <c r="G312" s="215">
        <v>1E-3</v>
      </c>
      <c r="H312" s="46" t="s">
        <v>1551</v>
      </c>
    </row>
    <row r="313" spans="1:8" ht="43.2" x14ac:dyDescent="0.3">
      <c r="A313" s="46">
        <v>312</v>
      </c>
      <c r="B313" s="46" t="s">
        <v>2285</v>
      </c>
      <c r="C313" s="211">
        <v>10.81139091</v>
      </c>
      <c r="D313" s="214">
        <v>1834938</v>
      </c>
      <c r="E313" s="214">
        <v>1763136</v>
      </c>
      <c r="F313" s="214">
        <v>71801</v>
      </c>
      <c r="G313" s="215">
        <v>1E-3</v>
      </c>
      <c r="H313" s="46" t="s">
        <v>1551</v>
      </c>
    </row>
    <row r="314" spans="1:8" ht="43.2" x14ac:dyDescent="0.3">
      <c r="A314" s="46">
        <v>313</v>
      </c>
      <c r="B314" s="46" t="s">
        <v>2284</v>
      </c>
      <c r="C314" s="211">
        <v>16.341846969999999</v>
      </c>
      <c r="D314" s="214">
        <v>1814850</v>
      </c>
      <c r="E314" s="214">
        <v>1589148</v>
      </c>
      <c r="F314" s="214">
        <v>225703</v>
      </c>
      <c r="G314" s="215">
        <v>1E-3</v>
      </c>
      <c r="H314" s="46" t="s">
        <v>1551</v>
      </c>
    </row>
    <row r="315" spans="1:8" ht="43.2" x14ac:dyDescent="0.3">
      <c r="A315" s="46">
        <v>314</v>
      </c>
      <c r="B315" s="46" t="s">
        <v>2283</v>
      </c>
      <c r="C315" s="211">
        <v>18.158687879999999</v>
      </c>
      <c r="D315" s="214">
        <v>1809515</v>
      </c>
      <c r="E315" s="214">
        <v>1524787</v>
      </c>
      <c r="F315" s="214">
        <v>284727</v>
      </c>
      <c r="G315" s="215">
        <v>1E-3</v>
      </c>
      <c r="H315" s="46" t="s">
        <v>1551</v>
      </c>
    </row>
    <row r="316" spans="1:8" ht="43.2" x14ac:dyDescent="0.3">
      <c r="A316" s="46">
        <v>315</v>
      </c>
      <c r="B316" s="46" t="s">
        <v>2282</v>
      </c>
      <c r="C316" s="211">
        <v>11.19925606</v>
      </c>
      <c r="D316" s="214">
        <v>1766704</v>
      </c>
      <c r="E316" s="214">
        <v>1496872</v>
      </c>
      <c r="F316" s="214">
        <v>269831</v>
      </c>
      <c r="G316" s="215">
        <v>1E-3</v>
      </c>
      <c r="H316" s="46" t="s">
        <v>1551</v>
      </c>
    </row>
    <row r="317" spans="1:8" ht="43.2" x14ac:dyDescent="0.3">
      <c r="A317" s="46">
        <v>316</v>
      </c>
      <c r="B317" s="46" t="s">
        <v>2281</v>
      </c>
      <c r="C317" s="211">
        <v>12.49128788</v>
      </c>
      <c r="D317" s="214">
        <v>1738925</v>
      </c>
      <c r="E317" s="214">
        <v>1659398</v>
      </c>
      <c r="F317" s="214">
        <v>79527</v>
      </c>
      <c r="G317" s="215">
        <v>1E-3</v>
      </c>
      <c r="H317" s="46" t="s">
        <v>1551</v>
      </c>
    </row>
    <row r="318" spans="1:8" ht="43.2" x14ac:dyDescent="0.3">
      <c r="A318" s="46">
        <v>317</v>
      </c>
      <c r="B318" s="46" t="s">
        <v>2280</v>
      </c>
      <c r="C318" s="211">
        <v>8.9873015150000004</v>
      </c>
      <c r="D318" s="214">
        <v>1723971</v>
      </c>
      <c r="E318" s="214">
        <v>1584784</v>
      </c>
      <c r="F318" s="214">
        <v>139186</v>
      </c>
      <c r="G318" s="215">
        <v>1E-3</v>
      </c>
      <c r="H318" s="46" t="s">
        <v>1551</v>
      </c>
    </row>
    <row r="319" spans="1:8" ht="43.2" x14ac:dyDescent="0.3">
      <c r="A319" s="46">
        <v>318</v>
      </c>
      <c r="B319" s="46" t="s">
        <v>2279</v>
      </c>
      <c r="C319" s="211">
        <v>5.488077273</v>
      </c>
      <c r="D319" s="214">
        <v>1721769</v>
      </c>
      <c r="E319" s="214">
        <v>1475342</v>
      </c>
      <c r="F319" s="214">
        <v>246427</v>
      </c>
      <c r="G319" s="215">
        <v>1E-3</v>
      </c>
      <c r="H319" s="46" t="s">
        <v>1551</v>
      </c>
    </row>
    <row r="320" spans="1:8" ht="43.2" x14ac:dyDescent="0.3">
      <c r="A320" s="46">
        <v>319</v>
      </c>
      <c r="B320" s="46" t="s">
        <v>2278</v>
      </c>
      <c r="C320" s="211">
        <v>5.4562272729999997</v>
      </c>
      <c r="D320" s="214">
        <v>1717867</v>
      </c>
      <c r="E320" s="214">
        <v>1651247</v>
      </c>
      <c r="F320" s="214">
        <v>66620</v>
      </c>
      <c r="G320" s="215">
        <v>1E-3</v>
      </c>
      <c r="H320" s="46" t="s">
        <v>1551</v>
      </c>
    </row>
    <row r="321" spans="1:8" ht="43.2" x14ac:dyDescent="0.3">
      <c r="A321" s="46">
        <v>320</v>
      </c>
      <c r="B321" s="46" t="s">
        <v>2277</v>
      </c>
      <c r="C321" s="211">
        <v>2.4181333330000001</v>
      </c>
      <c r="D321" s="214">
        <v>1708385</v>
      </c>
      <c r="E321" s="214">
        <v>1701119</v>
      </c>
      <c r="F321" s="214">
        <v>7266</v>
      </c>
      <c r="G321" s="215">
        <v>1E-3</v>
      </c>
      <c r="H321" s="46" t="s">
        <v>1551</v>
      </c>
    </row>
    <row r="322" spans="1:8" ht="43.2" x14ac:dyDescent="0.3">
      <c r="A322" s="46">
        <v>321</v>
      </c>
      <c r="B322" s="46" t="s">
        <v>2276</v>
      </c>
      <c r="C322" s="211">
        <v>1.723681818</v>
      </c>
      <c r="D322" s="214">
        <v>1698710</v>
      </c>
      <c r="E322" s="214">
        <v>1357932</v>
      </c>
      <c r="F322" s="214">
        <v>340778</v>
      </c>
      <c r="G322" s="215">
        <v>1E-3</v>
      </c>
      <c r="H322" s="46" t="s">
        <v>1551</v>
      </c>
    </row>
    <row r="323" spans="1:8" ht="43.2" x14ac:dyDescent="0.3">
      <c r="A323" s="46">
        <v>322</v>
      </c>
      <c r="B323" s="46" t="s">
        <v>2275</v>
      </c>
      <c r="C323" s="211">
        <v>3.603598485</v>
      </c>
      <c r="D323" s="214">
        <v>1655011</v>
      </c>
      <c r="E323" s="214">
        <v>1319990</v>
      </c>
      <c r="F323" s="214">
        <v>335021</v>
      </c>
      <c r="G323" s="215">
        <v>1E-3</v>
      </c>
      <c r="H323" s="46" t="s">
        <v>1551</v>
      </c>
    </row>
    <row r="324" spans="1:8" ht="43.2" x14ac:dyDescent="0.3">
      <c r="A324" s="46">
        <v>323</v>
      </c>
      <c r="B324" s="46" t="s">
        <v>2274</v>
      </c>
      <c r="C324" s="211">
        <v>1.2772727269999999</v>
      </c>
      <c r="D324" s="214">
        <v>1646984</v>
      </c>
      <c r="E324" s="214">
        <v>568815</v>
      </c>
      <c r="F324" s="214">
        <v>1078169</v>
      </c>
      <c r="G324" s="215">
        <v>1E-3</v>
      </c>
      <c r="H324" s="46" t="s">
        <v>1551</v>
      </c>
    </row>
    <row r="325" spans="1:8" ht="43.2" x14ac:dyDescent="0.3">
      <c r="A325" s="46">
        <v>324</v>
      </c>
      <c r="B325" s="46" t="s">
        <v>2273</v>
      </c>
      <c r="C325" s="211">
        <v>6.80565</v>
      </c>
      <c r="D325" s="214">
        <v>1642597</v>
      </c>
      <c r="E325" s="214">
        <v>1599467</v>
      </c>
      <c r="F325" s="214">
        <v>43130</v>
      </c>
      <c r="G325" s="215">
        <v>1E-3</v>
      </c>
      <c r="H325" s="46" t="s">
        <v>1551</v>
      </c>
    </row>
    <row r="326" spans="1:8" ht="43.2" x14ac:dyDescent="0.3">
      <c r="A326" s="46">
        <v>325</v>
      </c>
      <c r="B326" s="46" t="s">
        <v>2272</v>
      </c>
      <c r="C326" s="211">
        <v>1.165012121</v>
      </c>
      <c r="D326" s="214">
        <v>1635841</v>
      </c>
      <c r="E326" s="214">
        <v>1459888</v>
      </c>
      <c r="F326" s="214">
        <v>175953</v>
      </c>
      <c r="G326" s="215">
        <v>1E-3</v>
      </c>
      <c r="H326" s="46" t="s">
        <v>1551</v>
      </c>
    </row>
    <row r="327" spans="1:8" ht="43.2" x14ac:dyDescent="0.3">
      <c r="A327" s="46">
        <v>326</v>
      </c>
      <c r="B327" s="46" t="s">
        <v>2271</v>
      </c>
      <c r="C327" s="211">
        <v>7.8575712119999999</v>
      </c>
      <c r="D327" s="214">
        <v>1632803</v>
      </c>
      <c r="E327" s="214">
        <v>1604824</v>
      </c>
      <c r="F327" s="214">
        <v>27979</v>
      </c>
      <c r="G327" s="215">
        <v>1E-3</v>
      </c>
      <c r="H327" s="46" t="s">
        <v>1551</v>
      </c>
    </row>
    <row r="328" spans="1:8" ht="43.2" x14ac:dyDescent="0.3">
      <c r="A328" s="46">
        <v>327</v>
      </c>
      <c r="B328" s="46" t="s">
        <v>2270</v>
      </c>
      <c r="C328" s="211">
        <v>10.242465149999999</v>
      </c>
      <c r="D328" s="214">
        <v>1627951</v>
      </c>
      <c r="E328" s="214">
        <v>1510503</v>
      </c>
      <c r="F328" s="214">
        <v>117447</v>
      </c>
      <c r="G328" s="215">
        <v>1E-3</v>
      </c>
      <c r="H328" s="46" t="s">
        <v>1551</v>
      </c>
    </row>
    <row r="329" spans="1:8" ht="43.2" x14ac:dyDescent="0.3">
      <c r="A329" s="46">
        <v>328</v>
      </c>
      <c r="B329" s="46" t="s">
        <v>2269</v>
      </c>
      <c r="C329" s="211">
        <v>9.2899318179999995</v>
      </c>
      <c r="D329" s="214">
        <v>1606907</v>
      </c>
      <c r="E329" s="214">
        <v>1139717</v>
      </c>
      <c r="F329" s="214">
        <v>467190</v>
      </c>
      <c r="G329" s="215">
        <v>1E-3</v>
      </c>
      <c r="H329" s="46" t="s">
        <v>1551</v>
      </c>
    </row>
    <row r="330" spans="1:8" ht="43.2" x14ac:dyDescent="0.3">
      <c r="A330" s="46">
        <v>329</v>
      </c>
      <c r="B330" s="46" t="s">
        <v>2268</v>
      </c>
      <c r="C330" s="211">
        <v>3.4281712120000001</v>
      </c>
      <c r="D330" s="214">
        <v>1603556</v>
      </c>
      <c r="E330" s="214">
        <v>1422688</v>
      </c>
      <c r="F330" s="214">
        <v>180868</v>
      </c>
      <c r="G330" s="215">
        <v>1E-3</v>
      </c>
      <c r="H330" s="46" t="s">
        <v>1551</v>
      </c>
    </row>
    <row r="331" spans="1:8" ht="43.2" x14ac:dyDescent="0.3">
      <c r="A331" s="46">
        <v>330</v>
      </c>
      <c r="B331" s="46" t="s">
        <v>2267</v>
      </c>
      <c r="C331" s="211">
        <v>8.4223893939999996</v>
      </c>
      <c r="D331" s="214">
        <v>1585852</v>
      </c>
      <c r="E331" s="214">
        <v>1580692</v>
      </c>
      <c r="F331" s="214">
        <v>5160</v>
      </c>
      <c r="G331" s="215">
        <v>1E-3</v>
      </c>
      <c r="H331" s="46" t="s">
        <v>1551</v>
      </c>
    </row>
    <row r="332" spans="1:8" ht="43.2" x14ac:dyDescent="0.3">
      <c r="A332" s="46">
        <v>331</v>
      </c>
      <c r="B332" s="46" t="s">
        <v>2266</v>
      </c>
      <c r="C332" s="211">
        <v>2.770651515</v>
      </c>
      <c r="D332" s="214">
        <v>1585172</v>
      </c>
      <c r="E332" s="214">
        <v>1564094</v>
      </c>
      <c r="F332" s="214">
        <v>21078</v>
      </c>
      <c r="G332" s="215">
        <v>1E-3</v>
      </c>
      <c r="H332" s="46" t="s">
        <v>1551</v>
      </c>
    </row>
    <row r="333" spans="1:8" ht="43.2" x14ac:dyDescent="0.3">
      <c r="A333" s="46">
        <v>332</v>
      </c>
      <c r="B333" s="46" t="s">
        <v>2265</v>
      </c>
      <c r="C333" s="211">
        <v>10.007204550000001</v>
      </c>
      <c r="D333" s="214">
        <v>1570376</v>
      </c>
      <c r="E333" s="214">
        <v>1491430</v>
      </c>
      <c r="F333" s="214">
        <v>78946</v>
      </c>
      <c r="G333" s="215">
        <v>1E-3</v>
      </c>
      <c r="H333" s="46" t="s">
        <v>1551</v>
      </c>
    </row>
    <row r="334" spans="1:8" ht="43.2" x14ac:dyDescent="0.3">
      <c r="A334" s="46">
        <v>333</v>
      </c>
      <c r="B334" s="46" t="s">
        <v>2264</v>
      </c>
      <c r="C334" s="211">
        <v>4.8974909090000001</v>
      </c>
      <c r="D334" s="214">
        <v>1558539</v>
      </c>
      <c r="E334" s="214">
        <v>1536152</v>
      </c>
      <c r="F334" s="214">
        <v>22386</v>
      </c>
      <c r="G334" s="215">
        <v>1E-3</v>
      </c>
      <c r="H334" s="46" t="s">
        <v>1551</v>
      </c>
    </row>
    <row r="335" spans="1:8" ht="43.2" x14ac:dyDescent="0.3">
      <c r="A335" s="46">
        <v>334</v>
      </c>
      <c r="B335" s="46" t="s">
        <v>2263</v>
      </c>
      <c r="C335" s="211">
        <v>7.5286272729999997</v>
      </c>
      <c r="D335" s="214">
        <v>1554328</v>
      </c>
      <c r="E335" s="214">
        <v>1072820</v>
      </c>
      <c r="F335" s="214">
        <v>481508</v>
      </c>
      <c r="G335" s="215">
        <v>1E-3</v>
      </c>
      <c r="H335" s="46" t="s">
        <v>1551</v>
      </c>
    </row>
    <row r="336" spans="1:8" ht="43.2" x14ac:dyDescent="0.3">
      <c r="A336" s="46">
        <v>335</v>
      </c>
      <c r="B336" s="46" t="s">
        <v>2262</v>
      </c>
      <c r="C336" s="211">
        <v>2.6672530299999999</v>
      </c>
      <c r="D336" s="214">
        <v>1531749</v>
      </c>
      <c r="E336" s="214">
        <v>1498742</v>
      </c>
      <c r="F336" s="214">
        <v>33006</v>
      </c>
      <c r="G336" s="215">
        <v>1E-3</v>
      </c>
      <c r="H336" s="46" t="s">
        <v>1551</v>
      </c>
    </row>
    <row r="337" spans="1:8" ht="43.2" x14ac:dyDescent="0.3">
      <c r="A337" s="46">
        <v>336</v>
      </c>
      <c r="B337" s="46" t="s">
        <v>2261</v>
      </c>
      <c r="C337" s="211">
        <v>1.8852500000000001</v>
      </c>
      <c r="D337" s="214">
        <v>1510730</v>
      </c>
      <c r="E337" s="214">
        <v>1509132</v>
      </c>
      <c r="F337" s="214">
        <v>1598</v>
      </c>
      <c r="G337" s="215">
        <v>0</v>
      </c>
      <c r="H337" s="46" t="s">
        <v>1551</v>
      </c>
    </row>
    <row r="338" spans="1:8" ht="43.2" x14ac:dyDescent="0.3">
      <c r="A338" s="46">
        <v>337</v>
      </c>
      <c r="B338" s="46" t="s">
        <v>2260</v>
      </c>
      <c r="C338" s="211">
        <v>2.4037863640000001</v>
      </c>
      <c r="D338" s="214">
        <v>1495506</v>
      </c>
      <c r="E338" s="214">
        <v>1450226</v>
      </c>
      <c r="F338" s="214">
        <v>45280</v>
      </c>
      <c r="G338" s="215">
        <v>0</v>
      </c>
      <c r="H338" s="46" t="s">
        <v>1551</v>
      </c>
    </row>
    <row r="339" spans="1:8" ht="43.2" x14ac:dyDescent="0.3">
      <c r="A339" s="46">
        <v>338</v>
      </c>
      <c r="B339" s="46" t="s">
        <v>2259</v>
      </c>
      <c r="C339" s="211">
        <v>9.6755909090000003</v>
      </c>
      <c r="D339" s="214">
        <v>1482462</v>
      </c>
      <c r="E339" s="214">
        <v>1442028</v>
      </c>
      <c r="F339" s="214">
        <v>40434</v>
      </c>
      <c r="G339" s="215">
        <v>0</v>
      </c>
      <c r="H339" s="46" t="s">
        <v>1551</v>
      </c>
    </row>
    <row r="340" spans="1:8" ht="43.2" x14ac:dyDescent="0.3">
      <c r="A340" s="46">
        <v>339</v>
      </c>
      <c r="B340" s="46" t="s">
        <v>2258</v>
      </c>
      <c r="C340" s="211">
        <v>5.058156061</v>
      </c>
      <c r="D340" s="214">
        <v>1478745</v>
      </c>
      <c r="E340" s="214">
        <v>1448788</v>
      </c>
      <c r="F340" s="214">
        <v>29957</v>
      </c>
      <c r="G340" s="215">
        <v>0</v>
      </c>
      <c r="H340" s="46" t="s">
        <v>1551</v>
      </c>
    </row>
    <row r="341" spans="1:8" ht="43.2" x14ac:dyDescent="0.3">
      <c r="A341" s="46">
        <v>340</v>
      </c>
      <c r="B341" s="46" t="s">
        <v>2257</v>
      </c>
      <c r="C341" s="211">
        <v>6.9867060609999996</v>
      </c>
      <c r="D341" s="214">
        <v>1471062</v>
      </c>
      <c r="E341" s="214">
        <v>1438972</v>
      </c>
      <c r="F341" s="214">
        <v>32090</v>
      </c>
      <c r="G341" s="215">
        <v>0</v>
      </c>
      <c r="H341" s="46" t="s">
        <v>1551</v>
      </c>
    </row>
    <row r="342" spans="1:8" ht="43.2" x14ac:dyDescent="0.3">
      <c r="A342" s="46">
        <v>341</v>
      </c>
      <c r="B342" s="46" t="s">
        <v>2256</v>
      </c>
      <c r="C342" s="211">
        <v>5.8532530300000003</v>
      </c>
      <c r="D342" s="214">
        <v>1466276</v>
      </c>
      <c r="E342" s="214">
        <v>1346129</v>
      </c>
      <c r="F342" s="214">
        <v>120147</v>
      </c>
      <c r="G342" s="215">
        <v>0</v>
      </c>
      <c r="H342" s="46" t="s">
        <v>1551</v>
      </c>
    </row>
    <row r="343" spans="1:8" ht="43.2" x14ac:dyDescent="0.3">
      <c r="A343" s="46">
        <v>342</v>
      </c>
      <c r="B343" s="46" t="s">
        <v>2255</v>
      </c>
      <c r="C343" s="211">
        <v>0.87727272700000003</v>
      </c>
      <c r="D343" s="214">
        <v>1456709</v>
      </c>
      <c r="E343" s="214">
        <v>1453689</v>
      </c>
      <c r="F343" s="214">
        <v>3020</v>
      </c>
      <c r="G343" s="215">
        <v>0</v>
      </c>
      <c r="H343" s="46" t="s">
        <v>1551</v>
      </c>
    </row>
    <row r="344" spans="1:8" ht="43.2" x14ac:dyDescent="0.3">
      <c r="A344" s="46">
        <v>343</v>
      </c>
      <c r="B344" s="46" t="s">
        <v>2254</v>
      </c>
      <c r="C344" s="211">
        <v>6.7753878790000002</v>
      </c>
      <c r="D344" s="214">
        <v>1455053</v>
      </c>
      <c r="E344" s="214">
        <v>1295209</v>
      </c>
      <c r="F344" s="214">
        <v>159844</v>
      </c>
      <c r="G344" s="215">
        <v>0</v>
      </c>
      <c r="H344" s="46" t="s">
        <v>1551</v>
      </c>
    </row>
    <row r="345" spans="1:8" ht="43.2" x14ac:dyDescent="0.3">
      <c r="A345" s="46">
        <v>344</v>
      </c>
      <c r="B345" s="46" t="s">
        <v>2253</v>
      </c>
      <c r="C345" s="211">
        <v>9.582936364</v>
      </c>
      <c r="D345" s="214">
        <v>1438659</v>
      </c>
      <c r="E345" s="214">
        <v>1307400</v>
      </c>
      <c r="F345" s="214">
        <v>131259</v>
      </c>
      <c r="G345" s="215">
        <v>0</v>
      </c>
      <c r="H345" s="46" t="s">
        <v>1551</v>
      </c>
    </row>
    <row r="346" spans="1:8" ht="43.2" x14ac:dyDescent="0.3">
      <c r="A346" s="46">
        <v>345</v>
      </c>
      <c r="B346" s="46" t="s">
        <v>2252</v>
      </c>
      <c r="C346" s="211">
        <v>11.04352727</v>
      </c>
      <c r="D346" s="214">
        <v>1438442</v>
      </c>
      <c r="E346" s="214">
        <v>1294643</v>
      </c>
      <c r="F346" s="214">
        <v>143798</v>
      </c>
      <c r="G346" s="215">
        <v>0</v>
      </c>
      <c r="H346" s="46" t="s">
        <v>1551</v>
      </c>
    </row>
    <row r="347" spans="1:8" ht="43.2" x14ac:dyDescent="0.3">
      <c r="A347" s="46">
        <v>346</v>
      </c>
      <c r="B347" s="46" t="s">
        <v>2251</v>
      </c>
      <c r="C347" s="211">
        <v>5.0473181819999997</v>
      </c>
      <c r="D347" s="214">
        <v>1438363</v>
      </c>
      <c r="E347" s="214">
        <v>1434754</v>
      </c>
      <c r="F347" s="214">
        <v>3609</v>
      </c>
      <c r="G347" s="215">
        <v>0</v>
      </c>
      <c r="H347" s="46" t="s">
        <v>1551</v>
      </c>
    </row>
    <row r="348" spans="1:8" ht="43.2" x14ac:dyDescent="0.3">
      <c r="A348" s="46">
        <v>347</v>
      </c>
      <c r="B348" s="46" t="s">
        <v>2250</v>
      </c>
      <c r="C348" s="211">
        <v>9.2024621209999999</v>
      </c>
      <c r="D348" s="214">
        <v>1424191</v>
      </c>
      <c r="E348" s="214">
        <v>1418597</v>
      </c>
      <c r="F348" s="214">
        <v>5594</v>
      </c>
      <c r="G348" s="215">
        <v>0</v>
      </c>
      <c r="H348" s="46" t="s">
        <v>1551</v>
      </c>
    </row>
    <row r="349" spans="1:8" ht="43.2" x14ac:dyDescent="0.3">
      <c r="A349" s="46">
        <v>348</v>
      </c>
      <c r="B349" s="46" t="s">
        <v>2249</v>
      </c>
      <c r="C349" s="211">
        <v>4.8975121210000001</v>
      </c>
      <c r="D349" s="214">
        <v>1414511</v>
      </c>
      <c r="E349" s="214">
        <v>1409149</v>
      </c>
      <c r="F349" s="214">
        <v>5362</v>
      </c>
      <c r="G349" s="215">
        <v>0</v>
      </c>
      <c r="H349" s="46" t="s">
        <v>1551</v>
      </c>
    </row>
    <row r="350" spans="1:8" ht="43.2" x14ac:dyDescent="0.3">
      <c r="A350" s="46">
        <v>349</v>
      </c>
      <c r="B350" s="46" t="s">
        <v>2248</v>
      </c>
      <c r="C350" s="211">
        <v>2.7396181820000001</v>
      </c>
      <c r="D350" s="214">
        <v>1412430</v>
      </c>
      <c r="E350" s="214">
        <v>1385495</v>
      </c>
      <c r="F350" s="214">
        <v>26935</v>
      </c>
      <c r="G350" s="215">
        <v>0</v>
      </c>
      <c r="H350" s="46" t="s">
        <v>1551</v>
      </c>
    </row>
    <row r="351" spans="1:8" ht="43.2" x14ac:dyDescent="0.3">
      <c r="A351" s="46">
        <v>350</v>
      </c>
      <c r="B351" s="46" t="s">
        <v>2247</v>
      </c>
      <c r="C351" s="211">
        <v>0.68238636399999997</v>
      </c>
      <c r="D351" s="214">
        <v>1386630</v>
      </c>
      <c r="E351" s="214">
        <v>1380795</v>
      </c>
      <c r="F351" s="214">
        <v>5835</v>
      </c>
      <c r="G351" s="215">
        <v>0</v>
      </c>
      <c r="H351" s="46" t="s">
        <v>1551</v>
      </c>
    </row>
    <row r="352" spans="1:8" ht="43.2" x14ac:dyDescent="0.3">
      <c r="A352" s="46">
        <v>351</v>
      </c>
      <c r="B352" s="46" t="s">
        <v>2246</v>
      </c>
      <c r="C352" s="211">
        <v>3.2033606059999999</v>
      </c>
      <c r="D352" s="214">
        <v>1386491</v>
      </c>
      <c r="E352" s="214">
        <v>1371477</v>
      </c>
      <c r="F352" s="214">
        <v>15013</v>
      </c>
      <c r="G352" s="215">
        <v>0</v>
      </c>
      <c r="H352" s="46" t="s">
        <v>1551</v>
      </c>
    </row>
    <row r="353" spans="1:8" ht="43.2" x14ac:dyDescent="0.3">
      <c r="A353" s="46">
        <v>352</v>
      </c>
      <c r="B353" s="46" t="s">
        <v>2245</v>
      </c>
      <c r="C353" s="211">
        <v>11.499774240000001</v>
      </c>
      <c r="D353" s="214">
        <v>1378318</v>
      </c>
      <c r="E353" s="214">
        <v>1364772</v>
      </c>
      <c r="F353" s="214">
        <v>13546</v>
      </c>
      <c r="G353" s="215">
        <v>0</v>
      </c>
      <c r="H353" s="46" t="s">
        <v>1551</v>
      </c>
    </row>
    <row r="354" spans="1:8" ht="43.2" x14ac:dyDescent="0.3">
      <c r="A354" s="46">
        <v>353</v>
      </c>
      <c r="B354" s="46" t="s">
        <v>2244</v>
      </c>
      <c r="C354" s="211">
        <v>6.4577787879999997</v>
      </c>
      <c r="D354" s="214">
        <v>1360333</v>
      </c>
      <c r="E354" s="214">
        <v>1258488</v>
      </c>
      <c r="F354" s="214">
        <v>101845</v>
      </c>
      <c r="G354" s="215">
        <v>0</v>
      </c>
      <c r="H354" s="46" t="s">
        <v>1551</v>
      </c>
    </row>
    <row r="355" spans="1:8" ht="43.2" x14ac:dyDescent="0.3">
      <c r="A355" s="46">
        <v>354</v>
      </c>
      <c r="B355" s="46" t="s">
        <v>2243</v>
      </c>
      <c r="C355" s="211">
        <v>2.6021272729999998</v>
      </c>
      <c r="D355" s="214">
        <v>1359395</v>
      </c>
      <c r="E355" s="214">
        <v>1293519</v>
      </c>
      <c r="F355" s="214">
        <v>65877</v>
      </c>
      <c r="G355" s="215">
        <v>0</v>
      </c>
      <c r="H355" s="46" t="s">
        <v>1551</v>
      </c>
    </row>
    <row r="356" spans="1:8" ht="43.2" x14ac:dyDescent="0.3">
      <c r="A356" s="46">
        <v>355</v>
      </c>
      <c r="B356" s="46" t="s">
        <v>2242</v>
      </c>
      <c r="C356" s="211">
        <v>1.0659030300000001</v>
      </c>
      <c r="D356" s="214">
        <v>1351775</v>
      </c>
      <c r="E356" s="214">
        <v>1314502</v>
      </c>
      <c r="F356" s="214">
        <v>37273</v>
      </c>
      <c r="G356" s="215">
        <v>0</v>
      </c>
      <c r="H356" s="46" t="s">
        <v>1551</v>
      </c>
    </row>
    <row r="357" spans="1:8" ht="43.2" x14ac:dyDescent="0.3">
      <c r="A357" s="46">
        <v>356</v>
      </c>
      <c r="B357" s="46" t="s">
        <v>2241</v>
      </c>
      <c r="C357" s="211">
        <v>14.60364545</v>
      </c>
      <c r="D357" s="214">
        <v>1350406</v>
      </c>
      <c r="E357" s="214">
        <v>1296039</v>
      </c>
      <c r="F357" s="214">
        <v>54367</v>
      </c>
      <c r="G357" s="215">
        <v>0</v>
      </c>
      <c r="H357" s="46" t="s">
        <v>1551</v>
      </c>
    </row>
    <row r="358" spans="1:8" ht="43.2" x14ac:dyDescent="0.3">
      <c r="A358" s="46">
        <v>357</v>
      </c>
      <c r="B358" s="46" t="s">
        <v>2240</v>
      </c>
      <c r="C358" s="211">
        <v>0.45755303000000003</v>
      </c>
      <c r="D358" s="214">
        <v>1344644</v>
      </c>
      <c r="E358" s="214">
        <v>1340076</v>
      </c>
      <c r="F358" s="214">
        <v>4567</v>
      </c>
      <c r="G358" s="215">
        <v>0</v>
      </c>
      <c r="H358" s="46" t="s">
        <v>1551</v>
      </c>
    </row>
    <row r="359" spans="1:8" ht="43.2" x14ac:dyDescent="0.3">
      <c r="A359" s="46">
        <v>358</v>
      </c>
      <c r="B359" s="46" t="s">
        <v>2239</v>
      </c>
      <c r="C359" s="211">
        <v>13.823475759999999</v>
      </c>
      <c r="D359" s="214">
        <v>1342656</v>
      </c>
      <c r="E359" s="214">
        <v>401401</v>
      </c>
      <c r="F359" s="214">
        <v>941254</v>
      </c>
      <c r="G359" s="215">
        <v>0</v>
      </c>
      <c r="H359" s="46" t="s">
        <v>1551</v>
      </c>
    </row>
    <row r="360" spans="1:8" ht="43.2" x14ac:dyDescent="0.3">
      <c r="A360" s="46">
        <v>359</v>
      </c>
      <c r="B360" s="46" t="s">
        <v>2238</v>
      </c>
      <c r="C360" s="211">
        <v>14.94428636</v>
      </c>
      <c r="D360" s="214">
        <v>1339207</v>
      </c>
      <c r="E360" s="214">
        <v>10897</v>
      </c>
      <c r="F360" s="214">
        <v>1328309</v>
      </c>
      <c r="G360" s="215">
        <v>0</v>
      </c>
      <c r="H360" s="46" t="s">
        <v>1551</v>
      </c>
    </row>
    <row r="361" spans="1:8" ht="43.2" x14ac:dyDescent="0.3">
      <c r="A361" s="46">
        <v>360</v>
      </c>
      <c r="B361" s="46" t="s">
        <v>2237</v>
      </c>
      <c r="C361" s="211">
        <v>11.965295449999999</v>
      </c>
      <c r="D361" s="214">
        <v>1314333</v>
      </c>
      <c r="E361" s="214">
        <v>1306249</v>
      </c>
      <c r="F361" s="214">
        <v>8084</v>
      </c>
      <c r="G361" s="215">
        <v>0</v>
      </c>
      <c r="H361" s="46" t="s">
        <v>1551</v>
      </c>
    </row>
    <row r="362" spans="1:8" ht="43.2" x14ac:dyDescent="0.3">
      <c r="A362" s="46">
        <v>361</v>
      </c>
      <c r="B362" s="46" t="s">
        <v>2236</v>
      </c>
      <c r="C362" s="211">
        <v>17.727677270000001</v>
      </c>
      <c r="D362" s="214">
        <v>1311992</v>
      </c>
      <c r="E362" s="214">
        <v>1159435</v>
      </c>
      <c r="F362" s="214">
        <v>152557</v>
      </c>
      <c r="G362" s="215">
        <v>0</v>
      </c>
      <c r="H362" s="46" t="s">
        <v>1551</v>
      </c>
    </row>
    <row r="363" spans="1:8" ht="43.2" x14ac:dyDescent="0.3">
      <c r="A363" s="46">
        <v>362</v>
      </c>
      <c r="B363" s="46" t="s">
        <v>2235</v>
      </c>
      <c r="C363" s="211">
        <v>0.46496212100000001</v>
      </c>
      <c r="D363" s="214">
        <v>1304374</v>
      </c>
      <c r="E363" s="214">
        <v>1298020</v>
      </c>
      <c r="F363" s="214">
        <v>6354</v>
      </c>
      <c r="G363" s="215">
        <v>0</v>
      </c>
      <c r="H363" s="46" t="s">
        <v>1551</v>
      </c>
    </row>
    <row r="364" spans="1:8" ht="43.2" x14ac:dyDescent="0.3">
      <c r="A364" s="46">
        <v>363</v>
      </c>
      <c r="B364" s="46" t="s">
        <v>2234</v>
      </c>
      <c r="C364" s="211">
        <v>7.7339045449999997</v>
      </c>
      <c r="D364" s="214">
        <v>1295991</v>
      </c>
      <c r="E364" s="214">
        <v>1243884</v>
      </c>
      <c r="F364" s="214">
        <v>52107</v>
      </c>
      <c r="G364" s="215">
        <v>0</v>
      </c>
      <c r="H364" s="46" t="s">
        <v>1551</v>
      </c>
    </row>
    <row r="365" spans="1:8" ht="43.2" x14ac:dyDescent="0.3">
      <c r="A365" s="46">
        <v>364</v>
      </c>
      <c r="B365" s="46" t="s">
        <v>2233</v>
      </c>
      <c r="C365" s="211">
        <v>3.9204772729999999</v>
      </c>
      <c r="D365" s="214">
        <v>1294921</v>
      </c>
      <c r="E365" s="214">
        <v>1241111</v>
      </c>
      <c r="F365" s="214">
        <v>53810</v>
      </c>
      <c r="G365" s="215">
        <v>0</v>
      </c>
      <c r="H365" s="46" t="s">
        <v>1551</v>
      </c>
    </row>
    <row r="366" spans="1:8" ht="43.2" x14ac:dyDescent="0.3">
      <c r="A366" s="46">
        <v>365</v>
      </c>
      <c r="B366" s="46" t="s">
        <v>2232</v>
      </c>
      <c r="C366" s="211">
        <v>18.860083329999998</v>
      </c>
      <c r="D366" s="214">
        <v>1283068</v>
      </c>
      <c r="E366" s="214">
        <v>448908</v>
      </c>
      <c r="F366" s="214">
        <v>834160</v>
      </c>
      <c r="G366" s="215">
        <v>0</v>
      </c>
      <c r="H366" s="46" t="s">
        <v>1551</v>
      </c>
    </row>
    <row r="367" spans="1:8" ht="43.2" x14ac:dyDescent="0.3">
      <c r="A367" s="46">
        <v>366</v>
      </c>
      <c r="B367" s="46" t="s">
        <v>2231</v>
      </c>
      <c r="C367" s="211">
        <v>4.2676545450000001</v>
      </c>
      <c r="D367" s="214">
        <v>1279044</v>
      </c>
      <c r="E367" s="214">
        <v>1276283</v>
      </c>
      <c r="F367" s="214">
        <v>2761</v>
      </c>
      <c r="G367" s="215">
        <v>0</v>
      </c>
      <c r="H367" s="46" t="s">
        <v>1551</v>
      </c>
    </row>
    <row r="368" spans="1:8" ht="43.2" x14ac:dyDescent="0.3">
      <c r="A368" s="46">
        <v>367</v>
      </c>
      <c r="B368" s="46" t="s">
        <v>2230</v>
      </c>
      <c r="C368" s="211">
        <v>17.882054549999999</v>
      </c>
      <c r="D368" s="214">
        <v>1265960</v>
      </c>
      <c r="E368" s="214">
        <v>1239608</v>
      </c>
      <c r="F368" s="214">
        <v>26352</v>
      </c>
      <c r="G368" s="215">
        <v>0</v>
      </c>
      <c r="H368" s="46" t="s">
        <v>1551</v>
      </c>
    </row>
    <row r="369" spans="1:8" ht="43.2" x14ac:dyDescent="0.3">
      <c r="A369" s="46">
        <v>368</v>
      </c>
      <c r="B369" s="46" t="s">
        <v>2229</v>
      </c>
      <c r="C369" s="211">
        <v>6.5814803030000002</v>
      </c>
      <c r="D369" s="214">
        <v>1263032</v>
      </c>
      <c r="E369" s="214">
        <v>1233691</v>
      </c>
      <c r="F369" s="214">
        <v>29340</v>
      </c>
      <c r="G369" s="215">
        <v>0</v>
      </c>
      <c r="H369" s="46" t="s">
        <v>1551</v>
      </c>
    </row>
    <row r="370" spans="1:8" ht="43.2" x14ac:dyDescent="0.3">
      <c r="A370" s="46">
        <v>369</v>
      </c>
      <c r="B370" s="46" t="s">
        <v>2228</v>
      </c>
      <c r="C370" s="211">
        <v>0.95666060600000002</v>
      </c>
      <c r="D370" s="214">
        <v>1251176</v>
      </c>
      <c r="E370" s="214">
        <v>1239446</v>
      </c>
      <c r="F370" s="214">
        <v>11730</v>
      </c>
      <c r="G370" s="215">
        <v>0</v>
      </c>
      <c r="H370" s="46" t="s">
        <v>1551</v>
      </c>
    </row>
    <row r="371" spans="1:8" ht="43.2" x14ac:dyDescent="0.3">
      <c r="A371" s="46">
        <v>370</v>
      </c>
      <c r="B371" s="46" t="s">
        <v>2227</v>
      </c>
      <c r="C371" s="211">
        <v>2.8511712120000001</v>
      </c>
      <c r="D371" s="214">
        <v>1236507</v>
      </c>
      <c r="E371" s="214">
        <v>1040413</v>
      </c>
      <c r="F371" s="214">
        <v>196095</v>
      </c>
      <c r="G371" s="215">
        <v>0</v>
      </c>
      <c r="H371" s="46" t="s">
        <v>1551</v>
      </c>
    </row>
    <row r="372" spans="1:8" ht="43.2" x14ac:dyDescent="0.3">
      <c r="A372" s="46">
        <v>371</v>
      </c>
      <c r="B372" s="46" t="s">
        <v>2226</v>
      </c>
      <c r="C372" s="211">
        <v>3.0297106060000001</v>
      </c>
      <c r="D372" s="214">
        <v>1211619</v>
      </c>
      <c r="E372" s="214">
        <v>1179995</v>
      </c>
      <c r="F372" s="214">
        <v>31625</v>
      </c>
      <c r="G372" s="215">
        <v>0</v>
      </c>
      <c r="H372" s="46" t="s">
        <v>1551</v>
      </c>
    </row>
    <row r="373" spans="1:8" ht="43.2" x14ac:dyDescent="0.3">
      <c r="A373" s="46">
        <v>372</v>
      </c>
      <c r="B373" s="46" t="s">
        <v>2225</v>
      </c>
      <c r="C373" s="211">
        <v>1.5992424240000001</v>
      </c>
      <c r="D373" s="214">
        <v>1201404</v>
      </c>
      <c r="E373" s="214">
        <v>758282</v>
      </c>
      <c r="F373" s="214">
        <v>443122</v>
      </c>
      <c r="G373" s="215">
        <v>0</v>
      </c>
      <c r="H373" s="46" t="s">
        <v>1551</v>
      </c>
    </row>
    <row r="374" spans="1:8" ht="43.2" x14ac:dyDescent="0.3">
      <c r="A374" s="46">
        <v>373</v>
      </c>
      <c r="B374" s="46" t="s">
        <v>2224</v>
      </c>
      <c r="C374" s="211">
        <v>15.37671061</v>
      </c>
      <c r="D374" s="214">
        <v>1199632</v>
      </c>
      <c r="E374" s="214">
        <v>1073512</v>
      </c>
      <c r="F374" s="214">
        <v>126121</v>
      </c>
      <c r="G374" s="215">
        <v>0</v>
      </c>
      <c r="H374" s="46" t="s">
        <v>1551</v>
      </c>
    </row>
    <row r="375" spans="1:8" ht="43.2" x14ac:dyDescent="0.3">
      <c r="A375" s="46">
        <v>374</v>
      </c>
      <c r="B375" s="46" t="s">
        <v>2223</v>
      </c>
      <c r="C375" s="211">
        <v>5.5420681820000004</v>
      </c>
      <c r="D375" s="214">
        <v>1181536</v>
      </c>
      <c r="E375" s="214">
        <v>1162446</v>
      </c>
      <c r="F375" s="214">
        <v>19090</v>
      </c>
      <c r="G375" s="215">
        <v>0</v>
      </c>
      <c r="H375" s="46" t="s">
        <v>1551</v>
      </c>
    </row>
    <row r="376" spans="1:8" ht="43.2" x14ac:dyDescent="0.3">
      <c r="A376" s="46">
        <v>375</v>
      </c>
      <c r="B376" s="46" t="s">
        <v>2222</v>
      </c>
      <c r="C376" s="211">
        <v>3.321018182</v>
      </c>
      <c r="D376" s="214">
        <v>1178043</v>
      </c>
      <c r="E376" s="214">
        <v>1170365</v>
      </c>
      <c r="F376" s="214">
        <v>7678</v>
      </c>
      <c r="G376" s="215">
        <v>0</v>
      </c>
      <c r="H376" s="46" t="s">
        <v>1551</v>
      </c>
    </row>
    <row r="377" spans="1:8" ht="43.2" x14ac:dyDescent="0.3">
      <c r="A377" s="46">
        <v>376</v>
      </c>
      <c r="B377" s="46" t="s">
        <v>2221</v>
      </c>
      <c r="C377" s="211">
        <v>0</v>
      </c>
      <c r="D377" s="214">
        <v>1160460</v>
      </c>
      <c r="E377" s="214" t="s">
        <v>1559</v>
      </c>
      <c r="F377" s="214">
        <v>1160460</v>
      </c>
      <c r="G377" s="215">
        <v>0</v>
      </c>
      <c r="H377" s="46" t="s">
        <v>1551</v>
      </c>
    </row>
    <row r="378" spans="1:8" ht="43.2" x14ac:dyDescent="0.3">
      <c r="A378" s="46">
        <v>377</v>
      </c>
      <c r="B378" s="46" t="s">
        <v>2220</v>
      </c>
      <c r="C378" s="211">
        <v>10.716633330000001</v>
      </c>
      <c r="D378" s="214">
        <v>1153856</v>
      </c>
      <c r="E378" s="214">
        <v>1146360</v>
      </c>
      <c r="F378" s="214">
        <v>7496</v>
      </c>
      <c r="G378" s="215">
        <v>0</v>
      </c>
      <c r="H378" s="46" t="s">
        <v>1551</v>
      </c>
    </row>
    <row r="379" spans="1:8" ht="43.2" x14ac:dyDescent="0.3">
      <c r="A379" s="46">
        <v>378</v>
      </c>
      <c r="B379" s="46" t="s">
        <v>2219</v>
      </c>
      <c r="C379" s="211">
        <v>3.0365530299999999</v>
      </c>
      <c r="D379" s="214">
        <v>1133279</v>
      </c>
      <c r="E379" s="214">
        <v>1130105</v>
      </c>
      <c r="F379" s="214">
        <v>3174</v>
      </c>
      <c r="G379" s="215">
        <v>0</v>
      </c>
      <c r="H379" s="46" t="s">
        <v>1551</v>
      </c>
    </row>
    <row r="380" spans="1:8" ht="43.2" x14ac:dyDescent="0.3">
      <c r="A380" s="46">
        <v>379</v>
      </c>
      <c r="B380" s="46" t="s">
        <v>2218</v>
      </c>
      <c r="C380" s="211">
        <v>6.0636515150000001</v>
      </c>
      <c r="D380" s="214">
        <v>1133081</v>
      </c>
      <c r="E380" s="214">
        <v>1065956</v>
      </c>
      <c r="F380" s="214">
        <v>67124</v>
      </c>
      <c r="G380" s="215">
        <v>0</v>
      </c>
      <c r="H380" s="46" t="s">
        <v>1551</v>
      </c>
    </row>
    <row r="381" spans="1:8" ht="43.2" x14ac:dyDescent="0.3">
      <c r="A381" s="46">
        <v>380</v>
      </c>
      <c r="B381" s="46" t="s">
        <v>2217</v>
      </c>
      <c r="C381" s="211">
        <v>2.1385878790000001</v>
      </c>
      <c r="D381" s="214">
        <v>1132289</v>
      </c>
      <c r="E381" s="214">
        <v>1078517</v>
      </c>
      <c r="F381" s="214">
        <v>53772</v>
      </c>
      <c r="G381" s="215">
        <v>0</v>
      </c>
      <c r="H381" s="46" t="s">
        <v>1551</v>
      </c>
    </row>
    <row r="382" spans="1:8" ht="43.2" x14ac:dyDescent="0.3">
      <c r="A382" s="46">
        <v>381</v>
      </c>
      <c r="B382" s="46" t="s">
        <v>2216</v>
      </c>
      <c r="C382" s="211">
        <v>5.4022515149999997</v>
      </c>
      <c r="D382" s="214">
        <v>1116470</v>
      </c>
      <c r="E382" s="214">
        <v>1076921</v>
      </c>
      <c r="F382" s="214">
        <v>39549</v>
      </c>
      <c r="G382" s="215">
        <v>0</v>
      </c>
      <c r="H382" s="46" t="s">
        <v>1551</v>
      </c>
    </row>
    <row r="383" spans="1:8" ht="43.2" x14ac:dyDescent="0.3">
      <c r="A383" s="46">
        <v>382</v>
      </c>
      <c r="B383" s="46" t="s">
        <v>2215</v>
      </c>
      <c r="C383" s="211">
        <v>10.10834545</v>
      </c>
      <c r="D383" s="214">
        <v>1098831</v>
      </c>
      <c r="E383" s="214">
        <v>1091744</v>
      </c>
      <c r="F383" s="214">
        <v>7087</v>
      </c>
      <c r="G383" s="215">
        <v>0</v>
      </c>
      <c r="H383" s="46" t="s">
        <v>1551</v>
      </c>
    </row>
    <row r="384" spans="1:8" ht="43.2" x14ac:dyDescent="0.3">
      <c r="A384" s="46">
        <v>383</v>
      </c>
      <c r="B384" s="46" t="s">
        <v>2214</v>
      </c>
      <c r="C384" s="211">
        <v>6.9600151520000004</v>
      </c>
      <c r="D384" s="214">
        <v>1074326</v>
      </c>
      <c r="E384" s="214">
        <v>961464</v>
      </c>
      <c r="F384" s="214">
        <v>112862</v>
      </c>
      <c r="G384" s="215">
        <v>0</v>
      </c>
      <c r="H384" s="46" t="s">
        <v>1551</v>
      </c>
    </row>
    <row r="385" spans="1:8" ht="43.2" x14ac:dyDescent="0.3">
      <c r="A385" s="46">
        <v>384</v>
      </c>
      <c r="B385" s="46" t="s">
        <v>2213</v>
      </c>
      <c r="C385" s="211">
        <v>9.3314515149999995</v>
      </c>
      <c r="D385" s="214">
        <v>1060547</v>
      </c>
      <c r="E385" s="214">
        <v>957018</v>
      </c>
      <c r="F385" s="214">
        <v>103529</v>
      </c>
      <c r="G385" s="215">
        <v>0</v>
      </c>
      <c r="H385" s="46" t="s">
        <v>1551</v>
      </c>
    </row>
    <row r="386" spans="1:8" ht="43.2" x14ac:dyDescent="0.3">
      <c r="A386" s="46">
        <v>385</v>
      </c>
      <c r="B386" s="46" t="s">
        <v>2212</v>
      </c>
      <c r="C386" s="211">
        <v>14.628762119999999</v>
      </c>
      <c r="D386" s="214">
        <v>1059531</v>
      </c>
      <c r="E386" s="214">
        <v>856339</v>
      </c>
      <c r="F386" s="214">
        <v>203192</v>
      </c>
      <c r="G386" s="215">
        <v>0</v>
      </c>
      <c r="H386" s="46" t="s">
        <v>1551</v>
      </c>
    </row>
    <row r="387" spans="1:8" ht="43.2" x14ac:dyDescent="0.3">
      <c r="A387" s="46">
        <v>386</v>
      </c>
      <c r="B387" s="46" t="s">
        <v>2211</v>
      </c>
      <c r="C387" s="211">
        <v>5.2245984849999996</v>
      </c>
      <c r="D387" s="214">
        <v>1038800</v>
      </c>
      <c r="E387" s="214">
        <v>1008878</v>
      </c>
      <c r="F387" s="214">
        <v>29922</v>
      </c>
      <c r="G387" s="215">
        <v>0</v>
      </c>
      <c r="H387" s="46" t="s">
        <v>1551</v>
      </c>
    </row>
    <row r="388" spans="1:8" ht="43.2" x14ac:dyDescent="0.3">
      <c r="A388" s="46">
        <v>387</v>
      </c>
      <c r="B388" s="46" t="s">
        <v>2210</v>
      </c>
      <c r="C388" s="211">
        <v>10.601551519999999</v>
      </c>
      <c r="D388" s="214">
        <v>1037896</v>
      </c>
      <c r="E388" s="214">
        <v>889812</v>
      </c>
      <c r="F388" s="214">
        <v>148084</v>
      </c>
      <c r="G388" s="215">
        <v>0</v>
      </c>
      <c r="H388" s="46" t="s">
        <v>1551</v>
      </c>
    </row>
    <row r="389" spans="1:8" ht="43.2" x14ac:dyDescent="0.3">
      <c r="A389" s="46">
        <v>388</v>
      </c>
      <c r="B389" s="46" t="s">
        <v>2209</v>
      </c>
      <c r="C389" s="211">
        <v>5.2678121210000004</v>
      </c>
      <c r="D389" s="214">
        <v>1029584</v>
      </c>
      <c r="E389" s="214">
        <v>971192</v>
      </c>
      <c r="F389" s="214">
        <v>58393</v>
      </c>
      <c r="G389" s="215">
        <v>0</v>
      </c>
      <c r="H389" s="46" t="s">
        <v>1551</v>
      </c>
    </row>
    <row r="390" spans="1:8" ht="43.2" x14ac:dyDescent="0.3">
      <c r="A390" s="46">
        <v>389</v>
      </c>
      <c r="B390" s="46" t="s">
        <v>2208</v>
      </c>
      <c r="C390" s="211">
        <v>4.9148060610000002</v>
      </c>
      <c r="D390" s="214">
        <v>1029567</v>
      </c>
      <c r="E390" s="214">
        <v>713201</v>
      </c>
      <c r="F390" s="214">
        <v>316366</v>
      </c>
      <c r="G390" s="215">
        <v>0</v>
      </c>
      <c r="H390" s="46" t="s">
        <v>1551</v>
      </c>
    </row>
    <row r="391" spans="1:8" ht="43.2" x14ac:dyDescent="0.3">
      <c r="A391" s="46">
        <v>390</v>
      </c>
      <c r="B391" s="46" t="s">
        <v>2207</v>
      </c>
      <c r="C391" s="211">
        <v>1.3333333329999999</v>
      </c>
      <c r="D391" s="214">
        <v>1005685</v>
      </c>
      <c r="E391" s="214">
        <v>946203</v>
      </c>
      <c r="F391" s="214">
        <v>59482</v>
      </c>
      <c r="G391" s="215">
        <v>0</v>
      </c>
      <c r="H391" s="46" t="s">
        <v>1551</v>
      </c>
    </row>
    <row r="392" spans="1:8" ht="43.2" x14ac:dyDescent="0.3">
      <c r="A392" s="46">
        <v>391</v>
      </c>
      <c r="B392" s="46" t="s">
        <v>2206</v>
      </c>
      <c r="C392" s="211">
        <v>9.5873575760000005</v>
      </c>
      <c r="D392" s="214">
        <v>998791</v>
      </c>
      <c r="E392" s="214">
        <v>965055</v>
      </c>
      <c r="F392" s="214">
        <v>33736</v>
      </c>
      <c r="G392" s="215">
        <v>0</v>
      </c>
      <c r="H392" s="46" t="s">
        <v>1551</v>
      </c>
    </row>
    <row r="393" spans="1:8" ht="43.2" x14ac:dyDescent="0.3">
      <c r="A393" s="46">
        <v>392</v>
      </c>
      <c r="B393" s="46" t="s">
        <v>2205</v>
      </c>
      <c r="C393" s="211">
        <v>7.3848196970000002</v>
      </c>
      <c r="D393" s="214">
        <v>973100</v>
      </c>
      <c r="E393" s="214">
        <v>929637</v>
      </c>
      <c r="F393" s="214">
        <v>43463</v>
      </c>
      <c r="G393" s="215">
        <v>0</v>
      </c>
      <c r="H393" s="46" t="s">
        <v>1551</v>
      </c>
    </row>
    <row r="394" spans="1:8" ht="43.2" x14ac:dyDescent="0.3">
      <c r="A394" s="46">
        <v>393</v>
      </c>
      <c r="B394" s="46" t="s">
        <v>2204</v>
      </c>
      <c r="C394" s="211">
        <v>2.98505303</v>
      </c>
      <c r="D394" s="214">
        <v>969889</v>
      </c>
      <c r="E394" s="214">
        <v>967787</v>
      </c>
      <c r="F394" s="214">
        <v>2101</v>
      </c>
      <c r="G394" s="215">
        <v>0</v>
      </c>
      <c r="H394" s="46" t="s">
        <v>1551</v>
      </c>
    </row>
    <row r="395" spans="1:8" ht="43.2" x14ac:dyDescent="0.3">
      <c r="A395" s="46">
        <v>394</v>
      </c>
      <c r="B395" s="46" t="s">
        <v>2203</v>
      </c>
      <c r="C395" s="211">
        <v>4.4808712120000003</v>
      </c>
      <c r="D395" s="214">
        <v>962153</v>
      </c>
      <c r="E395" s="214">
        <v>957351</v>
      </c>
      <c r="F395" s="214">
        <v>4802</v>
      </c>
      <c r="G395" s="215">
        <v>0</v>
      </c>
      <c r="H395" s="46" t="s">
        <v>1551</v>
      </c>
    </row>
    <row r="396" spans="1:8" ht="43.2" x14ac:dyDescent="0.3">
      <c r="A396" s="46">
        <v>395</v>
      </c>
      <c r="B396" s="46" t="s">
        <v>2202</v>
      </c>
      <c r="C396" s="211">
        <v>3.4200287880000002</v>
      </c>
      <c r="D396" s="214">
        <v>960345</v>
      </c>
      <c r="E396" s="214">
        <v>633435</v>
      </c>
      <c r="F396" s="214">
        <v>326909</v>
      </c>
      <c r="G396" s="215">
        <v>0</v>
      </c>
      <c r="H396" s="46" t="s">
        <v>1551</v>
      </c>
    </row>
    <row r="397" spans="1:8" ht="43.2" x14ac:dyDescent="0.3">
      <c r="A397" s="46">
        <v>396</v>
      </c>
      <c r="B397" s="46" t="s">
        <v>2201</v>
      </c>
      <c r="C397" s="211">
        <v>2.26704697</v>
      </c>
      <c r="D397" s="214">
        <v>949478</v>
      </c>
      <c r="E397" s="214">
        <v>906320</v>
      </c>
      <c r="F397" s="214">
        <v>43157</v>
      </c>
      <c r="G397" s="215">
        <v>0</v>
      </c>
      <c r="H397" s="46" t="s">
        <v>1551</v>
      </c>
    </row>
    <row r="398" spans="1:8" ht="43.2" x14ac:dyDescent="0.3">
      <c r="A398" s="46">
        <v>397</v>
      </c>
      <c r="B398" s="46" t="s">
        <v>2200</v>
      </c>
      <c r="C398" s="211">
        <v>2.638792424</v>
      </c>
      <c r="D398" s="214">
        <v>924804</v>
      </c>
      <c r="E398" s="214">
        <v>173746</v>
      </c>
      <c r="F398" s="214">
        <v>751058</v>
      </c>
      <c r="G398" s="215">
        <v>0</v>
      </c>
      <c r="H398" s="46" t="s">
        <v>1551</v>
      </c>
    </row>
    <row r="399" spans="1:8" ht="43.2" x14ac:dyDescent="0.3">
      <c r="A399" s="46">
        <v>398</v>
      </c>
      <c r="B399" s="46" t="s">
        <v>2199</v>
      </c>
      <c r="C399" s="211">
        <v>8.1865712120000005</v>
      </c>
      <c r="D399" s="214">
        <v>919373</v>
      </c>
      <c r="E399" s="214">
        <v>863579</v>
      </c>
      <c r="F399" s="214">
        <v>55794</v>
      </c>
      <c r="G399" s="215">
        <v>0</v>
      </c>
      <c r="H399" s="46" t="s">
        <v>1551</v>
      </c>
    </row>
    <row r="400" spans="1:8" ht="43.2" x14ac:dyDescent="0.3">
      <c r="A400" s="46">
        <v>399</v>
      </c>
      <c r="B400" s="46" t="s">
        <v>2198</v>
      </c>
      <c r="C400" s="211">
        <v>7.646072727</v>
      </c>
      <c r="D400" s="214">
        <v>917867</v>
      </c>
      <c r="E400" s="214">
        <v>857861</v>
      </c>
      <c r="F400" s="214">
        <v>60006</v>
      </c>
      <c r="G400" s="215">
        <v>0</v>
      </c>
      <c r="H400" s="46" t="s">
        <v>1551</v>
      </c>
    </row>
    <row r="401" spans="1:8" ht="43.2" x14ac:dyDescent="0.3">
      <c r="A401" s="46">
        <v>400</v>
      </c>
      <c r="B401" s="46" t="s">
        <v>2197</v>
      </c>
      <c r="C401" s="211">
        <v>5.0726848479999997</v>
      </c>
      <c r="D401" s="214">
        <v>916197</v>
      </c>
      <c r="E401" s="214">
        <v>636737</v>
      </c>
      <c r="F401" s="214">
        <v>279461</v>
      </c>
      <c r="G401" s="215">
        <v>0</v>
      </c>
      <c r="H401" s="46" t="s">
        <v>1551</v>
      </c>
    </row>
    <row r="402" spans="1:8" ht="43.2" x14ac:dyDescent="0.3">
      <c r="A402" s="46">
        <v>401</v>
      </c>
      <c r="B402" s="46" t="s">
        <v>2196</v>
      </c>
      <c r="C402" s="211">
        <v>3.7312257579999999</v>
      </c>
      <c r="D402" s="214">
        <v>894374</v>
      </c>
      <c r="E402" s="214">
        <v>384234</v>
      </c>
      <c r="F402" s="214">
        <v>510141</v>
      </c>
      <c r="G402" s="215">
        <v>0</v>
      </c>
      <c r="H402" s="46" t="s">
        <v>1551</v>
      </c>
    </row>
    <row r="403" spans="1:8" ht="43.2" x14ac:dyDescent="0.3">
      <c r="A403" s="46">
        <v>402</v>
      </c>
      <c r="B403" s="46" t="s">
        <v>2195</v>
      </c>
      <c r="C403" s="211">
        <v>0.49561666700000001</v>
      </c>
      <c r="D403" s="214">
        <v>878930</v>
      </c>
      <c r="E403" s="214">
        <v>839250</v>
      </c>
      <c r="F403" s="214">
        <v>39680</v>
      </c>
      <c r="G403" s="215">
        <v>0</v>
      </c>
      <c r="H403" s="46" t="s">
        <v>1551</v>
      </c>
    </row>
    <row r="404" spans="1:8" ht="43.2" x14ac:dyDescent="0.3">
      <c r="A404" s="46">
        <v>403</v>
      </c>
      <c r="B404" s="46" t="s">
        <v>2194</v>
      </c>
      <c r="C404" s="211">
        <v>6.6681818179999999</v>
      </c>
      <c r="D404" s="214">
        <v>872935</v>
      </c>
      <c r="E404" s="214">
        <v>192670</v>
      </c>
      <c r="F404" s="214">
        <v>680265</v>
      </c>
      <c r="G404" s="215">
        <v>0</v>
      </c>
      <c r="H404" s="46" t="s">
        <v>1551</v>
      </c>
    </row>
    <row r="405" spans="1:8" ht="43.2" x14ac:dyDescent="0.3">
      <c r="A405" s="46">
        <v>404</v>
      </c>
      <c r="B405" s="46" t="s">
        <v>2193</v>
      </c>
      <c r="C405" s="211">
        <v>1.3460181819999999</v>
      </c>
      <c r="D405" s="214">
        <v>864253</v>
      </c>
      <c r="E405" s="214">
        <v>541657</v>
      </c>
      <c r="F405" s="214">
        <v>322596</v>
      </c>
      <c r="G405" s="215">
        <v>0</v>
      </c>
      <c r="H405" s="46" t="s">
        <v>1551</v>
      </c>
    </row>
    <row r="406" spans="1:8" ht="43.2" x14ac:dyDescent="0.3">
      <c r="A406" s="46">
        <v>405</v>
      </c>
      <c r="B406" s="46" t="s">
        <v>2192</v>
      </c>
      <c r="C406" s="211">
        <v>8.7941045449999997</v>
      </c>
      <c r="D406" s="214">
        <v>863682</v>
      </c>
      <c r="E406" s="214">
        <v>263803</v>
      </c>
      <c r="F406" s="214">
        <v>599879</v>
      </c>
      <c r="G406" s="215">
        <v>0</v>
      </c>
      <c r="H406" s="46" t="s">
        <v>1551</v>
      </c>
    </row>
    <row r="407" spans="1:8" ht="43.2" x14ac:dyDescent="0.3">
      <c r="A407" s="46">
        <v>406</v>
      </c>
      <c r="B407" s="46" t="s">
        <v>2191</v>
      </c>
      <c r="C407" s="211">
        <v>0.314993939</v>
      </c>
      <c r="D407" s="214">
        <v>861433</v>
      </c>
      <c r="E407" s="214">
        <v>162618</v>
      </c>
      <c r="F407" s="214">
        <v>698816</v>
      </c>
      <c r="G407" s="215">
        <v>0</v>
      </c>
      <c r="H407" s="46" t="s">
        <v>1551</v>
      </c>
    </row>
    <row r="408" spans="1:8" ht="43.2" x14ac:dyDescent="0.3">
      <c r="A408" s="46">
        <v>407</v>
      </c>
      <c r="B408" s="46" t="s">
        <v>2190</v>
      </c>
      <c r="C408" s="211">
        <v>0.27213181800000003</v>
      </c>
      <c r="D408" s="214">
        <v>861031</v>
      </c>
      <c r="E408" s="214">
        <v>2839</v>
      </c>
      <c r="F408" s="214">
        <v>858192</v>
      </c>
      <c r="G408" s="215">
        <v>0</v>
      </c>
      <c r="H408" s="46" t="s">
        <v>1551</v>
      </c>
    </row>
    <row r="409" spans="1:8" ht="43.2" x14ac:dyDescent="0.3">
      <c r="A409" s="46">
        <v>408</v>
      </c>
      <c r="B409" s="46" t="s">
        <v>2189</v>
      </c>
      <c r="C409" s="211">
        <v>6.8952469699999996</v>
      </c>
      <c r="D409" s="214">
        <v>860323</v>
      </c>
      <c r="E409" s="214">
        <v>843815</v>
      </c>
      <c r="F409" s="214">
        <v>16508</v>
      </c>
      <c r="G409" s="215">
        <v>0</v>
      </c>
      <c r="H409" s="46" t="s">
        <v>1551</v>
      </c>
    </row>
    <row r="410" spans="1:8" ht="43.2" x14ac:dyDescent="0.3">
      <c r="A410" s="46">
        <v>409</v>
      </c>
      <c r="B410" s="46" t="s">
        <v>2188</v>
      </c>
      <c r="C410" s="211">
        <v>4.9693409089999996</v>
      </c>
      <c r="D410" s="214">
        <v>852926</v>
      </c>
      <c r="E410" s="214">
        <v>724344</v>
      </c>
      <c r="F410" s="214">
        <v>128582</v>
      </c>
      <c r="G410" s="215">
        <v>0</v>
      </c>
      <c r="H410" s="46" t="s">
        <v>1551</v>
      </c>
    </row>
    <row r="411" spans="1:8" ht="43.2" x14ac:dyDescent="0.3">
      <c r="A411" s="46">
        <v>410</v>
      </c>
      <c r="B411" s="46" t="s">
        <v>2187</v>
      </c>
      <c r="C411" s="211">
        <v>1.5403196969999999</v>
      </c>
      <c r="D411" s="214">
        <v>847524</v>
      </c>
      <c r="E411" s="214">
        <v>818047</v>
      </c>
      <c r="F411" s="214">
        <v>29477</v>
      </c>
      <c r="G411" s="215">
        <v>0</v>
      </c>
      <c r="H411" s="46" t="s">
        <v>1551</v>
      </c>
    </row>
    <row r="412" spans="1:8" ht="43.2" x14ac:dyDescent="0.3">
      <c r="A412" s="46">
        <v>411</v>
      </c>
      <c r="B412" s="46" t="s">
        <v>2186</v>
      </c>
      <c r="C412" s="211">
        <v>2.028939394</v>
      </c>
      <c r="D412" s="214">
        <v>836246</v>
      </c>
      <c r="E412" s="214">
        <v>666976</v>
      </c>
      <c r="F412" s="214">
        <v>169269</v>
      </c>
      <c r="G412" s="215">
        <v>0</v>
      </c>
      <c r="H412" s="46" t="s">
        <v>1551</v>
      </c>
    </row>
    <row r="413" spans="1:8" ht="43.2" x14ac:dyDescent="0.3">
      <c r="A413" s="46">
        <v>412</v>
      </c>
      <c r="B413" s="46" t="s">
        <v>2185</v>
      </c>
      <c r="C413" s="211">
        <v>1.2638257580000001</v>
      </c>
      <c r="D413" s="214">
        <v>833631</v>
      </c>
      <c r="E413" s="214">
        <v>564790</v>
      </c>
      <c r="F413" s="214">
        <v>268841</v>
      </c>
      <c r="G413" s="215">
        <v>0</v>
      </c>
      <c r="H413" s="46" t="s">
        <v>1551</v>
      </c>
    </row>
    <row r="414" spans="1:8" ht="43.2" x14ac:dyDescent="0.3">
      <c r="A414" s="46">
        <v>413</v>
      </c>
      <c r="B414" s="46" t="s">
        <v>2184</v>
      </c>
      <c r="C414" s="211">
        <v>3.6982969699999999</v>
      </c>
      <c r="D414" s="214">
        <v>826921</v>
      </c>
      <c r="E414" s="214">
        <v>802439</v>
      </c>
      <c r="F414" s="214">
        <v>24482</v>
      </c>
      <c r="G414" s="215">
        <v>0</v>
      </c>
      <c r="H414" s="46" t="s">
        <v>1551</v>
      </c>
    </row>
    <row r="415" spans="1:8" ht="43.2" x14ac:dyDescent="0.3">
      <c r="A415" s="46">
        <v>414</v>
      </c>
      <c r="B415" s="46" t="s">
        <v>2183</v>
      </c>
      <c r="C415" s="211">
        <v>5.3936106060000002</v>
      </c>
      <c r="D415" s="214">
        <v>811000</v>
      </c>
      <c r="E415" s="214">
        <v>724333</v>
      </c>
      <c r="F415" s="214">
        <v>86667</v>
      </c>
      <c r="G415" s="215">
        <v>0</v>
      </c>
      <c r="H415" s="46" t="s">
        <v>1551</v>
      </c>
    </row>
    <row r="416" spans="1:8" ht="43.2" x14ac:dyDescent="0.3">
      <c r="A416" s="46">
        <v>415</v>
      </c>
      <c r="B416" s="46" t="s">
        <v>2182</v>
      </c>
      <c r="C416" s="211">
        <v>0.97704242399999996</v>
      </c>
      <c r="D416" s="214">
        <v>800550</v>
      </c>
      <c r="E416" s="214">
        <v>172930</v>
      </c>
      <c r="F416" s="214">
        <v>627621</v>
      </c>
      <c r="G416" s="215">
        <v>0</v>
      </c>
      <c r="H416" s="46" t="s">
        <v>1551</v>
      </c>
    </row>
    <row r="417" spans="1:8" ht="43.2" x14ac:dyDescent="0.3">
      <c r="A417" s="46">
        <v>416</v>
      </c>
      <c r="B417" s="46" t="s">
        <v>2181</v>
      </c>
      <c r="C417" s="211">
        <v>7.4225439389999996</v>
      </c>
      <c r="D417" s="214">
        <v>796376</v>
      </c>
      <c r="E417" s="214">
        <v>791219</v>
      </c>
      <c r="F417" s="214">
        <v>5157</v>
      </c>
      <c r="G417" s="215">
        <v>0</v>
      </c>
      <c r="H417" s="46" t="s">
        <v>1551</v>
      </c>
    </row>
    <row r="418" spans="1:8" ht="43.2" x14ac:dyDescent="0.3">
      <c r="A418" s="46">
        <v>417</v>
      </c>
      <c r="B418" s="46" t="s">
        <v>2180</v>
      </c>
      <c r="C418" s="211">
        <v>4.6675742419999997</v>
      </c>
      <c r="D418" s="214">
        <v>794880</v>
      </c>
      <c r="E418" s="214">
        <v>791734</v>
      </c>
      <c r="F418" s="214">
        <v>3145</v>
      </c>
      <c r="G418" s="215">
        <v>0</v>
      </c>
      <c r="H418" s="46" t="s">
        <v>1551</v>
      </c>
    </row>
    <row r="419" spans="1:8" ht="43.2" x14ac:dyDescent="0.3">
      <c r="A419" s="46">
        <v>418</v>
      </c>
      <c r="B419" s="46" t="s">
        <v>2179</v>
      </c>
      <c r="C419" s="211">
        <v>0.46833939400000002</v>
      </c>
      <c r="D419" s="214">
        <v>794363</v>
      </c>
      <c r="E419" s="214">
        <v>791178</v>
      </c>
      <c r="F419" s="214">
        <v>3185</v>
      </c>
      <c r="G419" s="215">
        <v>0</v>
      </c>
      <c r="H419" s="46" t="s">
        <v>1551</v>
      </c>
    </row>
    <row r="420" spans="1:8" ht="43.2" x14ac:dyDescent="0.3">
      <c r="A420" s="46">
        <v>419</v>
      </c>
      <c r="B420" s="46" t="s">
        <v>2178</v>
      </c>
      <c r="C420" s="211">
        <v>1.102681818</v>
      </c>
      <c r="D420" s="214">
        <v>792202</v>
      </c>
      <c r="E420" s="214">
        <v>734912</v>
      </c>
      <c r="F420" s="214">
        <v>57290</v>
      </c>
      <c r="G420" s="215">
        <v>0</v>
      </c>
      <c r="H420" s="46" t="s">
        <v>1551</v>
      </c>
    </row>
    <row r="421" spans="1:8" ht="43.2" x14ac:dyDescent="0.3">
      <c r="A421" s="46">
        <v>420</v>
      </c>
      <c r="B421" s="46" t="s">
        <v>2177</v>
      </c>
      <c r="C421" s="211">
        <v>2.757337879</v>
      </c>
      <c r="D421" s="214">
        <v>791336</v>
      </c>
      <c r="E421" s="214">
        <v>781085</v>
      </c>
      <c r="F421" s="214">
        <v>10250</v>
      </c>
      <c r="G421" s="215">
        <v>0</v>
      </c>
      <c r="H421" s="46" t="s">
        <v>1551</v>
      </c>
    </row>
    <row r="422" spans="1:8" ht="43.2" x14ac:dyDescent="0.3">
      <c r="A422" s="46">
        <v>421</v>
      </c>
      <c r="B422" s="46" t="s">
        <v>2176</v>
      </c>
      <c r="C422" s="211">
        <v>2.4655696969999998</v>
      </c>
      <c r="D422" s="214">
        <v>788722</v>
      </c>
      <c r="E422" s="214">
        <v>774443</v>
      </c>
      <c r="F422" s="214">
        <v>14279</v>
      </c>
      <c r="G422" s="215">
        <v>0</v>
      </c>
      <c r="H422" s="46" t="s">
        <v>1551</v>
      </c>
    </row>
    <row r="423" spans="1:8" ht="43.2" x14ac:dyDescent="0.3">
      <c r="A423" s="46">
        <v>422</v>
      </c>
      <c r="B423" s="46" t="s">
        <v>2175</v>
      </c>
      <c r="C423" s="211">
        <v>0.771257576</v>
      </c>
      <c r="D423" s="214">
        <v>788376</v>
      </c>
      <c r="E423" s="214">
        <v>783678</v>
      </c>
      <c r="F423" s="214">
        <v>4698</v>
      </c>
      <c r="G423" s="215">
        <v>0</v>
      </c>
      <c r="H423" s="46" t="s">
        <v>1551</v>
      </c>
    </row>
    <row r="424" spans="1:8" ht="43.2" x14ac:dyDescent="0.3">
      <c r="A424" s="46">
        <v>423</v>
      </c>
      <c r="B424" s="46" t="s">
        <v>2174</v>
      </c>
      <c r="C424" s="211">
        <v>7.6675712120000004</v>
      </c>
      <c r="D424" s="214">
        <v>765496</v>
      </c>
      <c r="E424" s="214">
        <v>574088</v>
      </c>
      <c r="F424" s="214">
        <v>191408</v>
      </c>
      <c r="G424" s="215">
        <v>0</v>
      </c>
      <c r="H424" s="46" t="s">
        <v>1551</v>
      </c>
    </row>
    <row r="425" spans="1:8" ht="43.2" x14ac:dyDescent="0.3">
      <c r="A425" s="46">
        <v>424</v>
      </c>
      <c r="B425" s="46" t="s">
        <v>2173</v>
      </c>
      <c r="C425" s="211">
        <v>1.1117227270000001</v>
      </c>
      <c r="D425" s="214">
        <v>761981</v>
      </c>
      <c r="E425" s="214">
        <v>761323</v>
      </c>
      <c r="F425" s="214">
        <v>657</v>
      </c>
      <c r="G425" s="215">
        <v>0</v>
      </c>
      <c r="H425" s="46" t="s">
        <v>1551</v>
      </c>
    </row>
    <row r="426" spans="1:8" ht="43.2" x14ac:dyDescent="0.3">
      <c r="A426" s="46">
        <v>425</v>
      </c>
      <c r="B426" s="46" t="s">
        <v>2172</v>
      </c>
      <c r="C426" s="211">
        <v>10.456078789999999</v>
      </c>
      <c r="D426" s="214">
        <v>754132</v>
      </c>
      <c r="E426" s="214">
        <v>696898</v>
      </c>
      <c r="F426" s="214">
        <v>57234</v>
      </c>
      <c r="G426" s="215">
        <v>0</v>
      </c>
      <c r="H426" s="46" t="s">
        <v>1551</v>
      </c>
    </row>
    <row r="427" spans="1:8" ht="43.2" x14ac:dyDescent="0.3">
      <c r="A427" s="46">
        <v>426</v>
      </c>
      <c r="B427" s="46" t="s">
        <v>2171</v>
      </c>
      <c r="C427" s="211">
        <v>10.453257580000001</v>
      </c>
      <c r="D427" s="214">
        <v>748333</v>
      </c>
      <c r="E427" s="214">
        <v>578741</v>
      </c>
      <c r="F427" s="214">
        <v>169592</v>
      </c>
      <c r="G427" s="215">
        <v>0</v>
      </c>
      <c r="H427" s="46" t="s">
        <v>1551</v>
      </c>
    </row>
    <row r="428" spans="1:8" ht="43.2" x14ac:dyDescent="0.3">
      <c r="A428" s="46">
        <v>427</v>
      </c>
      <c r="B428" s="46" t="s">
        <v>2170</v>
      </c>
      <c r="C428" s="211">
        <v>1.5443166669999999</v>
      </c>
      <c r="D428" s="214">
        <v>744313</v>
      </c>
      <c r="E428" s="214">
        <v>688944</v>
      </c>
      <c r="F428" s="214">
        <v>55369</v>
      </c>
      <c r="G428" s="215">
        <v>0</v>
      </c>
      <c r="H428" s="46" t="s">
        <v>1551</v>
      </c>
    </row>
    <row r="429" spans="1:8" ht="43.2" x14ac:dyDescent="0.3">
      <c r="A429" s="46">
        <v>428</v>
      </c>
      <c r="B429" s="46" t="s">
        <v>2169</v>
      </c>
      <c r="C429" s="211">
        <v>1.283868182</v>
      </c>
      <c r="D429" s="214">
        <v>737500</v>
      </c>
      <c r="E429" s="214">
        <v>716009</v>
      </c>
      <c r="F429" s="214">
        <v>21491</v>
      </c>
      <c r="G429" s="215">
        <v>0</v>
      </c>
      <c r="H429" s="46" t="s">
        <v>1551</v>
      </c>
    </row>
    <row r="430" spans="1:8" ht="43.2" x14ac:dyDescent="0.3">
      <c r="A430" s="46">
        <v>429</v>
      </c>
      <c r="B430" s="46" t="s">
        <v>2168</v>
      </c>
      <c r="C430" s="211">
        <v>5.5120742419999997</v>
      </c>
      <c r="D430" s="214">
        <v>733683</v>
      </c>
      <c r="E430" s="214">
        <v>730076</v>
      </c>
      <c r="F430" s="214">
        <v>3607</v>
      </c>
      <c r="G430" s="215">
        <v>0</v>
      </c>
      <c r="H430" s="46" t="s">
        <v>1551</v>
      </c>
    </row>
    <row r="431" spans="1:8" ht="43.2" x14ac:dyDescent="0.3">
      <c r="A431" s="46">
        <v>430</v>
      </c>
      <c r="B431" s="46" t="s">
        <v>2167</v>
      </c>
      <c r="C431" s="211">
        <v>0.85681818200000004</v>
      </c>
      <c r="D431" s="214">
        <v>731695</v>
      </c>
      <c r="E431" s="214">
        <v>5615</v>
      </c>
      <c r="F431" s="214">
        <v>726080</v>
      </c>
      <c r="G431" s="215">
        <v>0</v>
      </c>
      <c r="H431" s="46" t="s">
        <v>1551</v>
      </c>
    </row>
    <row r="432" spans="1:8" ht="43.2" x14ac:dyDescent="0.3">
      <c r="A432" s="46">
        <v>431</v>
      </c>
      <c r="B432" s="46" t="s">
        <v>2166</v>
      </c>
      <c r="C432" s="211">
        <v>2.13425303</v>
      </c>
      <c r="D432" s="214">
        <v>730548</v>
      </c>
      <c r="E432" s="214">
        <v>725008</v>
      </c>
      <c r="F432" s="214">
        <v>5540</v>
      </c>
      <c r="G432" s="215">
        <v>0</v>
      </c>
      <c r="H432" s="46" t="s">
        <v>1551</v>
      </c>
    </row>
    <row r="433" spans="1:8" ht="43.2" x14ac:dyDescent="0.3">
      <c r="A433" s="46">
        <v>432</v>
      </c>
      <c r="B433" s="46" t="s">
        <v>2165</v>
      </c>
      <c r="C433" s="211">
        <v>2.0208333330000001</v>
      </c>
      <c r="D433" s="214">
        <v>719086</v>
      </c>
      <c r="E433" s="214">
        <v>718279</v>
      </c>
      <c r="F433" s="214">
        <v>808</v>
      </c>
      <c r="G433" s="215">
        <v>0</v>
      </c>
      <c r="H433" s="46" t="s">
        <v>1551</v>
      </c>
    </row>
    <row r="434" spans="1:8" ht="43.2" x14ac:dyDescent="0.3">
      <c r="A434" s="46">
        <v>433</v>
      </c>
      <c r="B434" s="46" t="s">
        <v>2164</v>
      </c>
      <c r="C434" s="211">
        <v>10.10812121</v>
      </c>
      <c r="D434" s="214">
        <v>718991</v>
      </c>
      <c r="E434" s="214">
        <v>701522</v>
      </c>
      <c r="F434" s="214">
        <v>17469</v>
      </c>
      <c r="G434" s="215">
        <v>0</v>
      </c>
      <c r="H434" s="46" t="s">
        <v>1551</v>
      </c>
    </row>
    <row r="435" spans="1:8" ht="43.2" x14ac:dyDescent="0.3">
      <c r="A435" s="46">
        <v>434</v>
      </c>
      <c r="B435" s="46" t="s">
        <v>2163</v>
      </c>
      <c r="C435" s="211">
        <v>0.649621212</v>
      </c>
      <c r="D435" s="214">
        <v>710327</v>
      </c>
      <c r="E435" s="214">
        <v>706480</v>
      </c>
      <c r="F435" s="214">
        <v>3847</v>
      </c>
      <c r="G435" s="215">
        <v>0</v>
      </c>
      <c r="H435" s="46" t="s">
        <v>1551</v>
      </c>
    </row>
    <row r="436" spans="1:8" ht="43.2" x14ac:dyDescent="0.3">
      <c r="A436" s="46">
        <v>435</v>
      </c>
      <c r="B436" s="46" t="s">
        <v>2162</v>
      </c>
      <c r="C436" s="211">
        <v>2.8176060610000002</v>
      </c>
      <c r="D436" s="214">
        <v>708016</v>
      </c>
      <c r="E436" s="214">
        <v>192783</v>
      </c>
      <c r="F436" s="214">
        <v>515234</v>
      </c>
      <c r="G436" s="215">
        <v>0</v>
      </c>
      <c r="H436" s="46" t="s">
        <v>1551</v>
      </c>
    </row>
    <row r="437" spans="1:8" ht="43.2" x14ac:dyDescent="0.3">
      <c r="A437" s="46">
        <v>436</v>
      </c>
      <c r="B437" s="46" t="s">
        <v>2161</v>
      </c>
      <c r="C437" s="211">
        <v>2.770051515</v>
      </c>
      <c r="D437" s="214">
        <v>704609</v>
      </c>
      <c r="E437" s="214">
        <v>680766</v>
      </c>
      <c r="F437" s="214">
        <v>23843</v>
      </c>
      <c r="G437" s="215">
        <v>0</v>
      </c>
      <c r="H437" s="46" t="s">
        <v>1551</v>
      </c>
    </row>
    <row r="438" spans="1:8" ht="43.2" x14ac:dyDescent="0.3">
      <c r="A438" s="46">
        <v>437</v>
      </c>
      <c r="B438" s="46" t="s">
        <v>2160</v>
      </c>
      <c r="C438" s="211">
        <v>0.38903333299999998</v>
      </c>
      <c r="D438" s="214">
        <v>694720</v>
      </c>
      <c r="E438" s="214">
        <v>689285</v>
      </c>
      <c r="F438" s="214">
        <v>5436</v>
      </c>
      <c r="G438" s="215">
        <v>0</v>
      </c>
      <c r="H438" s="46" t="s">
        <v>1551</v>
      </c>
    </row>
    <row r="439" spans="1:8" ht="43.2" x14ac:dyDescent="0.3">
      <c r="A439" s="46">
        <v>438</v>
      </c>
      <c r="B439" s="46" t="s">
        <v>2159</v>
      </c>
      <c r="C439" s="211">
        <v>3.6322257580000001</v>
      </c>
      <c r="D439" s="214">
        <v>669815</v>
      </c>
      <c r="E439" s="214">
        <v>96069</v>
      </c>
      <c r="F439" s="214">
        <v>573745</v>
      </c>
      <c r="G439" s="215">
        <v>0</v>
      </c>
      <c r="H439" s="46" t="s">
        <v>1551</v>
      </c>
    </row>
    <row r="440" spans="1:8" ht="43.2" x14ac:dyDescent="0.3">
      <c r="A440" s="46">
        <v>439</v>
      </c>
      <c r="B440" s="46" t="s">
        <v>2158</v>
      </c>
      <c r="C440" s="211">
        <v>0.29398787900000001</v>
      </c>
      <c r="D440" s="214">
        <v>668098</v>
      </c>
      <c r="E440" s="214">
        <v>195</v>
      </c>
      <c r="F440" s="214">
        <v>667903</v>
      </c>
      <c r="G440" s="215">
        <v>0</v>
      </c>
      <c r="H440" s="46" t="s">
        <v>1551</v>
      </c>
    </row>
    <row r="441" spans="1:8" ht="43.2" x14ac:dyDescent="0.3">
      <c r="A441" s="46">
        <v>440</v>
      </c>
      <c r="B441" s="46" t="s">
        <v>2157</v>
      </c>
      <c r="C441" s="211">
        <v>2.4644181820000002</v>
      </c>
      <c r="D441" s="214">
        <v>663215</v>
      </c>
      <c r="E441" s="214">
        <v>470121</v>
      </c>
      <c r="F441" s="214">
        <v>193094</v>
      </c>
      <c r="G441" s="215">
        <v>0</v>
      </c>
      <c r="H441" s="46" t="s">
        <v>1551</v>
      </c>
    </row>
    <row r="442" spans="1:8" ht="43.2" x14ac:dyDescent="0.3">
      <c r="A442" s="46">
        <v>441</v>
      </c>
      <c r="B442" s="46" t="s">
        <v>2156</v>
      </c>
      <c r="C442" s="211">
        <v>0.87803030299999996</v>
      </c>
      <c r="D442" s="214">
        <v>655801</v>
      </c>
      <c r="E442" s="214">
        <v>650139</v>
      </c>
      <c r="F442" s="214">
        <v>5662</v>
      </c>
      <c r="G442" s="215">
        <v>0</v>
      </c>
      <c r="H442" s="46" t="s">
        <v>1551</v>
      </c>
    </row>
    <row r="443" spans="1:8" ht="43.2" x14ac:dyDescent="0.3">
      <c r="A443" s="46">
        <v>442</v>
      </c>
      <c r="B443" s="46" t="s">
        <v>2155</v>
      </c>
      <c r="C443" s="211">
        <v>0</v>
      </c>
      <c r="D443" s="214">
        <v>645751</v>
      </c>
      <c r="E443" s="214" t="s">
        <v>1559</v>
      </c>
      <c r="F443" s="214">
        <v>645751</v>
      </c>
      <c r="G443" s="215">
        <v>0</v>
      </c>
      <c r="H443" s="46" t="s">
        <v>1551</v>
      </c>
    </row>
    <row r="444" spans="1:8" ht="43.2" x14ac:dyDescent="0.3">
      <c r="A444" s="46">
        <v>443</v>
      </c>
      <c r="B444" s="46" t="s">
        <v>2154</v>
      </c>
      <c r="C444" s="211">
        <v>3.4302924240000001</v>
      </c>
      <c r="D444" s="214">
        <v>644514</v>
      </c>
      <c r="E444" s="214">
        <v>642158</v>
      </c>
      <c r="F444" s="214">
        <v>2356</v>
      </c>
      <c r="G444" s="215">
        <v>0</v>
      </c>
      <c r="H444" s="46" t="s">
        <v>1551</v>
      </c>
    </row>
    <row r="445" spans="1:8" ht="43.2" x14ac:dyDescent="0.3">
      <c r="A445" s="46">
        <v>444</v>
      </c>
      <c r="B445" s="46" t="s">
        <v>2153</v>
      </c>
      <c r="C445" s="211">
        <v>10.02708636</v>
      </c>
      <c r="D445" s="214">
        <v>638079</v>
      </c>
      <c r="E445" s="214">
        <v>631801</v>
      </c>
      <c r="F445" s="214">
        <v>6277</v>
      </c>
      <c r="G445" s="215">
        <v>0</v>
      </c>
      <c r="H445" s="46" t="s">
        <v>1551</v>
      </c>
    </row>
    <row r="446" spans="1:8" ht="43.2" x14ac:dyDescent="0.3">
      <c r="A446" s="46">
        <v>445</v>
      </c>
      <c r="B446" s="46" t="s">
        <v>2152</v>
      </c>
      <c r="C446" s="211">
        <v>4.5492848480000001</v>
      </c>
      <c r="D446" s="214">
        <v>632789</v>
      </c>
      <c r="E446" s="214">
        <v>37713</v>
      </c>
      <c r="F446" s="214">
        <v>595076</v>
      </c>
      <c r="G446" s="215">
        <v>0</v>
      </c>
      <c r="H446" s="46" t="s">
        <v>1551</v>
      </c>
    </row>
    <row r="447" spans="1:8" ht="43.2" x14ac:dyDescent="0.3">
      <c r="A447" s="46">
        <v>446</v>
      </c>
      <c r="B447" s="46" t="s">
        <v>2151</v>
      </c>
      <c r="C447" s="211">
        <v>8.2068287879999993</v>
      </c>
      <c r="D447" s="214">
        <v>630763</v>
      </c>
      <c r="E447" s="214">
        <v>499073</v>
      </c>
      <c r="F447" s="214">
        <v>131689</v>
      </c>
      <c r="G447" s="215">
        <v>0</v>
      </c>
      <c r="H447" s="46" t="s">
        <v>1551</v>
      </c>
    </row>
    <row r="448" spans="1:8" ht="43.2" x14ac:dyDescent="0.3">
      <c r="A448" s="46">
        <v>447</v>
      </c>
      <c r="B448" s="46" t="s">
        <v>2150</v>
      </c>
      <c r="C448" s="211">
        <v>7.4072439389999998</v>
      </c>
      <c r="D448" s="214">
        <v>628651</v>
      </c>
      <c r="E448" s="214">
        <v>623227</v>
      </c>
      <c r="F448" s="214">
        <v>5424</v>
      </c>
      <c r="G448" s="215">
        <v>0</v>
      </c>
      <c r="H448" s="46" t="s">
        <v>1551</v>
      </c>
    </row>
    <row r="449" spans="1:8" ht="43.2" x14ac:dyDescent="0.3">
      <c r="A449" s="46">
        <v>448</v>
      </c>
      <c r="B449" s="46" t="s">
        <v>2149</v>
      </c>
      <c r="C449" s="211">
        <v>1.2636363639999999</v>
      </c>
      <c r="D449" s="214">
        <v>626862</v>
      </c>
      <c r="E449" s="214">
        <v>412906</v>
      </c>
      <c r="F449" s="214">
        <v>213956</v>
      </c>
      <c r="G449" s="215">
        <v>0</v>
      </c>
      <c r="H449" s="46" t="s">
        <v>1551</v>
      </c>
    </row>
    <row r="450" spans="1:8" ht="43.2" x14ac:dyDescent="0.3">
      <c r="A450" s="46">
        <v>449</v>
      </c>
      <c r="B450" s="46" t="s">
        <v>2148</v>
      </c>
      <c r="C450" s="211">
        <v>0.80794242400000005</v>
      </c>
      <c r="D450" s="214">
        <v>625542</v>
      </c>
      <c r="E450" s="214">
        <v>624941</v>
      </c>
      <c r="F450" s="214">
        <v>601</v>
      </c>
      <c r="G450" s="215">
        <v>0</v>
      </c>
      <c r="H450" s="46" t="s">
        <v>1551</v>
      </c>
    </row>
    <row r="451" spans="1:8" ht="43.2" x14ac:dyDescent="0.3">
      <c r="A451" s="46">
        <v>450</v>
      </c>
      <c r="B451" s="46" t="s">
        <v>2147</v>
      </c>
      <c r="C451" s="211">
        <v>1.6020833329999999</v>
      </c>
      <c r="D451" s="214">
        <v>625313</v>
      </c>
      <c r="E451" s="214">
        <v>604656</v>
      </c>
      <c r="F451" s="214">
        <v>20657</v>
      </c>
      <c r="G451" s="215">
        <v>0</v>
      </c>
      <c r="H451" s="46" t="s">
        <v>1551</v>
      </c>
    </row>
    <row r="452" spans="1:8" ht="43.2" x14ac:dyDescent="0.3">
      <c r="A452" s="46">
        <v>451</v>
      </c>
      <c r="B452" s="46" t="s">
        <v>2146</v>
      </c>
      <c r="C452" s="211">
        <v>8.2782196970000008</v>
      </c>
      <c r="D452" s="214">
        <v>622304</v>
      </c>
      <c r="E452" s="214">
        <v>542523</v>
      </c>
      <c r="F452" s="214">
        <v>79781</v>
      </c>
      <c r="G452" s="215">
        <v>0</v>
      </c>
      <c r="H452" s="46" t="s">
        <v>1551</v>
      </c>
    </row>
    <row r="453" spans="1:8" ht="43.2" x14ac:dyDescent="0.3">
      <c r="A453" s="46">
        <v>452</v>
      </c>
      <c r="B453" s="46" t="s">
        <v>2145</v>
      </c>
      <c r="C453" s="211">
        <v>3.2890151520000002</v>
      </c>
      <c r="D453" s="214">
        <v>618017</v>
      </c>
      <c r="E453" s="214">
        <v>609875</v>
      </c>
      <c r="F453" s="214">
        <v>8143</v>
      </c>
      <c r="G453" s="215">
        <v>0</v>
      </c>
      <c r="H453" s="46" t="s">
        <v>1551</v>
      </c>
    </row>
    <row r="454" spans="1:8" ht="43.2" x14ac:dyDescent="0.3">
      <c r="A454" s="46">
        <v>453</v>
      </c>
      <c r="B454" s="46" t="s">
        <v>2144</v>
      </c>
      <c r="C454" s="211">
        <v>3.3744060610000002</v>
      </c>
      <c r="D454" s="214">
        <v>614484</v>
      </c>
      <c r="E454" s="214">
        <v>32157</v>
      </c>
      <c r="F454" s="214">
        <v>582327</v>
      </c>
      <c r="G454" s="215">
        <v>0</v>
      </c>
      <c r="H454" s="46" t="s">
        <v>1551</v>
      </c>
    </row>
    <row r="455" spans="1:8" ht="43.2" x14ac:dyDescent="0.3">
      <c r="A455" s="46">
        <v>454</v>
      </c>
      <c r="B455" s="46" t="s">
        <v>2143</v>
      </c>
      <c r="C455" s="211">
        <v>4.2816166669999998</v>
      </c>
      <c r="D455" s="214">
        <v>609780</v>
      </c>
      <c r="E455" s="214">
        <v>604091</v>
      </c>
      <c r="F455" s="214">
        <v>5689</v>
      </c>
      <c r="G455" s="215">
        <v>0</v>
      </c>
      <c r="H455" s="46" t="s">
        <v>1551</v>
      </c>
    </row>
    <row r="456" spans="1:8" ht="43.2" x14ac:dyDescent="0.3">
      <c r="A456" s="46">
        <v>455</v>
      </c>
      <c r="B456" s="46" t="s">
        <v>2142</v>
      </c>
      <c r="C456" s="211">
        <v>1.152236364</v>
      </c>
      <c r="D456" s="214">
        <v>601867</v>
      </c>
      <c r="E456" s="214">
        <v>540077</v>
      </c>
      <c r="F456" s="214">
        <v>61790</v>
      </c>
      <c r="G456" s="215">
        <v>0</v>
      </c>
      <c r="H456" s="46" t="s">
        <v>1551</v>
      </c>
    </row>
    <row r="457" spans="1:8" ht="43.2" x14ac:dyDescent="0.3">
      <c r="A457" s="46">
        <v>456</v>
      </c>
      <c r="B457" s="46" t="s">
        <v>2141</v>
      </c>
      <c r="C457" s="211">
        <v>0.47552727299999997</v>
      </c>
      <c r="D457" s="214">
        <v>599583</v>
      </c>
      <c r="E457" s="214">
        <v>582832</v>
      </c>
      <c r="F457" s="214">
        <v>16752</v>
      </c>
      <c r="G457" s="215">
        <v>0</v>
      </c>
      <c r="H457" s="46" t="s">
        <v>1551</v>
      </c>
    </row>
    <row r="458" spans="1:8" ht="43.2" x14ac:dyDescent="0.3">
      <c r="A458" s="46">
        <v>457</v>
      </c>
      <c r="B458" s="46" t="s">
        <v>2140</v>
      </c>
      <c r="C458" s="211">
        <v>22.804765150000001</v>
      </c>
      <c r="D458" s="214">
        <v>591818</v>
      </c>
      <c r="E458" s="214">
        <v>576198</v>
      </c>
      <c r="F458" s="214">
        <v>15620</v>
      </c>
      <c r="G458" s="215">
        <v>0</v>
      </c>
      <c r="H458" s="46" t="s">
        <v>1551</v>
      </c>
    </row>
    <row r="459" spans="1:8" ht="43.2" x14ac:dyDescent="0.3">
      <c r="A459" s="46">
        <v>458</v>
      </c>
      <c r="B459" s="46" t="s">
        <v>2139</v>
      </c>
      <c r="C459" s="211">
        <v>1.391336364</v>
      </c>
      <c r="D459" s="214">
        <v>590912</v>
      </c>
      <c r="E459" s="214">
        <v>419985</v>
      </c>
      <c r="F459" s="214">
        <v>170927</v>
      </c>
      <c r="G459" s="215">
        <v>0</v>
      </c>
      <c r="H459" s="46" t="s">
        <v>1551</v>
      </c>
    </row>
    <row r="460" spans="1:8" ht="43.2" x14ac:dyDescent="0.3">
      <c r="A460" s="46">
        <v>459</v>
      </c>
      <c r="B460" s="46" t="s">
        <v>2138</v>
      </c>
      <c r="C460" s="211">
        <v>0</v>
      </c>
      <c r="D460" s="214">
        <v>588322</v>
      </c>
      <c r="E460" s="214" t="s">
        <v>1559</v>
      </c>
      <c r="F460" s="214">
        <v>588322</v>
      </c>
      <c r="G460" s="215">
        <v>0</v>
      </c>
      <c r="H460" s="46" t="s">
        <v>1551</v>
      </c>
    </row>
    <row r="461" spans="1:8" ht="43.2" x14ac:dyDescent="0.3">
      <c r="A461" s="46">
        <v>460</v>
      </c>
      <c r="B461" s="46" t="s">
        <v>2137</v>
      </c>
      <c r="C461" s="211">
        <v>13.954760609999999</v>
      </c>
      <c r="D461" s="214">
        <v>586183</v>
      </c>
      <c r="E461" s="214">
        <v>109665</v>
      </c>
      <c r="F461" s="214">
        <v>476517</v>
      </c>
      <c r="G461" s="215">
        <v>0</v>
      </c>
      <c r="H461" s="46" t="s">
        <v>1551</v>
      </c>
    </row>
    <row r="462" spans="1:8" ht="43.2" x14ac:dyDescent="0.3">
      <c r="A462" s="46">
        <v>461</v>
      </c>
      <c r="B462" s="46" t="s">
        <v>2136</v>
      </c>
      <c r="C462" s="211">
        <v>4.3251909089999998</v>
      </c>
      <c r="D462" s="214">
        <v>585509</v>
      </c>
      <c r="E462" s="214">
        <v>513363</v>
      </c>
      <c r="F462" s="214">
        <v>72146</v>
      </c>
      <c r="G462" s="215">
        <v>0</v>
      </c>
      <c r="H462" s="46" t="s">
        <v>1551</v>
      </c>
    </row>
    <row r="463" spans="1:8" ht="43.2" x14ac:dyDescent="0.3">
      <c r="A463" s="46">
        <v>462</v>
      </c>
      <c r="B463" s="46" t="s">
        <v>2135</v>
      </c>
      <c r="C463" s="211">
        <v>7.8147666669999998</v>
      </c>
      <c r="D463" s="214">
        <v>584439</v>
      </c>
      <c r="E463" s="214">
        <v>579147</v>
      </c>
      <c r="F463" s="214">
        <v>5292</v>
      </c>
      <c r="G463" s="215">
        <v>0</v>
      </c>
      <c r="H463" s="46" t="s">
        <v>1551</v>
      </c>
    </row>
    <row r="464" spans="1:8" ht="43.2" x14ac:dyDescent="0.3">
      <c r="A464" s="46">
        <v>463</v>
      </c>
      <c r="B464" s="46" t="s">
        <v>2134</v>
      </c>
      <c r="C464" s="211">
        <v>2.159448485</v>
      </c>
      <c r="D464" s="214">
        <v>582163</v>
      </c>
      <c r="E464" s="214">
        <v>531722</v>
      </c>
      <c r="F464" s="214">
        <v>50442</v>
      </c>
      <c r="G464" s="215">
        <v>0</v>
      </c>
      <c r="H464" s="46" t="s">
        <v>1551</v>
      </c>
    </row>
    <row r="465" spans="1:8" ht="43.2" x14ac:dyDescent="0.3">
      <c r="A465" s="46">
        <v>464</v>
      </c>
      <c r="B465" s="46" t="s">
        <v>2133</v>
      </c>
      <c r="C465" s="211">
        <v>14.717074240000001</v>
      </c>
      <c r="D465" s="214">
        <v>571237</v>
      </c>
      <c r="E465" s="214">
        <v>403911</v>
      </c>
      <c r="F465" s="214">
        <v>167326</v>
      </c>
      <c r="G465" s="215">
        <v>0</v>
      </c>
      <c r="H465" s="46" t="s">
        <v>1551</v>
      </c>
    </row>
    <row r="466" spans="1:8" ht="43.2" x14ac:dyDescent="0.3">
      <c r="A466" s="46">
        <v>465</v>
      </c>
      <c r="B466" s="46" t="s">
        <v>2132</v>
      </c>
      <c r="C466" s="211">
        <v>7.2284378790000003</v>
      </c>
      <c r="D466" s="214">
        <v>569509</v>
      </c>
      <c r="E466" s="214">
        <v>565012</v>
      </c>
      <c r="F466" s="214">
        <v>4497</v>
      </c>
      <c r="G466" s="215">
        <v>0</v>
      </c>
      <c r="H466" s="46" t="s">
        <v>1551</v>
      </c>
    </row>
    <row r="467" spans="1:8" ht="43.2" x14ac:dyDescent="0.3">
      <c r="A467" s="46">
        <v>466</v>
      </c>
      <c r="B467" s="46" t="s">
        <v>2131</v>
      </c>
      <c r="C467" s="211">
        <v>1.4760893939999999</v>
      </c>
      <c r="D467" s="214">
        <v>555196</v>
      </c>
      <c r="E467" s="214">
        <v>22866</v>
      </c>
      <c r="F467" s="214">
        <v>532330</v>
      </c>
      <c r="G467" s="215">
        <v>0</v>
      </c>
      <c r="H467" s="46" t="s">
        <v>1551</v>
      </c>
    </row>
    <row r="468" spans="1:8" ht="43.2" x14ac:dyDescent="0.3">
      <c r="A468" s="46">
        <v>467</v>
      </c>
      <c r="B468" s="46" t="s">
        <v>2130</v>
      </c>
      <c r="C468" s="211">
        <v>7.8716272729999996</v>
      </c>
      <c r="D468" s="214">
        <v>553695</v>
      </c>
      <c r="E468" s="214">
        <v>488905</v>
      </c>
      <c r="F468" s="214">
        <v>64791</v>
      </c>
      <c r="G468" s="215">
        <v>0</v>
      </c>
      <c r="H468" s="46" t="s">
        <v>1551</v>
      </c>
    </row>
    <row r="469" spans="1:8" ht="43.2" x14ac:dyDescent="0.3">
      <c r="A469" s="46">
        <v>468</v>
      </c>
      <c r="B469" s="46" t="s">
        <v>2129</v>
      </c>
      <c r="C469" s="211">
        <v>1.7431969700000001</v>
      </c>
      <c r="D469" s="214">
        <v>550610</v>
      </c>
      <c r="E469" s="214">
        <v>511420</v>
      </c>
      <c r="F469" s="214">
        <v>39190</v>
      </c>
      <c r="G469" s="215">
        <v>0</v>
      </c>
      <c r="H469" s="46" t="s">
        <v>1551</v>
      </c>
    </row>
    <row r="470" spans="1:8" ht="43.2" x14ac:dyDescent="0.3">
      <c r="A470" s="46">
        <v>469</v>
      </c>
      <c r="B470" s="46" t="s">
        <v>2128</v>
      </c>
      <c r="C470" s="211">
        <v>0.66137424199999995</v>
      </c>
      <c r="D470" s="214">
        <v>550204</v>
      </c>
      <c r="E470" s="214">
        <v>2886</v>
      </c>
      <c r="F470" s="214">
        <v>547318</v>
      </c>
      <c r="G470" s="215">
        <v>0</v>
      </c>
      <c r="H470" s="46" t="s">
        <v>1551</v>
      </c>
    </row>
    <row r="471" spans="1:8" ht="43.2" x14ac:dyDescent="0.3">
      <c r="A471" s="46">
        <v>470</v>
      </c>
      <c r="B471" s="46" t="s">
        <v>2127</v>
      </c>
      <c r="C471" s="211">
        <v>1.101893939</v>
      </c>
      <c r="D471" s="214">
        <v>549983</v>
      </c>
      <c r="E471" s="214">
        <v>544074</v>
      </c>
      <c r="F471" s="214">
        <v>5909</v>
      </c>
      <c r="G471" s="215">
        <v>0</v>
      </c>
      <c r="H471" s="46" t="s">
        <v>1551</v>
      </c>
    </row>
    <row r="472" spans="1:8" ht="43.2" x14ac:dyDescent="0.3">
      <c r="A472" s="46">
        <v>471</v>
      </c>
      <c r="B472" s="46" t="s">
        <v>2126</v>
      </c>
      <c r="C472" s="211">
        <v>8.3297575760000004</v>
      </c>
      <c r="D472" s="214">
        <v>543890</v>
      </c>
      <c r="E472" s="214">
        <v>104236</v>
      </c>
      <c r="F472" s="214">
        <v>439654</v>
      </c>
      <c r="G472" s="215">
        <v>0</v>
      </c>
      <c r="H472" s="46" t="s">
        <v>1551</v>
      </c>
    </row>
    <row r="473" spans="1:8" ht="43.2" x14ac:dyDescent="0.3">
      <c r="A473" s="46">
        <v>472</v>
      </c>
      <c r="B473" s="46" t="s">
        <v>2125</v>
      </c>
      <c r="C473" s="211">
        <v>0.51917727300000005</v>
      </c>
      <c r="D473" s="214">
        <v>537070</v>
      </c>
      <c r="E473" s="214">
        <v>174706</v>
      </c>
      <c r="F473" s="214">
        <v>362364</v>
      </c>
      <c r="G473" s="215">
        <v>0</v>
      </c>
      <c r="H473" s="46" t="s">
        <v>1551</v>
      </c>
    </row>
    <row r="474" spans="1:8" ht="43.2" x14ac:dyDescent="0.3">
      <c r="A474" s="46">
        <v>473</v>
      </c>
      <c r="B474" s="46" t="s">
        <v>2124</v>
      </c>
      <c r="C474" s="211">
        <v>2.6868878789999999</v>
      </c>
      <c r="D474" s="214">
        <v>536384</v>
      </c>
      <c r="E474" s="214">
        <v>423572</v>
      </c>
      <c r="F474" s="214">
        <v>112812</v>
      </c>
      <c r="G474" s="215">
        <v>0</v>
      </c>
      <c r="H474" s="46" t="s">
        <v>1551</v>
      </c>
    </row>
    <row r="475" spans="1:8" ht="43.2" x14ac:dyDescent="0.3">
      <c r="A475" s="46">
        <v>474</v>
      </c>
      <c r="B475" s="46" t="s">
        <v>2123</v>
      </c>
      <c r="C475" s="211">
        <v>0</v>
      </c>
      <c r="D475" s="214">
        <v>529891</v>
      </c>
      <c r="E475" s="214" t="s">
        <v>1559</v>
      </c>
      <c r="F475" s="214">
        <v>529891</v>
      </c>
      <c r="G475" s="215">
        <v>0</v>
      </c>
      <c r="H475" s="46" t="s">
        <v>1551</v>
      </c>
    </row>
    <row r="476" spans="1:8" ht="43.2" x14ac:dyDescent="0.3">
      <c r="A476" s="46">
        <v>475</v>
      </c>
      <c r="B476" s="46" t="s">
        <v>2122</v>
      </c>
      <c r="C476" s="211">
        <v>4.5645484850000004</v>
      </c>
      <c r="D476" s="214">
        <v>526126</v>
      </c>
      <c r="E476" s="214">
        <v>304904</v>
      </c>
      <c r="F476" s="214">
        <v>221222</v>
      </c>
      <c r="G476" s="215">
        <v>0</v>
      </c>
      <c r="H476" s="46" t="s">
        <v>1551</v>
      </c>
    </row>
    <row r="477" spans="1:8" ht="43.2" x14ac:dyDescent="0.3">
      <c r="A477" s="46">
        <v>476</v>
      </c>
      <c r="B477" s="46" t="s">
        <v>2121</v>
      </c>
      <c r="C477" s="211">
        <v>6.7638287879999996</v>
      </c>
      <c r="D477" s="214">
        <v>522650</v>
      </c>
      <c r="E477" s="214">
        <v>366600</v>
      </c>
      <c r="F477" s="214">
        <v>156050</v>
      </c>
      <c r="G477" s="215">
        <v>0</v>
      </c>
      <c r="H477" s="46" t="s">
        <v>1551</v>
      </c>
    </row>
    <row r="478" spans="1:8" ht="43.2" x14ac:dyDescent="0.3">
      <c r="A478" s="46">
        <v>477</v>
      </c>
      <c r="B478" s="46" t="s">
        <v>2120</v>
      </c>
      <c r="C478" s="211">
        <v>8.7677696970000003</v>
      </c>
      <c r="D478" s="214">
        <v>520639</v>
      </c>
      <c r="E478" s="214">
        <v>396646</v>
      </c>
      <c r="F478" s="214">
        <v>123993</v>
      </c>
      <c r="G478" s="215">
        <v>0</v>
      </c>
      <c r="H478" s="46" t="s">
        <v>1551</v>
      </c>
    </row>
    <row r="479" spans="1:8" ht="43.2" x14ac:dyDescent="0.3">
      <c r="A479" s="46">
        <v>478</v>
      </c>
      <c r="B479" s="46" t="s">
        <v>2119</v>
      </c>
      <c r="C479" s="211">
        <v>3.0666969700000002</v>
      </c>
      <c r="D479" s="214">
        <v>519957</v>
      </c>
      <c r="E479" s="214">
        <v>500848</v>
      </c>
      <c r="F479" s="214">
        <v>19109</v>
      </c>
      <c r="G479" s="215">
        <v>0</v>
      </c>
      <c r="H479" s="46" t="s">
        <v>1551</v>
      </c>
    </row>
    <row r="480" spans="1:8" ht="43.2" x14ac:dyDescent="0.3">
      <c r="A480" s="46">
        <v>479</v>
      </c>
      <c r="B480" s="46" t="s">
        <v>2118</v>
      </c>
      <c r="C480" s="211">
        <v>4.247309091</v>
      </c>
      <c r="D480" s="214">
        <v>516808</v>
      </c>
      <c r="E480" s="214">
        <v>454434</v>
      </c>
      <c r="F480" s="214">
        <v>62374</v>
      </c>
      <c r="G480" s="215">
        <v>0</v>
      </c>
      <c r="H480" s="46" t="s">
        <v>1551</v>
      </c>
    </row>
    <row r="481" spans="1:8" ht="43.2" x14ac:dyDescent="0.3">
      <c r="A481" s="46">
        <v>480</v>
      </c>
      <c r="B481" s="46" t="s">
        <v>2117</v>
      </c>
      <c r="C481" s="211">
        <v>2.6683378790000001</v>
      </c>
      <c r="D481" s="214">
        <v>513329</v>
      </c>
      <c r="E481" s="214">
        <v>506733</v>
      </c>
      <c r="F481" s="214">
        <v>6596</v>
      </c>
      <c r="G481" s="215">
        <v>0</v>
      </c>
      <c r="H481" s="46" t="s">
        <v>1551</v>
      </c>
    </row>
    <row r="482" spans="1:8" ht="43.2" x14ac:dyDescent="0.3">
      <c r="A482" s="46">
        <v>481</v>
      </c>
      <c r="B482" s="46" t="s">
        <v>2116</v>
      </c>
      <c r="C482" s="211">
        <v>4.3539848479999996</v>
      </c>
      <c r="D482" s="214">
        <v>509502</v>
      </c>
      <c r="E482" s="214">
        <v>468582</v>
      </c>
      <c r="F482" s="214">
        <v>40920</v>
      </c>
      <c r="G482" s="215">
        <v>0</v>
      </c>
      <c r="H482" s="46" t="s">
        <v>1551</v>
      </c>
    </row>
    <row r="483" spans="1:8" ht="43.2" x14ac:dyDescent="0.3">
      <c r="A483" s="46">
        <v>482</v>
      </c>
      <c r="B483" s="46" t="s">
        <v>2115</v>
      </c>
      <c r="C483" s="211">
        <v>16.233872730000002</v>
      </c>
      <c r="D483" s="214">
        <v>504265</v>
      </c>
      <c r="E483" s="214">
        <v>493342</v>
      </c>
      <c r="F483" s="214">
        <v>10923</v>
      </c>
      <c r="G483" s="215">
        <v>0</v>
      </c>
      <c r="H483" s="46" t="s">
        <v>1551</v>
      </c>
    </row>
    <row r="484" spans="1:8" ht="43.2" x14ac:dyDescent="0.3">
      <c r="A484" s="46">
        <v>483</v>
      </c>
      <c r="B484" s="46" t="s">
        <v>2114</v>
      </c>
      <c r="C484" s="211">
        <v>7.8401560610000001</v>
      </c>
      <c r="D484" s="214">
        <v>501828</v>
      </c>
      <c r="E484" s="214">
        <v>496494</v>
      </c>
      <c r="F484" s="214">
        <v>5334</v>
      </c>
      <c r="G484" s="215">
        <v>0</v>
      </c>
      <c r="H484" s="46" t="s">
        <v>1551</v>
      </c>
    </row>
    <row r="485" spans="1:8" ht="43.2" x14ac:dyDescent="0.3">
      <c r="A485" s="46">
        <v>484</v>
      </c>
      <c r="B485" s="46" t="s">
        <v>2113</v>
      </c>
      <c r="C485" s="211">
        <v>6.4923939390000003</v>
      </c>
      <c r="D485" s="214">
        <v>498150</v>
      </c>
      <c r="E485" s="214">
        <v>448825</v>
      </c>
      <c r="F485" s="214">
        <v>49324</v>
      </c>
      <c r="G485" s="215">
        <v>0</v>
      </c>
      <c r="H485" s="46" t="s">
        <v>1551</v>
      </c>
    </row>
    <row r="486" spans="1:8" ht="43.2" x14ac:dyDescent="0.3">
      <c r="A486" s="46">
        <v>485</v>
      </c>
      <c r="B486" s="46" t="s">
        <v>2112</v>
      </c>
      <c r="C486" s="211">
        <v>20.83030303</v>
      </c>
      <c r="D486" s="214">
        <v>494908</v>
      </c>
      <c r="E486" s="214">
        <v>187284</v>
      </c>
      <c r="F486" s="214">
        <v>307624</v>
      </c>
      <c r="G486" s="215">
        <v>0</v>
      </c>
      <c r="H486" s="46" t="s">
        <v>1551</v>
      </c>
    </row>
    <row r="487" spans="1:8" ht="43.2" x14ac:dyDescent="0.3">
      <c r="A487" s="46">
        <v>486</v>
      </c>
      <c r="B487" s="46" t="s">
        <v>2111</v>
      </c>
      <c r="C487" s="211">
        <v>4.3900060610000002</v>
      </c>
      <c r="D487" s="214">
        <v>491786</v>
      </c>
      <c r="E487" s="214">
        <v>204646</v>
      </c>
      <c r="F487" s="214">
        <v>287140</v>
      </c>
      <c r="G487" s="215">
        <v>0</v>
      </c>
      <c r="H487" s="46" t="s">
        <v>1551</v>
      </c>
    </row>
    <row r="488" spans="1:8" ht="43.2" x14ac:dyDescent="0.3">
      <c r="A488" s="46">
        <v>487</v>
      </c>
      <c r="B488" s="46" t="s">
        <v>2110</v>
      </c>
      <c r="C488" s="211">
        <v>17.629950000000001</v>
      </c>
      <c r="D488" s="214">
        <v>490461</v>
      </c>
      <c r="E488" s="214">
        <v>472621</v>
      </c>
      <c r="F488" s="214">
        <v>17840</v>
      </c>
      <c r="G488" s="215">
        <v>0</v>
      </c>
      <c r="H488" s="46" t="s">
        <v>1551</v>
      </c>
    </row>
    <row r="489" spans="1:8" ht="43.2" x14ac:dyDescent="0.3">
      <c r="A489" s="46">
        <v>488</v>
      </c>
      <c r="B489" s="46" t="s">
        <v>2109</v>
      </c>
      <c r="C489" s="211">
        <v>6.8250318180000002</v>
      </c>
      <c r="D489" s="214">
        <v>484036</v>
      </c>
      <c r="E489" s="214">
        <v>471453</v>
      </c>
      <c r="F489" s="214">
        <v>12583</v>
      </c>
      <c r="G489" s="215">
        <v>0</v>
      </c>
      <c r="H489" s="46" t="s">
        <v>1551</v>
      </c>
    </row>
    <row r="490" spans="1:8" ht="43.2" x14ac:dyDescent="0.3">
      <c r="A490" s="46">
        <v>489</v>
      </c>
      <c r="B490" s="46" t="s">
        <v>2108</v>
      </c>
      <c r="C490" s="211">
        <v>3.4997803030000001</v>
      </c>
      <c r="D490" s="214">
        <v>481331</v>
      </c>
      <c r="E490" s="214">
        <v>453656</v>
      </c>
      <c r="F490" s="214">
        <v>27675</v>
      </c>
      <c r="G490" s="215">
        <v>0</v>
      </c>
      <c r="H490" s="46" t="s">
        <v>1551</v>
      </c>
    </row>
    <row r="491" spans="1:8" ht="43.2" x14ac:dyDescent="0.3">
      <c r="A491" s="46">
        <v>490</v>
      </c>
      <c r="B491" s="46" t="s">
        <v>2107</v>
      </c>
      <c r="C491" s="211">
        <v>4.8645469700000001</v>
      </c>
      <c r="D491" s="214">
        <v>481284</v>
      </c>
      <c r="E491" s="214">
        <v>453892</v>
      </c>
      <c r="F491" s="214">
        <v>27392</v>
      </c>
      <c r="G491" s="215">
        <v>0</v>
      </c>
      <c r="H491" s="46" t="s">
        <v>1551</v>
      </c>
    </row>
    <row r="492" spans="1:8" ht="43.2" x14ac:dyDescent="0.3">
      <c r="A492" s="46">
        <v>491</v>
      </c>
      <c r="B492" s="46" t="s">
        <v>2106</v>
      </c>
      <c r="C492" s="211">
        <v>2.5084954549999998</v>
      </c>
      <c r="D492" s="214">
        <v>474738</v>
      </c>
      <c r="E492" s="214">
        <v>433481</v>
      </c>
      <c r="F492" s="214">
        <v>41256</v>
      </c>
      <c r="G492" s="215">
        <v>0</v>
      </c>
      <c r="H492" s="46" t="s">
        <v>1551</v>
      </c>
    </row>
    <row r="493" spans="1:8" ht="43.2" x14ac:dyDescent="0.3">
      <c r="A493" s="46">
        <v>492</v>
      </c>
      <c r="B493" s="46" t="s">
        <v>2105</v>
      </c>
      <c r="C493" s="211">
        <v>4.1473757579999999</v>
      </c>
      <c r="D493" s="214">
        <v>472177</v>
      </c>
      <c r="E493" s="214">
        <v>1225</v>
      </c>
      <c r="F493" s="214">
        <v>470952</v>
      </c>
      <c r="G493" s="215">
        <v>0</v>
      </c>
      <c r="H493" s="46" t="s">
        <v>1551</v>
      </c>
    </row>
    <row r="494" spans="1:8" ht="43.2" x14ac:dyDescent="0.3">
      <c r="A494" s="46">
        <v>493</v>
      </c>
      <c r="B494" s="46" t="s">
        <v>2104</v>
      </c>
      <c r="C494" s="211">
        <v>3.1650106060000001</v>
      </c>
      <c r="D494" s="214">
        <v>471201</v>
      </c>
      <c r="E494" s="214">
        <v>350430</v>
      </c>
      <c r="F494" s="214">
        <v>120772</v>
      </c>
      <c r="G494" s="215">
        <v>0</v>
      </c>
      <c r="H494" s="46" t="s">
        <v>1551</v>
      </c>
    </row>
    <row r="495" spans="1:8" ht="43.2" x14ac:dyDescent="0.3">
      <c r="A495" s="46">
        <v>494</v>
      </c>
      <c r="B495" s="46" t="s">
        <v>2103</v>
      </c>
      <c r="C495" s="211">
        <v>2.642581818</v>
      </c>
      <c r="D495" s="214">
        <v>466525</v>
      </c>
      <c r="E495" s="214">
        <v>4306</v>
      </c>
      <c r="F495" s="214">
        <v>462219</v>
      </c>
      <c r="G495" s="215">
        <v>0</v>
      </c>
      <c r="H495" s="46" t="s">
        <v>1551</v>
      </c>
    </row>
    <row r="496" spans="1:8" ht="43.2" x14ac:dyDescent="0.3">
      <c r="A496" s="46">
        <v>495</v>
      </c>
      <c r="B496" s="46" t="s">
        <v>2102</v>
      </c>
      <c r="C496" s="211">
        <v>0.57916666699999997</v>
      </c>
      <c r="D496" s="214">
        <v>465101</v>
      </c>
      <c r="E496" s="214">
        <v>292268</v>
      </c>
      <c r="F496" s="214">
        <v>172833</v>
      </c>
      <c r="G496" s="215">
        <v>0</v>
      </c>
      <c r="H496" s="46" t="s">
        <v>1551</v>
      </c>
    </row>
    <row r="497" spans="1:8" ht="43.2" x14ac:dyDescent="0.3">
      <c r="A497" s="46">
        <v>496</v>
      </c>
      <c r="B497" s="46" t="s">
        <v>2101</v>
      </c>
      <c r="C497" s="211">
        <v>5.4323863640000001</v>
      </c>
      <c r="D497" s="214">
        <v>458782</v>
      </c>
      <c r="E497" s="214">
        <v>456399</v>
      </c>
      <c r="F497" s="214">
        <v>2383</v>
      </c>
      <c r="G497" s="215">
        <v>0</v>
      </c>
      <c r="H497" s="46" t="s">
        <v>1551</v>
      </c>
    </row>
    <row r="498" spans="1:8" ht="43.2" x14ac:dyDescent="0.3">
      <c r="A498" s="46">
        <v>497</v>
      </c>
      <c r="B498" s="46" t="s">
        <v>2100</v>
      </c>
      <c r="C498" s="211">
        <v>3.3103939389999999</v>
      </c>
      <c r="D498" s="214">
        <v>458219</v>
      </c>
      <c r="E498" s="214">
        <v>313175</v>
      </c>
      <c r="F498" s="214">
        <v>145044</v>
      </c>
      <c r="G498" s="215">
        <v>0</v>
      </c>
      <c r="H498" s="46" t="s">
        <v>1551</v>
      </c>
    </row>
    <row r="499" spans="1:8" ht="43.2" x14ac:dyDescent="0.3">
      <c r="A499" s="46">
        <v>498</v>
      </c>
      <c r="B499" s="46" t="s">
        <v>2099</v>
      </c>
      <c r="C499" s="211">
        <v>1.5712075759999999</v>
      </c>
      <c r="D499" s="214">
        <v>456193</v>
      </c>
      <c r="E499" s="214">
        <v>455151</v>
      </c>
      <c r="F499" s="214">
        <v>1042</v>
      </c>
      <c r="G499" s="215">
        <v>0</v>
      </c>
      <c r="H499" s="46" t="s">
        <v>1551</v>
      </c>
    </row>
    <row r="500" spans="1:8" ht="43.2" x14ac:dyDescent="0.3">
      <c r="A500" s="46">
        <v>499</v>
      </c>
      <c r="B500" s="46" t="s">
        <v>2098</v>
      </c>
      <c r="C500" s="211">
        <v>4.0823606059999999</v>
      </c>
      <c r="D500" s="214">
        <v>447779</v>
      </c>
      <c r="E500" s="214">
        <v>425199</v>
      </c>
      <c r="F500" s="214">
        <v>22580</v>
      </c>
      <c r="G500" s="215">
        <v>0</v>
      </c>
      <c r="H500" s="46" t="s">
        <v>1551</v>
      </c>
    </row>
    <row r="501" spans="1:8" ht="43.2" x14ac:dyDescent="0.3">
      <c r="A501" s="46">
        <v>500</v>
      </c>
      <c r="B501" s="46" t="s">
        <v>2097</v>
      </c>
      <c r="C501" s="211">
        <v>0.15928030300000001</v>
      </c>
      <c r="D501" s="214">
        <v>443543</v>
      </c>
      <c r="E501" s="214">
        <v>443368</v>
      </c>
      <c r="F501" s="214">
        <v>175</v>
      </c>
      <c r="G501" s="215">
        <v>0</v>
      </c>
      <c r="H501" s="46" t="s">
        <v>1551</v>
      </c>
    </row>
    <row r="502" spans="1:8" ht="43.2" x14ac:dyDescent="0.3">
      <c r="A502" s="46">
        <v>501</v>
      </c>
      <c r="B502" s="46" t="s">
        <v>2096</v>
      </c>
      <c r="C502" s="211">
        <v>2.1410636360000002</v>
      </c>
      <c r="D502" s="214">
        <v>434883</v>
      </c>
      <c r="E502" s="214">
        <v>432579</v>
      </c>
      <c r="F502" s="214">
        <v>2304</v>
      </c>
      <c r="G502" s="215">
        <v>0</v>
      </c>
      <c r="H502" s="46" t="s">
        <v>1551</v>
      </c>
    </row>
    <row r="503" spans="1:8" ht="43.2" x14ac:dyDescent="0.3">
      <c r="A503" s="46">
        <v>502</v>
      </c>
      <c r="B503" s="46" t="s">
        <v>2095</v>
      </c>
      <c r="C503" s="211">
        <v>0.50060606100000005</v>
      </c>
      <c r="D503" s="214">
        <v>427448</v>
      </c>
      <c r="E503" s="214">
        <v>386682</v>
      </c>
      <c r="F503" s="214">
        <v>40766</v>
      </c>
      <c r="G503" s="215">
        <v>0</v>
      </c>
      <c r="H503" s="46" t="s">
        <v>1551</v>
      </c>
    </row>
    <row r="504" spans="1:8" ht="43.2" x14ac:dyDescent="0.3">
      <c r="A504" s="46">
        <v>503</v>
      </c>
      <c r="B504" s="46" t="s">
        <v>2094</v>
      </c>
      <c r="C504" s="211">
        <v>0</v>
      </c>
      <c r="D504" s="214">
        <v>422927</v>
      </c>
      <c r="E504" s="214" t="s">
        <v>1559</v>
      </c>
      <c r="F504" s="214">
        <v>422927</v>
      </c>
      <c r="G504" s="215">
        <v>0</v>
      </c>
      <c r="H504" s="46" t="s">
        <v>1551</v>
      </c>
    </row>
    <row r="505" spans="1:8" ht="43.2" x14ac:dyDescent="0.3">
      <c r="A505" s="46">
        <v>504</v>
      </c>
      <c r="B505" s="46" t="s">
        <v>2093</v>
      </c>
      <c r="C505" s="211">
        <v>1.5471590909999999</v>
      </c>
      <c r="D505" s="214">
        <v>422664</v>
      </c>
      <c r="E505" s="214">
        <v>421588</v>
      </c>
      <c r="F505" s="214">
        <v>1076</v>
      </c>
      <c r="G505" s="215">
        <v>0</v>
      </c>
      <c r="H505" s="46" t="s">
        <v>1551</v>
      </c>
    </row>
    <row r="506" spans="1:8" ht="43.2" x14ac:dyDescent="0.3">
      <c r="A506" s="46">
        <v>505</v>
      </c>
      <c r="B506" s="46" t="s">
        <v>2092</v>
      </c>
      <c r="C506" s="211">
        <v>4.8606060610000004</v>
      </c>
      <c r="D506" s="214">
        <v>418568</v>
      </c>
      <c r="E506" s="214">
        <v>367109</v>
      </c>
      <c r="F506" s="214">
        <v>51459</v>
      </c>
      <c r="G506" s="215">
        <v>0</v>
      </c>
      <c r="H506" s="46" t="s">
        <v>1551</v>
      </c>
    </row>
    <row r="507" spans="1:8" ht="43.2" x14ac:dyDescent="0.3">
      <c r="A507" s="46">
        <v>506</v>
      </c>
      <c r="B507" s="46" t="s">
        <v>2091</v>
      </c>
      <c r="C507" s="211">
        <v>0.64526515200000001</v>
      </c>
      <c r="D507" s="214">
        <v>417702</v>
      </c>
      <c r="E507" s="214">
        <v>327341</v>
      </c>
      <c r="F507" s="214">
        <v>90362</v>
      </c>
      <c r="G507" s="215">
        <v>0</v>
      </c>
      <c r="H507" s="46" t="s">
        <v>1551</v>
      </c>
    </row>
    <row r="508" spans="1:8" ht="43.2" x14ac:dyDescent="0.3">
      <c r="A508" s="46">
        <v>507</v>
      </c>
      <c r="B508" s="46" t="s">
        <v>2090</v>
      </c>
      <c r="C508" s="211">
        <v>0.32386363600000001</v>
      </c>
      <c r="D508" s="214">
        <v>417001</v>
      </c>
      <c r="E508" s="214">
        <v>394048</v>
      </c>
      <c r="F508" s="214">
        <v>22953</v>
      </c>
      <c r="G508" s="215">
        <v>0</v>
      </c>
      <c r="H508" s="46" t="s">
        <v>1551</v>
      </c>
    </row>
    <row r="509" spans="1:8" ht="43.2" x14ac:dyDescent="0.3">
      <c r="A509" s="46">
        <v>508</v>
      </c>
      <c r="B509" s="46" t="s">
        <v>2089</v>
      </c>
      <c r="C509" s="211">
        <v>8.0996000000000006</v>
      </c>
      <c r="D509" s="214">
        <v>415568</v>
      </c>
      <c r="E509" s="214">
        <v>410127</v>
      </c>
      <c r="F509" s="214">
        <v>5442</v>
      </c>
      <c r="G509" s="215">
        <v>0</v>
      </c>
      <c r="H509" s="46" t="s">
        <v>1551</v>
      </c>
    </row>
    <row r="510" spans="1:8" ht="43.2" x14ac:dyDescent="0.3">
      <c r="A510" s="46">
        <v>509</v>
      </c>
      <c r="B510" s="46" t="s">
        <v>2088</v>
      </c>
      <c r="C510" s="211">
        <v>1.404563636</v>
      </c>
      <c r="D510" s="214">
        <v>413098</v>
      </c>
      <c r="E510" s="214">
        <v>130441</v>
      </c>
      <c r="F510" s="214">
        <v>282657</v>
      </c>
      <c r="G510" s="215">
        <v>0</v>
      </c>
      <c r="H510" s="46" t="s">
        <v>1551</v>
      </c>
    </row>
    <row r="511" spans="1:8" ht="43.2" x14ac:dyDescent="0.3">
      <c r="A511" s="46">
        <v>510</v>
      </c>
      <c r="B511" s="46" t="s">
        <v>2087</v>
      </c>
      <c r="C511" s="211">
        <v>3.2698469700000001</v>
      </c>
      <c r="D511" s="214">
        <v>411696</v>
      </c>
      <c r="E511" s="214">
        <v>409681</v>
      </c>
      <c r="F511" s="214">
        <v>2016</v>
      </c>
      <c r="G511" s="215">
        <v>0</v>
      </c>
      <c r="H511" s="46" t="s">
        <v>1551</v>
      </c>
    </row>
    <row r="512" spans="1:8" ht="43.2" x14ac:dyDescent="0.3">
      <c r="A512" s="46">
        <v>511</v>
      </c>
      <c r="B512" s="46" t="s">
        <v>2086</v>
      </c>
      <c r="C512" s="211">
        <v>1.62594697</v>
      </c>
      <c r="D512" s="214">
        <v>411541</v>
      </c>
      <c r="E512" s="214">
        <v>410114</v>
      </c>
      <c r="F512" s="214">
        <v>1427</v>
      </c>
      <c r="G512" s="215">
        <v>0</v>
      </c>
      <c r="H512" s="46" t="s">
        <v>1551</v>
      </c>
    </row>
    <row r="513" spans="1:8" ht="43.2" x14ac:dyDescent="0.3">
      <c r="A513" s="46">
        <v>512</v>
      </c>
      <c r="B513" s="46" t="s">
        <v>2085</v>
      </c>
      <c r="C513" s="211">
        <v>0.43787878800000002</v>
      </c>
      <c r="D513" s="214">
        <v>409062</v>
      </c>
      <c r="E513" s="214">
        <v>405584</v>
      </c>
      <c r="F513" s="214">
        <v>3478</v>
      </c>
      <c r="G513" s="215">
        <v>0</v>
      </c>
      <c r="H513" s="46" t="s">
        <v>1551</v>
      </c>
    </row>
    <row r="514" spans="1:8" ht="43.2" x14ac:dyDescent="0.3">
      <c r="A514" s="46">
        <v>513</v>
      </c>
      <c r="B514" s="46" t="s">
        <v>2084</v>
      </c>
      <c r="C514" s="211">
        <v>15.954124240000001</v>
      </c>
      <c r="D514" s="214">
        <v>408039</v>
      </c>
      <c r="E514" s="214">
        <v>39351</v>
      </c>
      <c r="F514" s="214">
        <v>368688</v>
      </c>
      <c r="G514" s="215">
        <v>0</v>
      </c>
      <c r="H514" s="46" t="s">
        <v>1551</v>
      </c>
    </row>
    <row r="515" spans="1:8" ht="43.2" x14ac:dyDescent="0.3">
      <c r="A515" s="46">
        <v>514</v>
      </c>
      <c r="B515" s="46" t="s">
        <v>2083</v>
      </c>
      <c r="C515" s="211">
        <v>3.39699697</v>
      </c>
      <c r="D515" s="214">
        <v>406818</v>
      </c>
      <c r="E515" s="214">
        <v>261841</v>
      </c>
      <c r="F515" s="214">
        <v>144977</v>
      </c>
      <c r="G515" s="215">
        <v>0</v>
      </c>
      <c r="H515" s="46" t="s">
        <v>1551</v>
      </c>
    </row>
    <row r="516" spans="1:8" ht="43.2" x14ac:dyDescent="0.3">
      <c r="A516" s="46">
        <v>515</v>
      </c>
      <c r="B516" s="46" t="s">
        <v>2082</v>
      </c>
      <c r="C516" s="211">
        <v>1.5242196969999999</v>
      </c>
      <c r="D516" s="214">
        <v>404482</v>
      </c>
      <c r="E516" s="214">
        <v>273584</v>
      </c>
      <c r="F516" s="214">
        <v>130898</v>
      </c>
      <c r="G516" s="215">
        <v>0</v>
      </c>
      <c r="H516" s="46" t="s">
        <v>1551</v>
      </c>
    </row>
    <row r="517" spans="1:8" ht="43.2" x14ac:dyDescent="0.3">
      <c r="A517" s="46">
        <v>516</v>
      </c>
      <c r="B517" s="46" t="s">
        <v>2081</v>
      </c>
      <c r="C517" s="211">
        <v>13.050010609999999</v>
      </c>
      <c r="D517" s="214">
        <v>404259</v>
      </c>
      <c r="E517" s="214">
        <v>119250</v>
      </c>
      <c r="F517" s="214">
        <v>285008</v>
      </c>
      <c r="G517" s="215">
        <v>0</v>
      </c>
      <c r="H517" s="46" t="s">
        <v>1551</v>
      </c>
    </row>
    <row r="518" spans="1:8" ht="43.2" x14ac:dyDescent="0.3">
      <c r="A518" s="46">
        <v>517</v>
      </c>
      <c r="B518" s="46" t="s">
        <v>2080</v>
      </c>
      <c r="C518" s="211">
        <v>0</v>
      </c>
      <c r="D518" s="214">
        <v>402779</v>
      </c>
      <c r="E518" s="214" t="s">
        <v>1559</v>
      </c>
      <c r="F518" s="214">
        <v>402779</v>
      </c>
      <c r="G518" s="215">
        <v>0</v>
      </c>
      <c r="H518" s="46" t="s">
        <v>1551</v>
      </c>
    </row>
    <row r="519" spans="1:8" ht="43.2" x14ac:dyDescent="0.3">
      <c r="A519" s="46">
        <v>518</v>
      </c>
      <c r="B519" s="46" t="s">
        <v>2079</v>
      </c>
      <c r="C519" s="211">
        <v>3.7494272729999998</v>
      </c>
      <c r="D519" s="214">
        <v>400189</v>
      </c>
      <c r="E519" s="214">
        <v>391625</v>
      </c>
      <c r="F519" s="214">
        <v>8565</v>
      </c>
      <c r="G519" s="215">
        <v>0</v>
      </c>
      <c r="H519" s="46" t="s">
        <v>1551</v>
      </c>
    </row>
    <row r="520" spans="1:8" ht="43.2" x14ac:dyDescent="0.3">
      <c r="A520" s="46">
        <v>519</v>
      </c>
      <c r="B520" s="46" t="s">
        <v>2078</v>
      </c>
      <c r="C520" s="211">
        <v>0.54963030300000004</v>
      </c>
      <c r="D520" s="214">
        <v>400010</v>
      </c>
      <c r="E520" s="214">
        <v>10424</v>
      </c>
      <c r="F520" s="214">
        <v>389585</v>
      </c>
      <c r="G520" s="215">
        <v>0</v>
      </c>
      <c r="H520" s="46" t="s">
        <v>1551</v>
      </c>
    </row>
    <row r="521" spans="1:8" ht="43.2" x14ac:dyDescent="0.3">
      <c r="A521" s="46">
        <v>520</v>
      </c>
      <c r="B521" s="46" t="s">
        <v>2077</v>
      </c>
      <c r="C521" s="211">
        <v>0.79815303000000004</v>
      </c>
      <c r="D521" s="214">
        <v>396976</v>
      </c>
      <c r="E521" s="214">
        <v>552</v>
      </c>
      <c r="F521" s="214">
        <v>396423</v>
      </c>
      <c r="G521" s="215">
        <v>0</v>
      </c>
      <c r="H521" s="46" t="s">
        <v>1551</v>
      </c>
    </row>
    <row r="522" spans="1:8" ht="43.2" x14ac:dyDescent="0.3">
      <c r="A522" s="46">
        <v>521</v>
      </c>
      <c r="B522" s="46" t="s">
        <v>2076</v>
      </c>
      <c r="C522" s="211">
        <v>3.8088575759999999</v>
      </c>
      <c r="D522" s="214">
        <v>396851</v>
      </c>
      <c r="E522" s="214">
        <v>317222</v>
      </c>
      <c r="F522" s="214">
        <v>79628</v>
      </c>
      <c r="G522" s="215">
        <v>0</v>
      </c>
      <c r="H522" s="46" t="s">
        <v>1551</v>
      </c>
    </row>
    <row r="523" spans="1:8" ht="43.2" x14ac:dyDescent="0.3">
      <c r="A523" s="46">
        <v>522</v>
      </c>
      <c r="B523" s="46" t="s">
        <v>2075</v>
      </c>
      <c r="C523" s="211">
        <v>7.7363575759999996</v>
      </c>
      <c r="D523" s="214">
        <v>393985</v>
      </c>
      <c r="E523" s="214">
        <v>6610</v>
      </c>
      <c r="F523" s="214">
        <v>387375</v>
      </c>
      <c r="G523" s="215">
        <v>0</v>
      </c>
      <c r="H523" s="46" t="s">
        <v>1551</v>
      </c>
    </row>
    <row r="524" spans="1:8" ht="43.2" x14ac:dyDescent="0.3">
      <c r="A524" s="46">
        <v>523</v>
      </c>
      <c r="B524" s="46" t="s">
        <v>2074</v>
      </c>
      <c r="C524" s="211">
        <v>8.3751727270000007</v>
      </c>
      <c r="D524" s="214">
        <v>393785</v>
      </c>
      <c r="E524" s="214">
        <v>388139</v>
      </c>
      <c r="F524" s="214">
        <v>5646</v>
      </c>
      <c r="G524" s="215">
        <v>0</v>
      </c>
      <c r="H524" s="46" t="s">
        <v>1551</v>
      </c>
    </row>
    <row r="525" spans="1:8" ht="43.2" x14ac:dyDescent="0.3">
      <c r="A525" s="46">
        <v>524</v>
      </c>
      <c r="B525" s="46" t="s">
        <v>2073</v>
      </c>
      <c r="C525" s="211">
        <v>10.386963639999999</v>
      </c>
      <c r="D525" s="214">
        <v>388804</v>
      </c>
      <c r="E525" s="214">
        <v>281395</v>
      </c>
      <c r="F525" s="214">
        <v>107409</v>
      </c>
      <c r="G525" s="215">
        <v>0</v>
      </c>
      <c r="H525" s="46" t="s">
        <v>1551</v>
      </c>
    </row>
    <row r="526" spans="1:8" ht="43.2" x14ac:dyDescent="0.3">
      <c r="A526" s="46">
        <v>525</v>
      </c>
      <c r="B526" s="46" t="s">
        <v>2072</v>
      </c>
      <c r="C526" s="211">
        <v>3.4280302999999998E-2</v>
      </c>
      <c r="D526" s="214">
        <v>388006</v>
      </c>
      <c r="E526" s="214">
        <v>25128</v>
      </c>
      <c r="F526" s="214">
        <v>362878</v>
      </c>
      <c r="G526" s="215">
        <v>0</v>
      </c>
      <c r="H526" s="46" t="s">
        <v>1551</v>
      </c>
    </row>
    <row r="527" spans="1:8" ht="43.2" x14ac:dyDescent="0.3">
      <c r="A527" s="46">
        <v>526</v>
      </c>
      <c r="B527" s="46" t="s">
        <v>2071</v>
      </c>
      <c r="C527" s="211">
        <v>1.8653409089999999</v>
      </c>
      <c r="D527" s="214">
        <v>387849</v>
      </c>
      <c r="E527" s="214">
        <v>386670</v>
      </c>
      <c r="F527" s="214">
        <v>1179</v>
      </c>
      <c r="G527" s="215">
        <v>0</v>
      </c>
      <c r="H527" s="46" t="s">
        <v>1551</v>
      </c>
    </row>
    <row r="528" spans="1:8" ht="43.2" x14ac:dyDescent="0.3">
      <c r="A528" s="46">
        <v>527</v>
      </c>
      <c r="B528" s="46" t="s">
        <v>2070</v>
      </c>
      <c r="C528" s="211">
        <v>1.50664697</v>
      </c>
      <c r="D528" s="214">
        <v>385060</v>
      </c>
      <c r="E528" s="214">
        <v>384067</v>
      </c>
      <c r="F528" s="214">
        <v>993</v>
      </c>
      <c r="G528" s="215">
        <v>0</v>
      </c>
      <c r="H528" s="46" t="s">
        <v>1551</v>
      </c>
    </row>
    <row r="529" spans="1:8" ht="43.2" x14ac:dyDescent="0.3">
      <c r="A529" s="46">
        <v>528</v>
      </c>
      <c r="B529" s="46" t="s">
        <v>2069</v>
      </c>
      <c r="C529" s="211">
        <v>3.5732560609999999</v>
      </c>
      <c r="D529" s="214">
        <v>379742</v>
      </c>
      <c r="E529" s="214">
        <v>266881</v>
      </c>
      <c r="F529" s="214">
        <v>112861</v>
      </c>
      <c r="G529" s="215">
        <v>0</v>
      </c>
      <c r="H529" s="46" t="s">
        <v>1551</v>
      </c>
    </row>
    <row r="530" spans="1:8" ht="43.2" x14ac:dyDescent="0.3">
      <c r="A530" s="46">
        <v>529</v>
      </c>
      <c r="B530" s="46" t="s">
        <v>2068</v>
      </c>
      <c r="C530" s="211">
        <v>10.301186360000001</v>
      </c>
      <c r="D530" s="214">
        <v>378367</v>
      </c>
      <c r="E530" s="214">
        <v>371687</v>
      </c>
      <c r="F530" s="214">
        <v>6680</v>
      </c>
      <c r="G530" s="215">
        <v>0</v>
      </c>
      <c r="H530" s="46" t="s">
        <v>1551</v>
      </c>
    </row>
    <row r="531" spans="1:8" ht="43.2" x14ac:dyDescent="0.3">
      <c r="A531" s="46">
        <v>530</v>
      </c>
      <c r="B531" s="46" t="s">
        <v>2067</v>
      </c>
      <c r="C531" s="211">
        <v>7.2951151520000002</v>
      </c>
      <c r="D531" s="214">
        <v>378214</v>
      </c>
      <c r="E531" s="214">
        <v>336942</v>
      </c>
      <c r="F531" s="214">
        <v>41272</v>
      </c>
      <c r="G531" s="215">
        <v>0</v>
      </c>
      <c r="H531" s="46" t="s">
        <v>1551</v>
      </c>
    </row>
    <row r="532" spans="1:8" ht="43.2" x14ac:dyDescent="0.3">
      <c r="A532" s="46">
        <v>531</v>
      </c>
      <c r="B532" s="46" t="s">
        <v>2066</v>
      </c>
      <c r="C532" s="211">
        <v>3.4333121210000002</v>
      </c>
      <c r="D532" s="214">
        <v>376720</v>
      </c>
      <c r="E532" s="214">
        <v>364957</v>
      </c>
      <c r="F532" s="214">
        <v>11763</v>
      </c>
      <c r="G532" s="215">
        <v>0</v>
      </c>
      <c r="H532" s="46" t="s">
        <v>1551</v>
      </c>
    </row>
    <row r="533" spans="1:8" ht="43.2" x14ac:dyDescent="0.3">
      <c r="A533" s="46">
        <v>532</v>
      </c>
      <c r="B533" s="46" t="s">
        <v>2065</v>
      </c>
      <c r="C533" s="211">
        <v>2.8193075759999999</v>
      </c>
      <c r="D533" s="214">
        <v>376425</v>
      </c>
      <c r="E533" s="214">
        <v>371745</v>
      </c>
      <c r="F533" s="214">
        <v>4680</v>
      </c>
      <c r="G533" s="215">
        <v>0</v>
      </c>
      <c r="H533" s="46" t="s">
        <v>1551</v>
      </c>
    </row>
    <row r="534" spans="1:8" ht="43.2" x14ac:dyDescent="0.3">
      <c r="A534" s="46">
        <v>533</v>
      </c>
      <c r="B534" s="46" t="s">
        <v>2064</v>
      </c>
      <c r="C534" s="211">
        <v>4.5126636360000001</v>
      </c>
      <c r="D534" s="214">
        <v>374361</v>
      </c>
      <c r="E534" s="214">
        <v>371520</v>
      </c>
      <c r="F534" s="214">
        <v>2841</v>
      </c>
      <c r="G534" s="215">
        <v>0</v>
      </c>
      <c r="H534" s="46" t="s">
        <v>1551</v>
      </c>
    </row>
    <row r="535" spans="1:8" ht="43.2" x14ac:dyDescent="0.3">
      <c r="A535" s="46">
        <v>534</v>
      </c>
      <c r="B535" s="46" t="s">
        <v>2063</v>
      </c>
      <c r="C535" s="211">
        <v>15.927115150000001</v>
      </c>
      <c r="D535" s="214">
        <v>370183</v>
      </c>
      <c r="E535" s="214">
        <v>359719</v>
      </c>
      <c r="F535" s="214">
        <v>10463</v>
      </c>
      <c r="G535" s="215">
        <v>0</v>
      </c>
      <c r="H535" s="46" t="s">
        <v>1551</v>
      </c>
    </row>
    <row r="536" spans="1:8" ht="43.2" x14ac:dyDescent="0.3">
      <c r="A536" s="46">
        <v>535</v>
      </c>
      <c r="B536" s="46" t="s">
        <v>2062</v>
      </c>
      <c r="C536" s="211">
        <v>1.879354545</v>
      </c>
      <c r="D536" s="214">
        <v>367354</v>
      </c>
      <c r="E536" s="214">
        <v>30385</v>
      </c>
      <c r="F536" s="214">
        <v>336969</v>
      </c>
      <c r="G536" s="215">
        <v>0</v>
      </c>
      <c r="H536" s="46" t="s">
        <v>1551</v>
      </c>
    </row>
    <row r="537" spans="1:8" ht="43.2" x14ac:dyDescent="0.3">
      <c r="A537" s="46">
        <v>536</v>
      </c>
      <c r="B537" s="46" t="s">
        <v>2061</v>
      </c>
      <c r="C537" s="211">
        <v>2.1642363640000002</v>
      </c>
      <c r="D537" s="214">
        <v>365789</v>
      </c>
      <c r="E537" s="214">
        <v>11503</v>
      </c>
      <c r="F537" s="214">
        <v>354285</v>
      </c>
      <c r="G537" s="215">
        <v>0</v>
      </c>
      <c r="H537" s="46" t="s">
        <v>1551</v>
      </c>
    </row>
    <row r="538" spans="1:8" ht="43.2" x14ac:dyDescent="0.3">
      <c r="A538" s="46">
        <v>537</v>
      </c>
      <c r="B538" s="46" t="s">
        <v>2060</v>
      </c>
      <c r="C538" s="211">
        <v>2.8899439390000001</v>
      </c>
      <c r="D538" s="214">
        <v>363250</v>
      </c>
      <c r="E538" s="214">
        <v>215997</v>
      </c>
      <c r="F538" s="214">
        <v>147252</v>
      </c>
      <c r="G538" s="215">
        <v>0</v>
      </c>
      <c r="H538" s="46" t="s">
        <v>1551</v>
      </c>
    </row>
    <row r="539" spans="1:8" ht="43.2" x14ac:dyDescent="0.3">
      <c r="A539" s="46">
        <v>538</v>
      </c>
      <c r="B539" s="46" t="s">
        <v>2059</v>
      </c>
      <c r="C539" s="211">
        <v>12.399216669999999</v>
      </c>
      <c r="D539" s="214">
        <v>349915</v>
      </c>
      <c r="E539" s="214">
        <v>65449</v>
      </c>
      <c r="F539" s="214">
        <v>284466</v>
      </c>
      <c r="G539" s="215">
        <v>0</v>
      </c>
      <c r="H539" s="46" t="s">
        <v>1551</v>
      </c>
    </row>
    <row r="540" spans="1:8" ht="43.2" x14ac:dyDescent="0.3">
      <c r="A540" s="46">
        <v>539</v>
      </c>
      <c r="B540" s="46" t="s">
        <v>2058</v>
      </c>
      <c r="C540" s="211">
        <v>7.7128621209999997</v>
      </c>
      <c r="D540" s="214">
        <v>346587</v>
      </c>
      <c r="E540" s="214">
        <v>127990</v>
      </c>
      <c r="F540" s="214">
        <v>218597</v>
      </c>
      <c r="G540" s="215">
        <v>0</v>
      </c>
      <c r="H540" s="46" t="s">
        <v>1551</v>
      </c>
    </row>
    <row r="541" spans="1:8" ht="43.2" x14ac:dyDescent="0.3">
      <c r="A541" s="46">
        <v>540</v>
      </c>
      <c r="B541" s="46" t="s">
        <v>2057</v>
      </c>
      <c r="C541" s="211">
        <v>5.2316727270000003</v>
      </c>
      <c r="D541" s="214">
        <v>342637</v>
      </c>
      <c r="E541" s="214">
        <v>338981</v>
      </c>
      <c r="F541" s="214">
        <v>3656</v>
      </c>
      <c r="G541" s="215">
        <v>0</v>
      </c>
      <c r="H541" s="46" t="s">
        <v>1551</v>
      </c>
    </row>
    <row r="542" spans="1:8" ht="43.2" x14ac:dyDescent="0.3">
      <c r="A542" s="46">
        <v>541</v>
      </c>
      <c r="B542" s="46" t="s">
        <v>2056</v>
      </c>
      <c r="C542" s="211">
        <v>0</v>
      </c>
      <c r="D542" s="214">
        <v>339549</v>
      </c>
      <c r="E542" s="214" t="s">
        <v>1559</v>
      </c>
      <c r="F542" s="214">
        <v>339549</v>
      </c>
      <c r="G542" s="215">
        <v>0</v>
      </c>
      <c r="H542" s="46" t="s">
        <v>1551</v>
      </c>
    </row>
    <row r="543" spans="1:8" ht="43.2" x14ac:dyDescent="0.3">
      <c r="A543" s="46">
        <v>542</v>
      </c>
      <c r="B543" s="46" t="s">
        <v>2055</v>
      </c>
      <c r="C543" s="211">
        <v>2.781419697</v>
      </c>
      <c r="D543" s="214">
        <v>337735</v>
      </c>
      <c r="E543" s="214">
        <v>315531</v>
      </c>
      <c r="F543" s="214">
        <v>22204</v>
      </c>
      <c r="G543" s="215">
        <v>0</v>
      </c>
      <c r="H543" s="46" t="s">
        <v>1551</v>
      </c>
    </row>
    <row r="544" spans="1:8" ht="43.2" x14ac:dyDescent="0.3">
      <c r="A544" s="46">
        <v>543</v>
      </c>
      <c r="B544" s="46" t="s">
        <v>2054</v>
      </c>
      <c r="C544" s="211">
        <v>0.75514090899999997</v>
      </c>
      <c r="D544" s="214">
        <v>335857</v>
      </c>
      <c r="E544" s="214">
        <v>1245</v>
      </c>
      <c r="F544" s="214">
        <v>334612</v>
      </c>
      <c r="G544" s="215">
        <v>0</v>
      </c>
      <c r="H544" s="46" t="s">
        <v>1551</v>
      </c>
    </row>
    <row r="545" spans="1:8" ht="43.2" x14ac:dyDescent="0.3">
      <c r="A545" s="46">
        <v>544</v>
      </c>
      <c r="B545" s="46" t="s">
        <v>2053</v>
      </c>
      <c r="C545" s="211">
        <v>0.117234848</v>
      </c>
      <c r="D545" s="214">
        <v>334304</v>
      </c>
      <c r="E545" s="214">
        <v>334087</v>
      </c>
      <c r="F545" s="214">
        <v>217</v>
      </c>
      <c r="G545" s="215">
        <v>0</v>
      </c>
      <c r="H545" s="46" t="s">
        <v>1551</v>
      </c>
    </row>
    <row r="546" spans="1:8" ht="43.2" x14ac:dyDescent="0.3">
      <c r="A546" s="46">
        <v>545</v>
      </c>
      <c r="B546" s="46" t="s">
        <v>2052</v>
      </c>
      <c r="C546" s="211">
        <v>7.3439787880000003</v>
      </c>
      <c r="D546" s="214">
        <v>334161</v>
      </c>
      <c r="E546" s="214">
        <v>19682</v>
      </c>
      <c r="F546" s="214">
        <v>314478</v>
      </c>
      <c r="G546" s="215">
        <v>0</v>
      </c>
      <c r="H546" s="46" t="s">
        <v>1551</v>
      </c>
    </row>
    <row r="547" spans="1:8" ht="43.2" x14ac:dyDescent="0.3">
      <c r="A547" s="46">
        <v>546</v>
      </c>
      <c r="B547" s="46" t="s">
        <v>2051</v>
      </c>
      <c r="C547" s="211">
        <v>8.3509772729999998</v>
      </c>
      <c r="D547" s="214">
        <v>333846</v>
      </c>
      <c r="E547" s="214">
        <v>322554</v>
      </c>
      <c r="F547" s="214">
        <v>11293</v>
      </c>
      <c r="G547" s="215">
        <v>0</v>
      </c>
      <c r="H547" s="46" t="s">
        <v>1551</v>
      </c>
    </row>
    <row r="548" spans="1:8" ht="43.2" x14ac:dyDescent="0.3">
      <c r="A548" s="46">
        <v>547</v>
      </c>
      <c r="B548" s="46" t="s">
        <v>2050</v>
      </c>
      <c r="C548" s="211">
        <v>0</v>
      </c>
      <c r="D548" s="214">
        <v>331307</v>
      </c>
      <c r="E548" s="214" t="s">
        <v>1559</v>
      </c>
      <c r="F548" s="214">
        <v>331307</v>
      </c>
      <c r="G548" s="215">
        <v>0</v>
      </c>
      <c r="H548" s="46" t="s">
        <v>1551</v>
      </c>
    </row>
    <row r="549" spans="1:8" ht="43.2" x14ac:dyDescent="0.3">
      <c r="A549" s="46">
        <v>548</v>
      </c>
      <c r="B549" s="46" t="s">
        <v>2049</v>
      </c>
      <c r="C549" s="211">
        <v>1.0854166670000001</v>
      </c>
      <c r="D549" s="214">
        <v>330349</v>
      </c>
      <c r="E549" s="214">
        <v>328335</v>
      </c>
      <c r="F549" s="214">
        <v>2014</v>
      </c>
      <c r="G549" s="215">
        <v>0</v>
      </c>
      <c r="H549" s="46" t="s">
        <v>1551</v>
      </c>
    </row>
    <row r="550" spans="1:8" ht="43.2" x14ac:dyDescent="0.3">
      <c r="A550" s="46">
        <v>549</v>
      </c>
      <c r="B550" s="46" t="s">
        <v>2048</v>
      </c>
      <c r="C550" s="211">
        <v>25.197586359999999</v>
      </c>
      <c r="D550" s="214">
        <v>329372</v>
      </c>
      <c r="E550" s="214">
        <v>200694</v>
      </c>
      <c r="F550" s="214">
        <v>128678</v>
      </c>
      <c r="G550" s="215">
        <v>0</v>
      </c>
      <c r="H550" s="46" t="s">
        <v>1551</v>
      </c>
    </row>
    <row r="551" spans="1:8" ht="43.2" x14ac:dyDescent="0.3">
      <c r="A551" s="46">
        <v>550</v>
      </c>
      <c r="B551" s="46" t="s">
        <v>2047</v>
      </c>
      <c r="C551" s="211">
        <v>1.306263636</v>
      </c>
      <c r="D551" s="214">
        <v>327449</v>
      </c>
      <c r="E551" s="214">
        <v>265995</v>
      </c>
      <c r="F551" s="214">
        <v>61454</v>
      </c>
      <c r="G551" s="215">
        <v>0</v>
      </c>
      <c r="H551" s="46" t="s">
        <v>1551</v>
      </c>
    </row>
    <row r="552" spans="1:8" ht="43.2" x14ac:dyDescent="0.3">
      <c r="A552" s="46">
        <v>551</v>
      </c>
      <c r="B552" s="46" t="s">
        <v>2046</v>
      </c>
      <c r="C552" s="211">
        <v>0.23009848499999999</v>
      </c>
      <c r="D552" s="214">
        <v>324126</v>
      </c>
      <c r="E552" s="214">
        <v>322778</v>
      </c>
      <c r="F552" s="214">
        <v>1348</v>
      </c>
      <c r="G552" s="215">
        <v>0</v>
      </c>
      <c r="H552" s="46" t="s">
        <v>1551</v>
      </c>
    </row>
    <row r="553" spans="1:8" ht="43.2" x14ac:dyDescent="0.3">
      <c r="A553" s="46">
        <v>552</v>
      </c>
      <c r="B553" s="46" t="s">
        <v>2045</v>
      </c>
      <c r="C553" s="211">
        <v>0.64865151499999996</v>
      </c>
      <c r="D553" s="214">
        <v>323232</v>
      </c>
      <c r="E553" s="214">
        <v>10321</v>
      </c>
      <c r="F553" s="214">
        <v>312911</v>
      </c>
      <c r="G553" s="215">
        <v>0</v>
      </c>
      <c r="H553" s="46" t="s">
        <v>1551</v>
      </c>
    </row>
    <row r="554" spans="1:8" ht="43.2" x14ac:dyDescent="0.3">
      <c r="A554" s="46">
        <v>553</v>
      </c>
      <c r="B554" s="46" t="s">
        <v>2044</v>
      </c>
      <c r="C554" s="211">
        <v>3.9403545449999999</v>
      </c>
      <c r="D554" s="214">
        <v>318845</v>
      </c>
      <c r="E554" s="214">
        <v>52868</v>
      </c>
      <c r="F554" s="214">
        <v>265977</v>
      </c>
      <c r="G554" s="215">
        <v>0</v>
      </c>
      <c r="H554" s="46" t="s">
        <v>1551</v>
      </c>
    </row>
    <row r="555" spans="1:8" ht="43.2" x14ac:dyDescent="0.3">
      <c r="A555" s="46">
        <v>554</v>
      </c>
      <c r="B555" s="46" t="s">
        <v>2043</v>
      </c>
      <c r="C555" s="211">
        <v>0.70208333300000003</v>
      </c>
      <c r="D555" s="214">
        <v>318097</v>
      </c>
      <c r="E555" s="214">
        <v>106237</v>
      </c>
      <c r="F555" s="214">
        <v>211860</v>
      </c>
      <c r="G555" s="215">
        <v>0</v>
      </c>
      <c r="H555" s="46" t="s">
        <v>1551</v>
      </c>
    </row>
    <row r="556" spans="1:8" ht="43.2" x14ac:dyDescent="0.3">
      <c r="A556" s="46">
        <v>555</v>
      </c>
      <c r="B556" s="46" t="s">
        <v>2042</v>
      </c>
      <c r="C556" s="211">
        <v>2.7175969699999998</v>
      </c>
      <c r="D556" s="214">
        <v>317772</v>
      </c>
      <c r="E556" s="214">
        <v>161505</v>
      </c>
      <c r="F556" s="214">
        <v>156267</v>
      </c>
      <c r="G556" s="215">
        <v>0</v>
      </c>
      <c r="H556" s="46" t="s">
        <v>1551</v>
      </c>
    </row>
    <row r="557" spans="1:8" ht="43.2" x14ac:dyDescent="0.3">
      <c r="A557" s="46">
        <v>556</v>
      </c>
      <c r="B557" s="46" t="s">
        <v>2041</v>
      </c>
      <c r="C557" s="211">
        <v>1.148645455</v>
      </c>
      <c r="D557" s="214">
        <v>316478</v>
      </c>
      <c r="E557" s="214">
        <v>209604</v>
      </c>
      <c r="F557" s="214">
        <v>106873</v>
      </c>
      <c r="G557" s="215">
        <v>0</v>
      </c>
      <c r="H557" s="46" t="s">
        <v>1551</v>
      </c>
    </row>
    <row r="558" spans="1:8" ht="43.2" x14ac:dyDescent="0.3">
      <c r="A558" s="46">
        <v>557</v>
      </c>
      <c r="B558" s="46" t="s">
        <v>2040</v>
      </c>
      <c r="C558" s="211">
        <v>1.697133333</v>
      </c>
      <c r="D558" s="214">
        <v>314151</v>
      </c>
      <c r="E558" s="214">
        <v>1037</v>
      </c>
      <c r="F558" s="214">
        <v>313114</v>
      </c>
      <c r="G558" s="215">
        <v>0</v>
      </c>
      <c r="H558" s="46" t="s">
        <v>1551</v>
      </c>
    </row>
    <row r="559" spans="1:8" ht="43.2" x14ac:dyDescent="0.3">
      <c r="A559" s="46">
        <v>558</v>
      </c>
      <c r="B559" s="46" t="s">
        <v>2039</v>
      </c>
      <c r="C559" s="211">
        <v>4.0674666669999997</v>
      </c>
      <c r="D559" s="214">
        <v>310797</v>
      </c>
      <c r="E559" s="214">
        <v>50007</v>
      </c>
      <c r="F559" s="214">
        <v>260790</v>
      </c>
      <c r="G559" s="215">
        <v>0</v>
      </c>
      <c r="H559" s="46" t="s">
        <v>1551</v>
      </c>
    </row>
    <row r="560" spans="1:8" ht="43.2" x14ac:dyDescent="0.3">
      <c r="A560" s="46">
        <v>559</v>
      </c>
      <c r="B560" s="46" t="s">
        <v>2038</v>
      </c>
      <c r="C560" s="211">
        <v>0.12821969699999999</v>
      </c>
      <c r="D560" s="214">
        <v>310401</v>
      </c>
      <c r="E560" s="214">
        <v>310189</v>
      </c>
      <c r="F560" s="214">
        <v>213</v>
      </c>
      <c r="G560" s="215">
        <v>0</v>
      </c>
      <c r="H560" s="46" t="s">
        <v>1551</v>
      </c>
    </row>
    <row r="561" spans="1:8" ht="43.2" x14ac:dyDescent="0.3">
      <c r="A561" s="46">
        <v>560</v>
      </c>
      <c r="B561" s="46" t="s">
        <v>2037</v>
      </c>
      <c r="C561" s="211">
        <v>4.5674136360000004</v>
      </c>
      <c r="D561" s="214">
        <v>308008</v>
      </c>
      <c r="E561" s="214">
        <v>304622</v>
      </c>
      <c r="F561" s="214">
        <v>3386</v>
      </c>
      <c r="G561" s="215">
        <v>0</v>
      </c>
      <c r="H561" s="46" t="s">
        <v>1551</v>
      </c>
    </row>
    <row r="562" spans="1:8" ht="43.2" x14ac:dyDescent="0.3">
      <c r="A562" s="46">
        <v>561</v>
      </c>
      <c r="B562" s="46" t="s">
        <v>2036</v>
      </c>
      <c r="C562" s="211">
        <v>6.3103863640000002</v>
      </c>
      <c r="D562" s="214">
        <v>305569</v>
      </c>
      <c r="E562" s="214">
        <v>113664</v>
      </c>
      <c r="F562" s="214">
        <v>191905</v>
      </c>
      <c r="G562" s="215">
        <v>0</v>
      </c>
      <c r="H562" s="46" t="s">
        <v>1551</v>
      </c>
    </row>
    <row r="563" spans="1:8" ht="43.2" x14ac:dyDescent="0.3">
      <c r="A563" s="46">
        <v>562</v>
      </c>
      <c r="B563" s="46" t="s">
        <v>2035</v>
      </c>
      <c r="C563" s="211">
        <v>4.4117727269999998</v>
      </c>
      <c r="D563" s="214">
        <v>305199</v>
      </c>
      <c r="E563" s="214">
        <v>35698</v>
      </c>
      <c r="F563" s="214">
        <v>269502</v>
      </c>
      <c r="G563" s="215">
        <v>0</v>
      </c>
      <c r="H563" s="46" t="s">
        <v>1551</v>
      </c>
    </row>
    <row r="564" spans="1:8" ht="43.2" x14ac:dyDescent="0.3">
      <c r="A564" s="46">
        <v>563</v>
      </c>
      <c r="B564" s="46" t="s">
        <v>2034</v>
      </c>
      <c r="C564" s="211">
        <v>0.41228484799999998</v>
      </c>
      <c r="D564" s="214">
        <v>302428</v>
      </c>
      <c r="E564" s="214">
        <v>300219</v>
      </c>
      <c r="F564" s="214">
        <v>2209</v>
      </c>
      <c r="G564" s="215">
        <v>0</v>
      </c>
      <c r="H564" s="46" t="s">
        <v>1551</v>
      </c>
    </row>
    <row r="565" spans="1:8" ht="43.2" x14ac:dyDescent="0.3">
      <c r="A565" s="46">
        <v>564</v>
      </c>
      <c r="B565" s="46" t="s">
        <v>2033</v>
      </c>
      <c r="C565" s="211">
        <v>9.5465757579999995</v>
      </c>
      <c r="D565" s="214">
        <v>302332</v>
      </c>
      <c r="E565" s="214">
        <v>274241</v>
      </c>
      <c r="F565" s="214">
        <v>28091</v>
      </c>
      <c r="G565" s="215">
        <v>0</v>
      </c>
      <c r="H565" s="46" t="s">
        <v>1551</v>
      </c>
    </row>
    <row r="566" spans="1:8" ht="43.2" x14ac:dyDescent="0.3">
      <c r="A566" s="46">
        <v>565</v>
      </c>
      <c r="B566" s="46" t="s">
        <v>2032</v>
      </c>
      <c r="C566" s="211">
        <v>0</v>
      </c>
      <c r="D566" s="214">
        <v>299798</v>
      </c>
      <c r="E566" s="214" t="s">
        <v>1559</v>
      </c>
      <c r="F566" s="214">
        <v>299798</v>
      </c>
      <c r="G566" s="215">
        <v>0</v>
      </c>
      <c r="H566" s="46" t="s">
        <v>1551</v>
      </c>
    </row>
    <row r="567" spans="1:8" ht="43.2" x14ac:dyDescent="0.3">
      <c r="A567" s="46">
        <v>566</v>
      </c>
      <c r="B567" s="46" t="s">
        <v>2031</v>
      </c>
      <c r="C567" s="211">
        <v>0.60374090899999999</v>
      </c>
      <c r="D567" s="214">
        <v>296714</v>
      </c>
      <c r="E567" s="214">
        <v>288153</v>
      </c>
      <c r="F567" s="214">
        <v>8561</v>
      </c>
      <c r="G567" s="215">
        <v>0</v>
      </c>
      <c r="H567" s="46" t="s">
        <v>1551</v>
      </c>
    </row>
    <row r="568" spans="1:8" ht="43.2" x14ac:dyDescent="0.3">
      <c r="A568" s="46">
        <v>567</v>
      </c>
      <c r="B568" s="46" t="s">
        <v>2030</v>
      </c>
      <c r="C568" s="211">
        <v>5.2594742419999996</v>
      </c>
      <c r="D568" s="214">
        <v>295551</v>
      </c>
      <c r="E568" s="214">
        <v>110842</v>
      </c>
      <c r="F568" s="214">
        <v>184709</v>
      </c>
      <c r="G568" s="215">
        <v>0</v>
      </c>
      <c r="H568" s="46" t="s">
        <v>1551</v>
      </c>
    </row>
    <row r="569" spans="1:8" ht="43.2" x14ac:dyDescent="0.3">
      <c r="A569" s="46">
        <v>568</v>
      </c>
      <c r="B569" s="46" t="s">
        <v>2029</v>
      </c>
      <c r="C569" s="211">
        <v>0</v>
      </c>
      <c r="D569" s="214">
        <v>295084</v>
      </c>
      <c r="E569" s="214" t="s">
        <v>1559</v>
      </c>
      <c r="F569" s="214">
        <v>295084</v>
      </c>
      <c r="G569" s="215">
        <v>0</v>
      </c>
      <c r="H569" s="46" t="s">
        <v>1551</v>
      </c>
    </row>
    <row r="570" spans="1:8" ht="43.2" x14ac:dyDescent="0.3">
      <c r="A570" s="46">
        <v>569</v>
      </c>
      <c r="B570" s="46" t="s">
        <v>2028</v>
      </c>
      <c r="C570" s="211">
        <v>1.2419060609999999</v>
      </c>
      <c r="D570" s="214">
        <v>294623</v>
      </c>
      <c r="E570" s="214">
        <v>49953</v>
      </c>
      <c r="F570" s="214">
        <v>244670</v>
      </c>
      <c r="G570" s="215">
        <v>0</v>
      </c>
      <c r="H570" s="46" t="s">
        <v>1551</v>
      </c>
    </row>
    <row r="571" spans="1:8" ht="43.2" x14ac:dyDescent="0.3">
      <c r="A571" s="46">
        <v>570</v>
      </c>
      <c r="B571" s="46" t="s">
        <v>2027</v>
      </c>
      <c r="C571" s="211">
        <v>4.3473560610000002</v>
      </c>
      <c r="D571" s="214">
        <v>294231</v>
      </c>
      <c r="E571" s="214">
        <v>105012</v>
      </c>
      <c r="F571" s="214">
        <v>189219</v>
      </c>
      <c r="G571" s="215">
        <v>0</v>
      </c>
      <c r="H571" s="46" t="s">
        <v>1551</v>
      </c>
    </row>
    <row r="572" spans="1:8" ht="43.2" x14ac:dyDescent="0.3">
      <c r="A572" s="46">
        <v>571</v>
      </c>
      <c r="B572" s="46" t="s">
        <v>2026</v>
      </c>
      <c r="C572" s="211">
        <v>1.5198666670000001</v>
      </c>
      <c r="D572" s="214">
        <v>292974</v>
      </c>
      <c r="E572" s="214">
        <v>222826</v>
      </c>
      <c r="F572" s="214">
        <v>70149</v>
      </c>
      <c r="G572" s="215">
        <v>0</v>
      </c>
      <c r="H572" s="46" t="s">
        <v>1551</v>
      </c>
    </row>
    <row r="573" spans="1:8" ht="43.2" x14ac:dyDescent="0.3">
      <c r="A573" s="46">
        <v>572</v>
      </c>
      <c r="B573" s="46" t="s">
        <v>2025</v>
      </c>
      <c r="C573" s="211">
        <v>0</v>
      </c>
      <c r="D573" s="214">
        <v>292116</v>
      </c>
      <c r="E573" s="214" t="s">
        <v>1559</v>
      </c>
      <c r="F573" s="214">
        <v>292116</v>
      </c>
      <c r="G573" s="215">
        <v>0</v>
      </c>
      <c r="H573" s="46" t="s">
        <v>1551</v>
      </c>
    </row>
    <row r="574" spans="1:8" ht="43.2" x14ac:dyDescent="0.3">
      <c r="A574" s="46">
        <v>573</v>
      </c>
      <c r="B574" s="46" t="s">
        <v>2024</v>
      </c>
      <c r="C574" s="211">
        <v>0</v>
      </c>
      <c r="D574" s="214">
        <v>292050</v>
      </c>
      <c r="E574" s="214" t="s">
        <v>1559</v>
      </c>
      <c r="F574" s="214">
        <v>292050</v>
      </c>
      <c r="G574" s="215">
        <v>0</v>
      </c>
      <c r="H574" s="46" t="s">
        <v>1551</v>
      </c>
    </row>
    <row r="575" spans="1:8" ht="43.2" x14ac:dyDescent="0.3">
      <c r="A575" s="46">
        <v>574</v>
      </c>
      <c r="B575" s="46" t="s">
        <v>2023</v>
      </c>
      <c r="C575" s="211">
        <v>17.743724239999999</v>
      </c>
      <c r="D575" s="214">
        <v>290991</v>
      </c>
      <c r="E575" s="214">
        <v>33915</v>
      </c>
      <c r="F575" s="214">
        <v>257077</v>
      </c>
      <c r="G575" s="215">
        <v>0</v>
      </c>
      <c r="H575" s="46" t="s">
        <v>1551</v>
      </c>
    </row>
    <row r="576" spans="1:8" ht="43.2" x14ac:dyDescent="0.3">
      <c r="A576" s="46">
        <v>575</v>
      </c>
      <c r="B576" s="46" t="s">
        <v>2022</v>
      </c>
      <c r="C576" s="211">
        <v>0.387315152</v>
      </c>
      <c r="D576" s="214">
        <v>290982</v>
      </c>
      <c r="E576" s="214">
        <v>28895</v>
      </c>
      <c r="F576" s="214">
        <v>262087</v>
      </c>
      <c r="G576" s="215">
        <v>0</v>
      </c>
      <c r="H576" s="46" t="s">
        <v>1551</v>
      </c>
    </row>
    <row r="577" spans="1:8" ht="43.2" x14ac:dyDescent="0.3">
      <c r="A577" s="46">
        <v>576</v>
      </c>
      <c r="B577" s="46" t="s">
        <v>2021</v>
      </c>
      <c r="C577" s="211">
        <v>0.78597272699999998</v>
      </c>
      <c r="D577" s="214">
        <v>288771</v>
      </c>
      <c r="E577" s="214">
        <v>249949</v>
      </c>
      <c r="F577" s="214">
        <v>38821</v>
      </c>
      <c r="G577" s="215">
        <v>0</v>
      </c>
      <c r="H577" s="46" t="s">
        <v>1551</v>
      </c>
    </row>
    <row r="578" spans="1:8" ht="43.2" x14ac:dyDescent="0.3">
      <c r="A578" s="46">
        <v>577</v>
      </c>
      <c r="B578" s="46" t="s">
        <v>2020</v>
      </c>
      <c r="C578" s="211">
        <v>0</v>
      </c>
      <c r="D578" s="214">
        <v>288289</v>
      </c>
      <c r="E578" s="214" t="s">
        <v>1559</v>
      </c>
      <c r="F578" s="214">
        <v>288289</v>
      </c>
      <c r="G578" s="215">
        <v>0</v>
      </c>
      <c r="H578" s="46" t="s">
        <v>1551</v>
      </c>
    </row>
    <row r="579" spans="1:8" ht="43.2" x14ac:dyDescent="0.3">
      <c r="A579" s="46">
        <v>578</v>
      </c>
      <c r="B579" s="46" t="s">
        <v>2019</v>
      </c>
      <c r="C579" s="211">
        <v>3.0399515149999998</v>
      </c>
      <c r="D579" s="214">
        <v>286770</v>
      </c>
      <c r="E579" s="214">
        <v>42737</v>
      </c>
      <c r="F579" s="214">
        <v>244033</v>
      </c>
      <c r="G579" s="215">
        <v>0</v>
      </c>
      <c r="H579" s="46" t="s">
        <v>1551</v>
      </c>
    </row>
    <row r="580" spans="1:8" ht="43.2" x14ac:dyDescent="0.3">
      <c r="A580" s="46">
        <v>579</v>
      </c>
      <c r="B580" s="46" t="s">
        <v>2018</v>
      </c>
      <c r="C580" s="211">
        <v>2.4663333330000001</v>
      </c>
      <c r="D580" s="214">
        <v>286655</v>
      </c>
      <c r="E580" s="214">
        <v>284794</v>
      </c>
      <c r="F580" s="214">
        <v>1861</v>
      </c>
      <c r="G580" s="215">
        <v>0</v>
      </c>
      <c r="H580" s="46" t="s">
        <v>1551</v>
      </c>
    </row>
    <row r="581" spans="1:8" ht="43.2" x14ac:dyDescent="0.3">
      <c r="A581" s="46">
        <v>580</v>
      </c>
      <c r="B581" s="46" t="s">
        <v>2017</v>
      </c>
      <c r="C581" s="211">
        <v>15.577840910000001</v>
      </c>
      <c r="D581" s="214">
        <v>285167</v>
      </c>
      <c r="E581" s="214">
        <v>15714</v>
      </c>
      <c r="F581" s="214">
        <v>269453</v>
      </c>
      <c r="G581" s="215">
        <v>0</v>
      </c>
      <c r="H581" s="46" t="s">
        <v>1551</v>
      </c>
    </row>
    <row r="582" spans="1:8" ht="43.2" x14ac:dyDescent="0.3">
      <c r="A582" s="46">
        <v>581</v>
      </c>
      <c r="B582" s="46" t="s">
        <v>2016</v>
      </c>
      <c r="C582" s="211">
        <v>9.164763636</v>
      </c>
      <c r="D582" s="214">
        <v>284942</v>
      </c>
      <c r="E582" s="214">
        <v>5320</v>
      </c>
      <c r="F582" s="214">
        <v>279622</v>
      </c>
      <c r="G582" s="215">
        <v>0</v>
      </c>
      <c r="H582" s="46" t="s">
        <v>1551</v>
      </c>
    </row>
    <row r="583" spans="1:8" ht="43.2" x14ac:dyDescent="0.3">
      <c r="A583" s="46">
        <v>582</v>
      </c>
      <c r="B583" s="46" t="s">
        <v>2015</v>
      </c>
      <c r="C583" s="211">
        <v>3.2755424240000002</v>
      </c>
      <c r="D583" s="214">
        <v>284281</v>
      </c>
      <c r="E583" s="214">
        <v>261821</v>
      </c>
      <c r="F583" s="214">
        <v>22460</v>
      </c>
      <c r="G583" s="215">
        <v>0</v>
      </c>
      <c r="H583" s="46" t="s">
        <v>1551</v>
      </c>
    </row>
    <row r="584" spans="1:8" ht="43.2" x14ac:dyDescent="0.3">
      <c r="A584" s="46">
        <v>583</v>
      </c>
      <c r="B584" s="46" t="s">
        <v>2014</v>
      </c>
      <c r="C584" s="211">
        <v>0</v>
      </c>
      <c r="D584" s="214">
        <v>282520</v>
      </c>
      <c r="E584" s="214" t="s">
        <v>1559</v>
      </c>
      <c r="F584" s="214">
        <v>282520</v>
      </c>
      <c r="G584" s="215">
        <v>0</v>
      </c>
      <c r="H584" s="46" t="s">
        <v>1551</v>
      </c>
    </row>
    <row r="585" spans="1:8" ht="43.2" x14ac:dyDescent="0.3">
      <c r="A585" s="46">
        <v>584</v>
      </c>
      <c r="B585" s="46" t="s">
        <v>2013</v>
      </c>
      <c r="C585" s="211">
        <v>0.75337727300000001</v>
      </c>
      <c r="D585" s="214">
        <v>278652</v>
      </c>
      <c r="E585" s="214">
        <v>45364</v>
      </c>
      <c r="F585" s="214">
        <v>233288</v>
      </c>
      <c r="G585" s="215">
        <v>0</v>
      </c>
      <c r="H585" s="46" t="s">
        <v>1551</v>
      </c>
    </row>
    <row r="586" spans="1:8" ht="43.2" x14ac:dyDescent="0.3">
      <c r="A586" s="46">
        <v>585</v>
      </c>
      <c r="B586" s="46" t="s">
        <v>2012</v>
      </c>
      <c r="C586" s="211">
        <v>8.3125318180000001</v>
      </c>
      <c r="D586" s="214">
        <v>278521</v>
      </c>
      <c r="E586" s="214">
        <v>262149</v>
      </c>
      <c r="F586" s="214">
        <v>16372</v>
      </c>
      <c r="G586" s="215">
        <v>0</v>
      </c>
      <c r="H586" s="46" t="s">
        <v>1551</v>
      </c>
    </row>
    <row r="587" spans="1:8" ht="43.2" x14ac:dyDescent="0.3">
      <c r="A587" s="46">
        <v>586</v>
      </c>
      <c r="B587" s="46" t="s">
        <v>2011</v>
      </c>
      <c r="C587" s="211">
        <v>10.826877270000001</v>
      </c>
      <c r="D587" s="214">
        <v>273714</v>
      </c>
      <c r="E587" s="214">
        <v>15642</v>
      </c>
      <c r="F587" s="214">
        <v>258072</v>
      </c>
      <c r="G587" s="215">
        <v>0</v>
      </c>
      <c r="H587" s="46" t="s">
        <v>1551</v>
      </c>
    </row>
    <row r="588" spans="1:8" ht="43.2" x14ac:dyDescent="0.3">
      <c r="A588" s="46">
        <v>587</v>
      </c>
      <c r="B588" s="46" t="s">
        <v>2010</v>
      </c>
      <c r="C588" s="211">
        <v>1.4704545449999999</v>
      </c>
      <c r="D588" s="214">
        <v>273330</v>
      </c>
      <c r="E588" s="214">
        <v>272281</v>
      </c>
      <c r="F588" s="214">
        <v>1049</v>
      </c>
      <c r="G588" s="215">
        <v>0</v>
      </c>
      <c r="H588" s="46" t="s">
        <v>1551</v>
      </c>
    </row>
    <row r="589" spans="1:8" ht="43.2" x14ac:dyDescent="0.3">
      <c r="A589" s="46">
        <v>588</v>
      </c>
      <c r="B589" s="46" t="s">
        <v>2009</v>
      </c>
      <c r="C589" s="211">
        <v>0.73506212100000001</v>
      </c>
      <c r="D589" s="214">
        <v>272540</v>
      </c>
      <c r="E589" s="214">
        <v>1990</v>
      </c>
      <c r="F589" s="214">
        <v>270550</v>
      </c>
      <c r="G589" s="215">
        <v>0</v>
      </c>
      <c r="H589" s="46" t="s">
        <v>1551</v>
      </c>
    </row>
    <row r="590" spans="1:8" ht="43.2" x14ac:dyDescent="0.3">
      <c r="A590" s="46">
        <v>589</v>
      </c>
      <c r="B590" s="46" t="s">
        <v>2008</v>
      </c>
      <c r="C590" s="211">
        <v>3.085631818</v>
      </c>
      <c r="D590" s="214">
        <v>272427</v>
      </c>
      <c r="E590" s="214">
        <v>101317</v>
      </c>
      <c r="F590" s="214">
        <v>171110</v>
      </c>
      <c r="G590" s="215">
        <v>0</v>
      </c>
      <c r="H590" s="46" t="s">
        <v>1551</v>
      </c>
    </row>
    <row r="591" spans="1:8" ht="43.2" x14ac:dyDescent="0.3">
      <c r="A591" s="46">
        <v>590</v>
      </c>
      <c r="B591" s="46" t="s">
        <v>2007</v>
      </c>
      <c r="C591" s="211">
        <v>3.5598515150000001</v>
      </c>
      <c r="D591" s="214">
        <v>270562</v>
      </c>
      <c r="E591" s="214">
        <v>268851</v>
      </c>
      <c r="F591" s="214">
        <v>1711</v>
      </c>
      <c r="G591" s="215">
        <v>0</v>
      </c>
      <c r="H591" s="46" t="s">
        <v>1551</v>
      </c>
    </row>
    <row r="592" spans="1:8" ht="43.2" x14ac:dyDescent="0.3">
      <c r="A592" s="46">
        <v>591</v>
      </c>
      <c r="B592" s="46" t="s">
        <v>2006</v>
      </c>
      <c r="C592" s="211">
        <v>2.387887879</v>
      </c>
      <c r="D592" s="214">
        <v>270400</v>
      </c>
      <c r="E592" s="214">
        <v>176794</v>
      </c>
      <c r="F592" s="214">
        <v>93606</v>
      </c>
      <c r="G592" s="215">
        <v>0</v>
      </c>
      <c r="H592" s="46" t="s">
        <v>1551</v>
      </c>
    </row>
    <row r="593" spans="1:8" ht="43.2" x14ac:dyDescent="0.3">
      <c r="A593" s="46">
        <v>592</v>
      </c>
      <c r="B593" s="46" t="s">
        <v>2005</v>
      </c>
      <c r="C593" s="211">
        <v>7.920268182</v>
      </c>
      <c r="D593" s="214">
        <v>266448</v>
      </c>
      <c r="E593" s="214">
        <v>156901</v>
      </c>
      <c r="F593" s="214">
        <v>109548</v>
      </c>
      <c r="G593" s="215">
        <v>0</v>
      </c>
      <c r="H593" s="46" t="s">
        <v>1551</v>
      </c>
    </row>
    <row r="594" spans="1:8" ht="43.2" x14ac:dyDescent="0.3">
      <c r="A594" s="46">
        <v>593</v>
      </c>
      <c r="B594" s="46" t="s">
        <v>2004</v>
      </c>
      <c r="C594" s="211">
        <v>7.0255954550000004</v>
      </c>
      <c r="D594" s="214">
        <v>265470</v>
      </c>
      <c r="E594" s="214">
        <v>125282</v>
      </c>
      <c r="F594" s="214">
        <v>140188</v>
      </c>
      <c r="G594" s="215">
        <v>0</v>
      </c>
      <c r="H594" s="46" t="s">
        <v>1551</v>
      </c>
    </row>
    <row r="595" spans="1:8" ht="43.2" x14ac:dyDescent="0.3">
      <c r="A595" s="46">
        <v>594</v>
      </c>
      <c r="B595" s="46" t="s">
        <v>2003</v>
      </c>
      <c r="C595" s="211">
        <v>7.0339242420000003</v>
      </c>
      <c r="D595" s="214">
        <v>261452</v>
      </c>
      <c r="E595" s="214">
        <v>5773</v>
      </c>
      <c r="F595" s="214">
        <v>255678</v>
      </c>
      <c r="G595" s="215">
        <v>0</v>
      </c>
      <c r="H595" s="46" t="s">
        <v>1551</v>
      </c>
    </row>
    <row r="596" spans="1:8" ht="43.2" x14ac:dyDescent="0.3">
      <c r="A596" s="46">
        <v>595</v>
      </c>
      <c r="B596" s="46" t="s">
        <v>2002</v>
      </c>
      <c r="C596" s="211">
        <v>3.6615621209999998</v>
      </c>
      <c r="D596" s="214">
        <v>261428</v>
      </c>
      <c r="E596" s="214">
        <v>253730</v>
      </c>
      <c r="F596" s="214">
        <v>7698</v>
      </c>
      <c r="G596" s="215">
        <v>0</v>
      </c>
      <c r="H596" s="46" t="s">
        <v>1551</v>
      </c>
    </row>
    <row r="597" spans="1:8" ht="43.2" x14ac:dyDescent="0.3">
      <c r="A597" s="46">
        <v>596</v>
      </c>
      <c r="B597" s="46" t="s">
        <v>2001</v>
      </c>
      <c r="C597" s="211">
        <v>1.2920287880000001</v>
      </c>
      <c r="D597" s="214">
        <v>261242</v>
      </c>
      <c r="E597" s="214">
        <v>260228</v>
      </c>
      <c r="F597" s="214">
        <v>1015</v>
      </c>
      <c r="G597" s="215">
        <v>0</v>
      </c>
      <c r="H597" s="46" t="s">
        <v>1551</v>
      </c>
    </row>
    <row r="598" spans="1:8" ht="43.2" x14ac:dyDescent="0.3">
      <c r="A598" s="46">
        <v>597</v>
      </c>
      <c r="B598" s="46" t="s">
        <v>2000</v>
      </c>
      <c r="C598" s="211">
        <v>2.894886364</v>
      </c>
      <c r="D598" s="214">
        <v>261210</v>
      </c>
      <c r="E598" s="214">
        <v>259592</v>
      </c>
      <c r="F598" s="214">
        <v>1618</v>
      </c>
      <c r="G598" s="215">
        <v>0</v>
      </c>
      <c r="H598" s="46" t="s">
        <v>1551</v>
      </c>
    </row>
    <row r="599" spans="1:8" ht="43.2" x14ac:dyDescent="0.3">
      <c r="A599" s="46">
        <v>598</v>
      </c>
      <c r="B599" s="46" t="s">
        <v>1999</v>
      </c>
      <c r="C599" s="211">
        <v>1.560956061</v>
      </c>
      <c r="D599" s="214">
        <v>260996</v>
      </c>
      <c r="E599" s="214">
        <v>1650</v>
      </c>
      <c r="F599" s="214">
        <v>259347</v>
      </c>
      <c r="G599" s="215">
        <v>0</v>
      </c>
      <c r="H599" s="46" t="s">
        <v>1551</v>
      </c>
    </row>
    <row r="600" spans="1:8" ht="43.2" x14ac:dyDescent="0.3">
      <c r="A600" s="46">
        <v>599</v>
      </c>
      <c r="B600" s="46" t="s">
        <v>1998</v>
      </c>
      <c r="C600" s="211">
        <v>6.2325590909999997</v>
      </c>
      <c r="D600" s="214">
        <v>259690</v>
      </c>
      <c r="E600" s="214">
        <v>92171</v>
      </c>
      <c r="F600" s="214">
        <v>167520</v>
      </c>
      <c r="G600" s="215">
        <v>0</v>
      </c>
      <c r="H600" s="46" t="s">
        <v>1551</v>
      </c>
    </row>
    <row r="601" spans="1:8" ht="43.2" x14ac:dyDescent="0.3">
      <c r="A601" s="46">
        <v>600</v>
      </c>
      <c r="B601" s="46" t="s">
        <v>1997</v>
      </c>
      <c r="C601" s="211">
        <v>3.0795893940000001</v>
      </c>
      <c r="D601" s="214">
        <v>258296</v>
      </c>
      <c r="E601" s="214">
        <v>193007</v>
      </c>
      <c r="F601" s="214">
        <v>65289</v>
      </c>
      <c r="G601" s="215">
        <v>0</v>
      </c>
      <c r="H601" s="46" t="s">
        <v>1551</v>
      </c>
    </row>
    <row r="602" spans="1:8" ht="43.2" x14ac:dyDescent="0.3">
      <c r="A602" s="46">
        <v>601</v>
      </c>
      <c r="B602" s="46" t="s">
        <v>1996</v>
      </c>
      <c r="C602" s="211">
        <v>0.103977273</v>
      </c>
      <c r="D602" s="214">
        <v>257242</v>
      </c>
      <c r="E602" s="214">
        <v>253809</v>
      </c>
      <c r="F602" s="214">
        <v>3433</v>
      </c>
      <c r="G602" s="215">
        <v>0</v>
      </c>
      <c r="H602" s="46" t="s">
        <v>1551</v>
      </c>
    </row>
    <row r="603" spans="1:8" ht="43.2" x14ac:dyDescent="0.3">
      <c r="A603" s="46">
        <v>602</v>
      </c>
      <c r="B603" s="46" t="s">
        <v>1995</v>
      </c>
      <c r="C603" s="211">
        <v>0</v>
      </c>
      <c r="D603" s="214">
        <v>256938</v>
      </c>
      <c r="E603" s="214" t="s">
        <v>1559</v>
      </c>
      <c r="F603" s="214">
        <v>256938</v>
      </c>
      <c r="G603" s="215">
        <v>0</v>
      </c>
      <c r="H603" s="46" t="s">
        <v>1551</v>
      </c>
    </row>
    <row r="604" spans="1:8" ht="43.2" x14ac:dyDescent="0.3">
      <c r="A604" s="46">
        <v>603</v>
      </c>
      <c r="B604" s="46" t="s">
        <v>1994</v>
      </c>
      <c r="C604" s="211">
        <v>1.943939394</v>
      </c>
      <c r="D604" s="214">
        <v>256468</v>
      </c>
      <c r="E604" s="214">
        <v>195479</v>
      </c>
      <c r="F604" s="214">
        <v>60989</v>
      </c>
      <c r="G604" s="215">
        <v>0</v>
      </c>
      <c r="H604" s="46" t="s">
        <v>1551</v>
      </c>
    </row>
    <row r="605" spans="1:8" ht="43.2" x14ac:dyDescent="0.3">
      <c r="A605" s="46">
        <v>604</v>
      </c>
      <c r="B605" s="46" t="s">
        <v>1993</v>
      </c>
      <c r="C605" s="211">
        <v>1.094654545</v>
      </c>
      <c r="D605" s="214">
        <v>255580</v>
      </c>
      <c r="E605" s="214">
        <v>135298</v>
      </c>
      <c r="F605" s="214">
        <v>120281</v>
      </c>
      <c r="G605" s="215">
        <v>0</v>
      </c>
      <c r="H605" s="46" t="s">
        <v>1551</v>
      </c>
    </row>
    <row r="606" spans="1:8" ht="43.2" x14ac:dyDescent="0.3">
      <c r="A606" s="46">
        <v>605</v>
      </c>
      <c r="B606" s="46" t="s">
        <v>1992</v>
      </c>
      <c r="C606" s="211">
        <v>0</v>
      </c>
      <c r="D606" s="214">
        <v>255490</v>
      </c>
      <c r="E606" s="214" t="s">
        <v>1559</v>
      </c>
      <c r="F606" s="214">
        <v>255490</v>
      </c>
      <c r="G606" s="215">
        <v>0</v>
      </c>
      <c r="H606" s="46" t="s">
        <v>1551</v>
      </c>
    </row>
    <row r="607" spans="1:8" ht="43.2" x14ac:dyDescent="0.3">
      <c r="A607" s="46">
        <v>606</v>
      </c>
      <c r="B607" s="46" t="s">
        <v>1991</v>
      </c>
      <c r="C607" s="211">
        <v>0.96496212100000001</v>
      </c>
      <c r="D607" s="214">
        <v>251904</v>
      </c>
      <c r="E607" s="214">
        <v>251342</v>
      </c>
      <c r="F607" s="214">
        <v>562</v>
      </c>
      <c r="G607" s="215">
        <v>0</v>
      </c>
      <c r="H607" s="46" t="s">
        <v>1551</v>
      </c>
    </row>
    <row r="608" spans="1:8" ht="43.2" x14ac:dyDescent="0.3">
      <c r="A608" s="46">
        <v>607</v>
      </c>
      <c r="B608" s="46" t="s">
        <v>1990</v>
      </c>
      <c r="C608" s="211">
        <v>10.36305606</v>
      </c>
      <c r="D608" s="214">
        <v>251308</v>
      </c>
      <c r="E608" s="214">
        <v>10163</v>
      </c>
      <c r="F608" s="214">
        <v>241145</v>
      </c>
      <c r="G608" s="215">
        <v>0</v>
      </c>
      <c r="H608" s="46" t="s">
        <v>1551</v>
      </c>
    </row>
    <row r="609" spans="1:8" ht="43.2" x14ac:dyDescent="0.3">
      <c r="A609" s="46">
        <v>608</v>
      </c>
      <c r="B609" s="46" t="s">
        <v>1989</v>
      </c>
      <c r="C609" s="211">
        <v>9.2045454999999998E-2</v>
      </c>
      <c r="D609" s="214">
        <v>251007</v>
      </c>
      <c r="E609" s="214">
        <v>250922</v>
      </c>
      <c r="F609" s="214">
        <v>85</v>
      </c>
      <c r="G609" s="215">
        <v>0</v>
      </c>
      <c r="H609" s="46" t="s">
        <v>1551</v>
      </c>
    </row>
    <row r="610" spans="1:8" ht="43.2" x14ac:dyDescent="0.3">
      <c r="A610" s="46">
        <v>609</v>
      </c>
      <c r="B610" s="46" t="s">
        <v>1988</v>
      </c>
      <c r="C610" s="211">
        <v>7.1536439390000002</v>
      </c>
      <c r="D610" s="214">
        <v>248325</v>
      </c>
      <c r="E610" s="214">
        <v>75145</v>
      </c>
      <c r="F610" s="214">
        <v>173180</v>
      </c>
      <c r="G610" s="215">
        <v>0</v>
      </c>
      <c r="H610" s="46" t="s">
        <v>1551</v>
      </c>
    </row>
    <row r="611" spans="1:8" ht="43.2" x14ac:dyDescent="0.3">
      <c r="A611" s="46">
        <v>610</v>
      </c>
      <c r="B611" s="46" t="s">
        <v>1987</v>
      </c>
      <c r="C611" s="211">
        <v>1.6327833329999999</v>
      </c>
      <c r="D611" s="214">
        <v>247999</v>
      </c>
      <c r="E611" s="214">
        <v>242411</v>
      </c>
      <c r="F611" s="214">
        <v>5588</v>
      </c>
      <c r="G611" s="215">
        <v>0</v>
      </c>
      <c r="H611" s="46" t="s">
        <v>1551</v>
      </c>
    </row>
    <row r="612" spans="1:8" ht="43.2" x14ac:dyDescent="0.3">
      <c r="A612" s="46">
        <v>611</v>
      </c>
      <c r="B612" s="46" t="s">
        <v>1986</v>
      </c>
      <c r="C612" s="211">
        <v>7.9972000000000003</v>
      </c>
      <c r="D612" s="214">
        <v>246572</v>
      </c>
      <c r="E612" s="214">
        <v>33082</v>
      </c>
      <c r="F612" s="214">
        <v>213491</v>
      </c>
      <c r="G612" s="215">
        <v>0</v>
      </c>
      <c r="H612" s="46" t="s">
        <v>1551</v>
      </c>
    </row>
    <row r="613" spans="1:8" ht="43.2" x14ac:dyDescent="0.3">
      <c r="A613" s="46">
        <v>612</v>
      </c>
      <c r="B613" s="46" t="s">
        <v>1985</v>
      </c>
      <c r="C613" s="211">
        <v>7.9704909089999996</v>
      </c>
      <c r="D613" s="214">
        <v>245131</v>
      </c>
      <c r="E613" s="214">
        <v>4372</v>
      </c>
      <c r="F613" s="214">
        <v>240758</v>
      </c>
      <c r="G613" s="215">
        <v>0</v>
      </c>
      <c r="H613" s="46" t="s">
        <v>1551</v>
      </c>
    </row>
    <row r="614" spans="1:8" ht="43.2" x14ac:dyDescent="0.3">
      <c r="A614" s="46">
        <v>613</v>
      </c>
      <c r="B614" s="46" t="s">
        <v>1984</v>
      </c>
      <c r="C614" s="211">
        <v>2.2220060610000001</v>
      </c>
      <c r="D614" s="214">
        <v>240587</v>
      </c>
      <c r="E614" s="214">
        <v>66688</v>
      </c>
      <c r="F614" s="214">
        <v>173900</v>
      </c>
      <c r="G614" s="215">
        <v>0</v>
      </c>
      <c r="H614" s="46" t="s">
        <v>1551</v>
      </c>
    </row>
    <row r="615" spans="1:8" ht="43.2" x14ac:dyDescent="0.3">
      <c r="A615" s="46">
        <v>614</v>
      </c>
      <c r="B615" s="46" t="s">
        <v>1983</v>
      </c>
      <c r="C615" s="211">
        <v>3.3255393940000002</v>
      </c>
      <c r="D615" s="214">
        <v>240290</v>
      </c>
      <c r="E615" s="214">
        <v>211906</v>
      </c>
      <c r="F615" s="214">
        <v>28384</v>
      </c>
      <c r="G615" s="215">
        <v>0</v>
      </c>
      <c r="H615" s="46" t="s">
        <v>1551</v>
      </c>
    </row>
    <row r="616" spans="1:8" ht="43.2" x14ac:dyDescent="0.3">
      <c r="A616" s="46">
        <v>615</v>
      </c>
      <c r="B616" s="46" t="s">
        <v>1982</v>
      </c>
      <c r="C616" s="211">
        <v>2.1604303030000001</v>
      </c>
      <c r="D616" s="214">
        <v>238236</v>
      </c>
      <c r="E616" s="214">
        <v>71013</v>
      </c>
      <c r="F616" s="214">
        <v>167224</v>
      </c>
      <c r="G616" s="215">
        <v>0</v>
      </c>
      <c r="H616" s="46" t="s">
        <v>1551</v>
      </c>
    </row>
    <row r="617" spans="1:8" ht="43.2" x14ac:dyDescent="0.3">
      <c r="A617" s="46">
        <v>616</v>
      </c>
      <c r="B617" s="46" t="s">
        <v>1981</v>
      </c>
      <c r="C617" s="211">
        <v>9.8183484849999996</v>
      </c>
      <c r="D617" s="214">
        <v>237950</v>
      </c>
      <c r="E617" s="214">
        <v>71179</v>
      </c>
      <c r="F617" s="214">
        <v>166771</v>
      </c>
      <c r="G617" s="215">
        <v>0</v>
      </c>
      <c r="H617" s="46" t="s">
        <v>1551</v>
      </c>
    </row>
    <row r="618" spans="1:8" ht="43.2" x14ac:dyDescent="0.3">
      <c r="A618" s="46">
        <v>617</v>
      </c>
      <c r="B618" s="46" t="s">
        <v>1980</v>
      </c>
      <c r="C618" s="211">
        <v>14.125354550000001</v>
      </c>
      <c r="D618" s="214">
        <v>237928</v>
      </c>
      <c r="E618" s="214">
        <v>11199</v>
      </c>
      <c r="F618" s="214">
        <v>226730</v>
      </c>
      <c r="G618" s="215">
        <v>0</v>
      </c>
      <c r="H618" s="46" t="s">
        <v>1551</v>
      </c>
    </row>
    <row r="619" spans="1:8" ht="43.2" x14ac:dyDescent="0.3">
      <c r="A619" s="46">
        <v>618</v>
      </c>
      <c r="B619" s="46" t="s">
        <v>1979</v>
      </c>
      <c r="C619" s="211">
        <v>8.5261090910000004</v>
      </c>
      <c r="D619" s="214">
        <v>237574</v>
      </c>
      <c r="E619" s="214">
        <v>219947</v>
      </c>
      <c r="F619" s="214">
        <v>17626</v>
      </c>
      <c r="G619" s="215">
        <v>0</v>
      </c>
      <c r="H619" s="46" t="s">
        <v>1551</v>
      </c>
    </row>
    <row r="620" spans="1:8" ht="43.2" x14ac:dyDescent="0.3">
      <c r="A620" s="46">
        <v>619</v>
      </c>
      <c r="B620" s="46" t="s">
        <v>1978</v>
      </c>
      <c r="C620" s="211">
        <v>4.8899999999999999E-2</v>
      </c>
      <c r="D620" s="214">
        <v>236177</v>
      </c>
      <c r="E620" s="214" t="s">
        <v>1559</v>
      </c>
      <c r="F620" s="214">
        <v>236177</v>
      </c>
      <c r="G620" s="215">
        <v>0</v>
      </c>
      <c r="H620" s="46" t="s">
        <v>1551</v>
      </c>
    </row>
    <row r="621" spans="1:8" ht="43.2" x14ac:dyDescent="0.3">
      <c r="A621" s="46">
        <v>620</v>
      </c>
      <c r="B621" s="46" t="s">
        <v>1977</v>
      </c>
      <c r="C621" s="211">
        <v>0</v>
      </c>
      <c r="D621" s="214">
        <v>235784</v>
      </c>
      <c r="E621" s="214" t="s">
        <v>1559</v>
      </c>
      <c r="F621" s="214">
        <v>235784</v>
      </c>
      <c r="G621" s="215">
        <v>0</v>
      </c>
      <c r="H621" s="46" t="s">
        <v>1551</v>
      </c>
    </row>
    <row r="622" spans="1:8" ht="43.2" x14ac:dyDescent="0.3">
      <c r="A622" s="46">
        <v>621</v>
      </c>
      <c r="B622" s="46" t="s">
        <v>1976</v>
      </c>
      <c r="C622" s="211">
        <v>2.7410560610000001</v>
      </c>
      <c r="D622" s="214">
        <v>235356</v>
      </c>
      <c r="E622" s="214">
        <v>11155</v>
      </c>
      <c r="F622" s="214">
        <v>224201</v>
      </c>
      <c r="G622" s="215">
        <v>0</v>
      </c>
      <c r="H622" s="46" t="s">
        <v>1551</v>
      </c>
    </row>
    <row r="623" spans="1:8" ht="43.2" x14ac:dyDescent="0.3">
      <c r="A623" s="46">
        <v>622</v>
      </c>
      <c r="B623" s="46" t="s">
        <v>1975</v>
      </c>
      <c r="C623" s="211">
        <v>1.3115257579999999</v>
      </c>
      <c r="D623" s="214">
        <v>232556</v>
      </c>
      <c r="E623" s="214">
        <v>224795</v>
      </c>
      <c r="F623" s="214">
        <v>7761</v>
      </c>
      <c r="G623" s="215">
        <v>0</v>
      </c>
      <c r="H623" s="46" t="s">
        <v>1551</v>
      </c>
    </row>
    <row r="624" spans="1:8" ht="43.2" x14ac:dyDescent="0.3">
      <c r="A624" s="46">
        <v>623</v>
      </c>
      <c r="B624" s="46" t="s">
        <v>1974</v>
      </c>
      <c r="C624" s="211">
        <v>10.047545449999999</v>
      </c>
      <c r="D624" s="214">
        <v>230022</v>
      </c>
      <c r="E624" s="214">
        <v>13477</v>
      </c>
      <c r="F624" s="214">
        <v>216545</v>
      </c>
      <c r="G624" s="215">
        <v>0</v>
      </c>
      <c r="H624" s="46" t="s">
        <v>1551</v>
      </c>
    </row>
    <row r="625" spans="1:8" ht="43.2" x14ac:dyDescent="0.3">
      <c r="A625" s="46">
        <v>624</v>
      </c>
      <c r="B625" s="46" t="s">
        <v>1973</v>
      </c>
      <c r="C625" s="211">
        <v>6.4011287880000003</v>
      </c>
      <c r="D625" s="214">
        <v>228765</v>
      </c>
      <c r="E625" s="214">
        <v>10881</v>
      </c>
      <c r="F625" s="214">
        <v>217885</v>
      </c>
      <c r="G625" s="215">
        <v>0</v>
      </c>
      <c r="H625" s="46" t="s">
        <v>1551</v>
      </c>
    </row>
    <row r="626" spans="1:8" ht="43.2" x14ac:dyDescent="0.3">
      <c r="A626" s="46">
        <v>625</v>
      </c>
      <c r="B626" s="46" t="s">
        <v>1972</v>
      </c>
      <c r="C626" s="211">
        <v>3.7621651520000001</v>
      </c>
      <c r="D626" s="214">
        <v>227213</v>
      </c>
      <c r="E626" s="214">
        <v>3294</v>
      </c>
      <c r="F626" s="214">
        <v>223919</v>
      </c>
      <c r="G626" s="215">
        <v>0</v>
      </c>
      <c r="H626" s="46" t="s">
        <v>1551</v>
      </c>
    </row>
    <row r="627" spans="1:8" ht="43.2" x14ac:dyDescent="0.3">
      <c r="A627" s="46">
        <v>626</v>
      </c>
      <c r="B627" s="46" t="s">
        <v>1971</v>
      </c>
      <c r="C627" s="211">
        <v>7.3342484849999998</v>
      </c>
      <c r="D627" s="214">
        <v>226195</v>
      </c>
      <c r="E627" s="214">
        <v>7249</v>
      </c>
      <c r="F627" s="214">
        <v>218946</v>
      </c>
      <c r="G627" s="215">
        <v>0</v>
      </c>
      <c r="H627" s="46" t="s">
        <v>1551</v>
      </c>
    </row>
    <row r="628" spans="1:8" ht="43.2" x14ac:dyDescent="0.3">
      <c r="A628" s="46">
        <v>627</v>
      </c>
      <c r="B628" s="46" t="s">
        <v>1970</v>
      </c>
      <c r="C628" s="211">
        <v>2.1134060610000001</v>
      </c>
      <c r="D628" s="214">
        <v>225481</v>
      </c>
      <c r="E628" s="214">
        <v>223883</v>
      </c>
      <c r="F628" s="214">
        <v>1599</v>
      </c>
      <c r="G628" s="215">
        <v>0</v>
      </c>
      <c r="H628" s="46" t="s">
        <v>1551</v>
      </c>
    </row>
    <row r="629" spans="1:8" ht="43.2" x14ac:dyDescent="0.3">
      <c r="A629" s="46">
        <v>628</v>
      </c>
      <c r="B629" s="46" t="s">
        <v>1969</v>
      </c>
      <c r="C629" s="211">
        <v>16.857412119999999</v>
      </c>
      <c r="D629" s="214">
        <v>223669</v>
      </c>
      <c r="E629" s="214">
        <v>89730</v>
      </c>
      <c r="F629" s="214">
        <v>133939</v>
      </c>
      <c r="G629" s="215">
        <v>0</v>
      </c>
      <c r="H629" s="46" t="s">
        <v>1551</v>
      </c>
    </row>
    <row r="630" spans="1:8" ht="43.2" x14ac:dyDescent="0.3">
      <c r="A630" s="46">
        <v>629</v>
      </c>
      <c r="B630" s="46" t="s">
        <v>1968</v>
      </c>
      <c r="C630" s="211">
        <v>1.055681818</v>
      </c>
      <c r="D630" s="214">
        <v>218049</v>
      </c>
      <c r="E630" s="214">
        <v>217312</v>
      </c>
      <c r="F630" s="214">
        <v>736</v>
      </c>
      <c r="G630" s="215">
        <v>0</v>
      </c>
      <c r="H630" s="46" t="s">
        <v>1551</v>
      </c>
    </row>
    <row r="631" spans="1:8" ht="43.2" x14ac:dyDescent="0.3">
      <c r="A631" s="46">
        <v>630</v>
      </c>
      <c r="B631" s="46" t="s">
        <v>1967</v>
      </c>
      <c r="C631" s="211">
        <v>0</v>
      </c>
      <c r="D631" s="214">
        <v>217394</v>
      </c>
      <c r="E631" s="214" t="s">
        <v>1559</v>
      </c>
      <c r="F631" s="214">
        <v>217394</v>
      </c>
      <c r="G631" s="215">
        <v>0</v>
      </c>
      <c r="H631" s="46" t="s">
        <v>1551</v>
      </c>
    </row>
    <row r="632" spans="1:8" ht="43.2" x14ac:dyDescent="0.3">
      <c r="A632" s="46">
        <v>631</v>
      </c>
      <c r="B632" s="46" t="s">
        <v>1966</v>
      </c>
      <c r="C632" s="211">
        <v>9.8310651520000008</v>
      </c>
      <c r="D632" s="214">
        <v>217251</v>
      </c>
      <c r="E632" s="214">
        <v>25140</v>
      </c>
      <c r="F632" s="214">
        <v>192110</v>
      </c>
      <c r="G632" s="215">
        <v>0</v>
      </c>
      <c r="H632" s="46" t="s">
        <v>1551</v>
      </c>
    </row>
    <row r="633" spans="1:8" ht="43.2" x14ac:dyDescent="0.3">
      <c r="A633" s="46">
        <v>632</v>
      </c>
      <c r="B633" s="46" t="s">
        <v>1965</v>
      </c>
      <c r="C633" s="211">
        <v>10.87220303</v>
      </c>
      <c r="D633" s="214">
        <v>216578</v>
      </c>
      <c r="E633" s="214">
        <v>7046</v>
      </c>
      <c r="F633" s="214">
        <v>209532</v>
      </c>
      <c r="G633" s="215">
        <v>0</v>
      </c>
      <c r="H633" s="46" t="s">
        <v>1551</v>
      </c>
    </row>
    <row r="634" spans="1:8" ht="43.2" x14ac:dyDescent="0.3">
      <c r="A634" s="46">
        <v>633</v>
      </c>
      <c r="B634" s="46" t="s">
        <v>1964</v>
      </c>
      <c r="C634" s="211">
        <v>2.4416666669999998</v>
      </c>
      <c r="D634" s="214">
        <v>215285</v>
      </c>
      <c r="E634" s="214">
        <v>208457</v>
      </c>
      <c r="F634" s="214">
        <v>6828</v>
      </c>
      <c r="G634" s="215">
        <v>0</v>
      </c>
      <c r="H634" s="46" t="s">
        <v>1551</v>
      </c>
    </row>
    <row r="635" spans="1:8" ht="43.2" x14ac:dyDescent="0.3">
      <c r="A635" s="46">
        <v>634</v>
      </c>
      <c r="B635" s="46" t="s">
        <v>1963</v>
      </c>
      <c r="C635" s="211">
        <v>0</v>
      </c>
      <c r="D635" s="214">
        <v>213616</v>
      </c>
      <c r="E635" s="214" t="s">
        <v>1559</v>
      </c>
      <c r="F635" s="214">
        <v>213616</v>
      </c>
      <c r="G635" s="215">
        <v>0</v>
      </c>
      <c r="H635" s="46" t="s">
        <v>1551</v>
      </c>
    </row>
    <row r="636" spans="1:8" ht="43.2" x14ac:dyDescent="0.3">
      <c r="A636" s="46">
        <v>635</v>
      </c>
      <c r="B636" s="46" t="s">
        <v>1962</v>
      </c>
      <c r="C636" s="211">
        <v>16.76855909</v>
      </c>
      <c r="D636" s="214">
        <v>213157</v>
      </c>
      <c r="E636" s="214">
        <v>202440</v>
      </c>
      <c r="F636" s="214">
        <v>10718</v>
      </c>
      <c r="G636" s="215">
        <v>0</v>
      </c>
      <c r="H636" s="46" t="s">
        <v>1551</v>
      </c>
    </row>
    <row r="637" spans="1:8" ht="43.2" x14ac:dyDescent="0.3">
      <c r="A637" s="46">
        <v>636</v>
      </c>
      <c r="B637" s="46" t="s">
        <v>1961</v>
      </c>
      <c r="C637" s="211">
        <v>1.1751530299999999</v>
      </c>
      <c r="D637" s="214">
        <v>213068</v>
      </c>
      <c r="E637" s="214">
        <v>166263</v>
      </c>
      <c r="F637" s="214">
        <v>46805</v>
      </c>
      <c r="G637" s="215">
        <v>0</v>
      </c>
      <c r="H637" s="46" t="s">
        <v>1551</v>
      </c>
    </row>
    <row r="638" spans="1:8" ht="43.2" x14ac:dyDescent="0.3">
      <c r="A638" s="46">
        <v>637</v>
      </c>
      <c r="B638" s="46" t="s">
        <v>1960</v>
      </c>
      <c r="C638" s="211">
        <v>0.62575757600000004</v>
      </c>
      <c r="D638" s="214">
        <v>212827</v>
      </c>
      <c r="E638" s="214">
        <v>212430</v>
      </c>
      <c r="F638" s="214">
        <v>397</v>
      </c>
      <c r="G638" s="215">
        <v>0</v>
      </c>
      <c r="H638" s="46" t="s">
        <v>1551</v>
      </c>
    </row>
    <row r="639" spans="1:8" ht="43.2" x14ac:dyDescent="0.3">
      <c r="A639" s="46">
        <v>638</v>
      </c>
      <c r="B639" s="46" t="s">
        <v>1959</v>
      </c>
      <c r="C639" s="211">
        <v>0</v>
      </c>
      <c r="D639" s="214">
        <v>211321</v>
      </c>
      <c r="E639" s="214" t="s">
        <v>1559</v>
      </c>
      <c r="F639" s="214">
        <v>211321</v>
      </c>
      <c r="G639" s="215">
        <v>0</v>
      </c>
      <c r="H639" s="46" t="s">
        <v>1551</v>
      </c>
    </row>
    <row r="640" spans="1:8" ht="43.2" x14ac:dyDescent="0.3">
      <c r="A640" s="46">
        <v>639</v>
      </c>
      <c r="B640" s="46" t="s">
        <v>1958</v>
      </c>
      <c r="C640" s="211">
        <v>1.6444803029999999</v>
      </c>
      <c r="D640" s="214">
        <v>209856</v>
      </c>
      <c r="E640" s="214">
        <v>208811</v>
      </c>
      <c r="F640" s="214">
        <v>1045</v>
      </c>
      <c r="G640" s="215">
        <v>0</v>
      </c>
      <c r="H640" s="46" t="s">
        <v>1551</v>
      </c>
    </row>
    <row r="641" spans="1:8" ht="43.2" x14ac:dyDescent="0.3">
      <c r="A641" s="46">
        <v>640</v>
      </c>
      <c r="B641" s="46" t="s">
        <v>1957</v>
      </c>
      <c r="C641" s="211">
        <v>12.37182273</v>
      </c>
      <c r="D641" s="214">
        <v>207241</v>
      </c>
      <c r="E641" s="214">
        <v>136058</v>
      </c>
      <c r="F641" s="214">
        <v>71183</v>
      </c>
      <c r="G641" s="215">
        <v>0</v>
      </c>
      <c r="H641" s="46" t="s">
        <v>1551</v>
      </c>
    </row>
    <row r="642" spans="1:8" ht="43.2" x14ac:dyDescent="0.3">
      <c r="A642" s="46">
        <v>641</v>
      </c>
      <c r="B642" s="46" t="s">
        <v>1956</v>
      </c>
      <c r="C642" s="211">
        <v>3.0088606059999998</v>
      </c>
      <c r="D642" s="214">
        <v>206623</v>
      </c>
      <c r="E642" s="214">
        <v>94737</v>
      </c>
      <c r="F642" s="214">
        <v>111887</v>
      </c>
      <c r="G642" s="215">
        <v>0</v>
      </c>
      <c r="H642" s="46" t="s">
        <v>1551</v>
      </c>
    </row>
    <row r="643" spans="1:8" ht="43.2" x14ac:dyDescent="0.3">
      <c r="A643" s="46">
        <v>642</v>
      </c>
      <c r="B643" s="46" t="s">
        <v>1955</v>
      </c>
      <c r="C643" s="211">
        <v>3.4320575760000001</v>
      </c>
      <c r="D643" s="214">
        <v>206588</v>
      </c>
      <c r="E643" s="214">
        <v>199607</v>
      </c>
      <c r="F643" s="214">
        <v>6981</v>
      </c>
      <c r="G643" s="215">
        <v>0</v>
      </c>
      <c r="H643" s="46" t="s">
        <v>1551</v>
      </c>
    </row>
    <row r="644" spans="1:8" ht="43.2" x14ac:dyDescent="0.3">
      <c r="A644" s="46">
        <v>643</v>
      </c>
      <c r="B644" s="46" t="s">
        <v>1954</v>
      </c>
      <c r="C644" s="211">
        <v>1.0738848480000001</v>
      </c>
      <c r="D644" s="214">
        <v>204084</v>
      </c>
      <c r="E644" s="214">
        <v>203332</v>
      </c>
      <c r="F644" s="214">
        <v>751</v>
      </c>
      <c r="G644" s="215">
        <v>0</v>
      </c>
      <c r="H644" s="46" t="s">
        <v>1551</v>
      </c>
    </row>
    <row r="645" spans="1:8" ht="43.2" x14ac:dyDescent="0.3">
      <c r="A645" s="46">
        <v>644</v>
      </c>
      <c r="B645" s="46" t="s">
        <v>1953</v>
      </c>
      <c r="C645" s="211">
        <v>3.3373333330000001</v>
      </c>
      <c r="D645" s="214">
        <v>202869</v>
      </c>
      <c r="E645" s="214">
        <v>95112</v>
      </c>
      <c r="F645" s="214">
        <v>107757</v>
      </c>
      <c r="G645" s="215">
        <v>0</v>
      </c>
      <c r="H645" s="46" t="s">
        <v>1551</v>
      </c>
    </row>
    <row r="646" spans="1:8" ht="43.2" x14ac:dyDescent="0.3">
      <c r="A646" s="46">
        <v>645</v>
      </c>
      <c r="B646" s="46" t="s">
        <v>1952</v>
      </c>
      <c r="C646" s="211">
        <v>0.86550302999999995</v>
      </c>
      <c r="D646" s="214">
        <v>202124</v>
      </c>
      <c r="E646" s="214">
        <v>306</v>
      </c>
      <c r="F646" s="214">
        <v>201818</v>
      </c>
      <c r="G646" s="215">
        <v>0</v>
      </c>
      <c r="H646" s="46" t="s">
        <v>1551</v>
      </c>
    </row>
    <row r="647" spans="1:8" ht="43.2" x14ac:dyDescent="0.3">
      <c r="A647" s="46">
        <v>646</v>
      </c>
      <c r="B647" s="46" t="s">
        <v>1951</v>
      </c>
      <c r="C647" s="211">
        <v>8.832772727</v>
      </c>
      <c r="D647" s="214">
        <v>201974</v>
      </c>
      <c r="E647" s="214">
        <v>67109</v>
      </c>
      <c r="F647" s="214">
        <v>134865</v>
      </c>
      <c r="G647" s="215">
        <v>0</v>
      </c>
      <c r="H647" s="46" t="s">
        <v>1551</v>
      </c>
    </row>
    <row r="648" spans="1:8" ht="43.2" x14ac:dyDescent="0.3">
      <c r="A648" s="46">
        <v>647</v>
      </c>
      <c r="B648" s="46" t="s">
        <v>1950</v>
      </c>
      <c r="C648" s="211">
        <v>13.9776697</v>
      </c>
      <c r="D648" s="214">
        <v>201506</v>
      </c>
      <c r="E648" s="214">
        <v>6211</v>
      </c>
      <c r="F648" s="214">
        <v>195295</v>
      </c>
      <c r="G648" s="215">
        <v>0</v>
      </c>
      <c r="H648" s="46" t="s">
        <v>1551</v>
      </c>
    </row>
    <row r="649" spans="1:8" ht="43.2" x14ac:dyDescent="0.3">
      <c r="A649" s="46">
        <v>648</v>
      </c>
      <c r="B649" s="46" t="s">
        <v>1949</v>
      </c>
      <c r="C649" s="211">
        <v>0</v>
      </c>
      <c r="D649" s="214">
        <v>200447</v>
      </c>
      <c r="E649" s="214" t="s">
        <v>1559</v>
      </c>
      <c r="F649" s="214">
        <v>200447</v>
      </c>
      <c r="G649" s="215">
        <v>0</v>
      </c>
      <c r="H649" s="46" t="s">
        <v>1551</v>
      </c>
    </row>
    <row r="650" spans="1:8" ht="43.2" x14ac:dyDescent="0.3">
      <c r="A650" s="46">
        <v>649</v>
      </c>
      <c r="B650" s="46" t="s">
        <v>1948</v>
      </c>
      <c r="C650" s="211">
        <v>2.7162712120000001</v>
      </c>
      <c r="D650" s="214">
        <v>198805</v>
      </c>
      <c r="E650" s="214">
        <v>71918</v>
      </c>
      <c r="F650" s="214">
        <v>126887</v>
      </c>
      <c r="G650" s="215">
        <v>0</v>
      </c>
      <c r="H650" s="46" t="s">
        <v>1551</v>
      </c>
    </row>
    <row r="651" spans="1:8" ht="43.2" x14ac:dyDescent="0.3">
      <c r="A651" s="46">
        <v>650</v>
      </c>
      <c r="B651" s="46" t="s">
        <v>1947</v>
      </c>
      <c r="C651" s="211">
        <v>9.8923833329999997</v>
      </c>
      <c r="D651" s="214">
        <v>196345</v>
      </c>
      <c r="E651" s="214">
        <v>15554</v>
      </c>
      <c r="F651" s="214">
        <v>180791</v>
      </c>
      <c r="G651" s="215">
        <v>0</v>
      </c>
      <c r="H651" s="46" t="s">
        <v>1551</v>
      </c>
    </row>
    <row r="652" spans="1:8" ht="43.2" x14ac:dyDescent="0.3">
      <c r="A652" s="46">
        <v>651</v>
      </c>
      <c r="B652" s="46" t="s">
        <v>1946</v>
      </c>
      <c r="C652" s="211">
        <v>6.2051090909999997</v>
      </c>
      <c r="D652" s="214">
        <v>195752</v>
      </c>
      <c r="E652" s="214">
        <v>18760</v>
      </c>
      <c r="F652" s="214">
        <v>176992</v>
      </c>
      <c r="G652" s="215">
        <v>0</v>
      </c>
      <c r="H652" s="46" t="s">
        <v>1551</v>
      </c>
    </row>
    <row r="653" spans="1:8" ht="43.2" x14ac:dyDescent="0.3">
      <c r="A653" s="46">
        <v>652</v>
      </c>
      <c r="B653" s="46" t="s">
        <v>1945</v>
      </c>
      <c r="C653" s="211">
        <v>1.4237</v>
      </c>
      <c r="D653" s="214">
        <v>195725</v>
      </c>
      <c r="E653" s="214">
        <v>159935</v>
      </c>
      <c r="F653" s="214">
        <v>35791</v>
      </c>
      <c r="G653" s="215">
        <v>0</v>
      </c>
      <c r="H653" s="46" t="s">
        <v>1551</v>
      </c>
    </row>
    <row r="654" spans="1:8" ht="43.2" x14ac:dyDescent="0.3">
      <c r="A654" s="46">
        <v>653</v>
      </c>
      <c r="B654" s="46" t="s">
        <v>1944</v>
      </c>
      <c r="C654" s="211">
        <v>6.9136469700000003</v>
      </c>
      <c r="D654" s="214">
        <v>194930</v>
      </c>
      <c r="E654" s="214">
        <v>174931</v>
      </c>
      <c r="F654" s="214">
        <v>19998</v>
      </c>
      <c r="G654" s="215">
        <v>0</v>
      </c>
      <c r="H654" s="46" t="s">
        <v>1551</v>
      </c>
    </row>
    <row r="655" spans="1:8" ht="43.2" x14ac:dyDescent="0.3">
      <c r="A655" s="46">
        <v>654</v>
      </c>
      <c r="B655" s="46" t="s">
        <v>1943</v>
      </c>
      <c r="C655" s="211">
        <v>1.782787879</v>
      </c>
      <c r="D655" s="214">
        <v>194569</v>
      </c>
      <c r="E655" s="214">
        <v>66328</v>
      </c>
      <c r="F655" s="214">
        <v>128240</v>
      </c>
      <c r="G655" s="215">
        <v>0</v>
      </c>
      <c r="H655" s="46" t="s">
        <v>1551</v>
      </c>
    </row>
    <row r="656" spans="1:8" ht="43.2" x14ac:dyDescent="0.3">
      <c r="A656" s="46">
        <v>655</v>
      </c>
      <c r="B656" s="46" t="s">
        <v>1942</v>
      </c>
      <c r="C656" s="211">
        <v>0.23503787900000001</v>
      </c>
      <c r="D656" s="214">
        <v>193612</v>
      </c>
      <c r="E656" s="214">
        <v>715</v>
      </c>
      <c r="F656" s="214">
        <v>192897</v>
      </c>
      <c r="G656" s="215">
        <v>0</v>
      </c>
      <c r="H656" s="46" t="s">
        <v>1551</v>
      </c>
    </row>
    <row r="657" spans="1:8" ht="43.2" x14ac:dyDescent="0.3">
      <c r="A657" s="46">
        <v>656</v>
      </c>
      <c r="B657" s="46" t="s">
        <v>1941</v>
      </c>
      <c r="C657" s="211">
        <v>0.9375</v>
      </c>
      <c r="D657" s="214">
        <v>193603</v>
      </c>
      <c r="E657" s="214">
        <v>193113</v>
      </c>
      <c r="F657" s="214">
        <v>490</v>
      </c>
      <c r="G657" s="215">
        <v>0</v>
      </c>
      <c r="H657" s="46" t="s">
        <v>1551</v>
      </c>
    </row>
    <row r="658" spans="1:8" ht="43.2" x14ac:dyDescent="0.3">
      <c r="A658" s="46">
        <v>657</v>
      </c>
      <c r="B658" s="46" t="s">
        <v>1940</v>
      </c>
      <c r="C658" s="211">
        <v>17.738493940000001</v>
      </c>
      <c r="D658" s="214">
        <v>193602</v>
      </c>
      <c r="E658" s="214">
        <v>88709</v>
      </c>
      <c r="F658" s="214">
        <v>104893</v>
      </c>
      <c r="G658" s="215">
        <v>0</v>
      </c>
      <c r="H658" s="46" t="s">
        <v>1551</v>
      </c>
    </row>
    <row r="659" spans="1:8" ht="43.2" x14ac:dyDescent="0.3">
      <c r="A659" s="46">
        <v>658</v>
      </c>
      <c r="B659" s="46" t="s">
        <v>1939</v>
      </c>
      <c r="C659" s="211">
        <v>7.5568181999999998E-2</v>
      </c>
      <c r="D659" s="214">
        <v>191895</v>
      </c>
      <c r="E659" s="214">
        <v>191775</v>
      </c>
      <c r="F659" s="214">
        <v>121</v>
      </c>
      <c r="G659" s="215">
        <v>0</v>
      </c>
      <c r="H659" s="46" t="s">
        <v>1551</v>
      </c>
    </row>
    <row r="660" spans="1:8" ht="43.2" x14ac:dyDescent="0.3">
      <c r="A660" s="46">
        <v>659</v>
      </c>
      <c r="B660" s="46" t="s">
        <v>1938</v>
      </c>
      <c r="C660" s="211">
        <v>13.56834091</v>
      </c>
      <c r="D660" s="214">
        <v>189671</v>
      </c>
      <c r="E660" s="214">
        <v>183389</v>
      </c>
      <c r="F660" s="214">
        <v>6283</v>
      </c>
      <c r="G660" s="215">
        <v>0</v>
      </c>
      <c r="H660" s="46" t="s">
        <v>1551</v>
      </c>
    </row>
    <row r="661" spans="1:8" ht="43.2" x14ac:dyDescent="0.3">
      <c r="A661" s="46">
        <v>660</v>
      </c>
      <c r="B661" s="46" t="s">
        <v>1937</v>
      </c>
      <c r="C661" s="211">
        <v>6.2998530300000004</v>
      </c>
      <c r="D661" s="214">
        <v>189266</v>
      </c>
      <c r="E661" s="214">
        <v>117454</v>
      </c>
      <c r="F661" s="214">
        <v>71811</v>
      </c>
      <c r="G661" s="215">
        <v>0</v>
      </c>
      <c r="H661" s="46" t="s">
        <v>1551</v>
      </c>
    </row>
    <row r="662" spans="1:8" ht="43.2" x14ac:dyDescent="0.3">
      <c r="A662" s="46">
        <v>661</v>
      </c>
      <c r="B662" s="46" t="s">
        <v>1936</v>
      </c>
      <c r="C662" s="211">
        <v>0.25303030300000001</v>
      </c>
      <c r="D662" s="214">
        <v>188553</v>
      </c>
      <c r="E662" s="214">
        <v>188332</v>
      </c>
      <c r="F662" s="214">
        <v>221</v>
      </c>
      <c r="G662" s="215">
        <v>0</v>
      </c>
      <c r="H662" s="46" t="s">
        <v>1551</v>
      </c>
    </row>
    <row r="663" spans="1:8" ht="43.2" x14ac:dyDescent="0.3">
      <c r="A663" s="46">
        <v>662</v>
      </c>
      <c r="B663" s="46" t="s">
        <v>1935</v>
      </c>
      <c r="C663" s="211">
        <v>15.25837424</v>
      </c>
      <c r="D663" s="214">
        <v>188059</v>
      </c>
      <c r="E663" s="214">
        <v>8834</v>
      </c>
      <c r="F663" s="214">
        <v>179225</v>
      </c>
      <c r="G663" s="215">
        <v>0</v>
      </c>
      <c r="H663" s="46" t="s">
        <v>1551</v>
      </c>
    </row>
    <row r="664" spans="1:8" ht="43.2" x14ac:dyDescent="0.3">
      <c r="A664" s="46">
        <v>663</v>
      </c>
      <c r="B664" s="46" t="s">
        <v>1934</v>
      </c>
      <c r="C664" s="211">
        <v>11.24208788</v>
      </c>
      <c r="D664" s="214">
        <v>187689</v>
      </c>
      <c r="E664" s="214">
        <v>5888</v>
      </c>
      <c r="F664" s="214">
        <v>181800</v>
      </c>
      <c r="G664" s="215">
        <v>0</v>
      </c>
      <c r="H664" s="46" t="s">
        <v>1551</v>
      </c>
    </row>
    <row r="665" spans="1:8" ht="43.2" x14ac:dyDescent="0.3">
      <c r="A665" s="46">
        <v>664</v>
      </c>
      <c r="B665" s="46" t="s">
        <v>1933</v>
      </c>
      <c r="C665" s="211">
        <v>3.7259681819999999</v>
      </c>
      <c r="D665" s="214">
        <v>187215</v>
      </c>
      <c r="E665" s="214">
        <v>9916</v>
      </c>
      <c r="F665" s="214">
        <v>177298</v>
      </c>
      <c r="G665" s="215">
        <v>0</v>
      </c>
      <c r="H665" s="46" t="s">
        <v>1551</v>
      </c>
    </row>
    <row r="666" spans="1:8" ht="43.2" x14ac:dyDescent="0.3">
      <c r="A666" s="46">
        <v>665</v>
      </c>
      <c r="B666" s="46" t="s">
        <v>1932</v>
      </c>
      <c r="C666" s="211">
        <v>20.017431819999999</v>
      </c>
      <c r="D666" s="214">
        <v>186636</v>
      </c>
      <c r="E666" s="214">
        <v>173008</v>
      </c>
      <c r="F666" s="214">
        <v>13628</v>
      </c>
      <c r="G666" s="215">
        <v>0</v>
      </c>
      <c r="H666" s="46" t="s">
        <v>1551</v>
      </c>
    </row>
    <row r="667" spans="1:8" ht="43.2" x14ac:dyDescent="0.3">
      <c r="A667" s="46">
        <v>666</v>
      </c>
      <c r="B667" s="46" t="s">
        <v>1931</v>
      </c>
      <c r="C667" s="211">
        <v>12.849790909999999</v>
      </c>
      <c r="D667" s="214">
        <v>185867</v>
      </c>
      <c r="E667" s="214">
        <v>177938</v>
      </c>
      <c r="F667" s="214">
        <v>7928</v>
      </c>
      <c r="G667" s="215">
        <v>0</v>
      </c>
      <c r="H667" s="46" t="s">
        <v>1551</v>
      </c>
    </row>
    <row r="668" spans="1:8" ht="43.2" x14ac:dyDescent="0.3">
      <c r="A668" s="46">
        <v>667</v>
      </c>
      <c r="B668" s="46" t="s">
        <v>1930</v>
      </c>
      <c r="C668" s="211">
        <v>3.8636363999999999E-2</v>
      </c>
      <c r="D668" s="214">
        <v>185301</v>
      </c>
      <c r="E668" s="214" t="s">
        <v>1559</v>
      </c>
      <c r="F668" s="214">
        <v>185301</v>
      </c>
      <c r="G668" s="216">
        <v>0</v>
      </c>
      <c r="H668" s="46" t="s">
        <v>1551</v>
      </c>
    </row>
    <row r="669" spans="1:8" ht="43.2" x14ac:dyDescent="0.3">
      <c r="A669" s="46">
        <v>668</v>
      </c>
      <c r="B669" s="46" t="s">
        <v>1929</v>
      </c>
      <c r="C669" s="211">
        <v>8.4141621210000004</v>
      </c>
      <c r="D669" s="214">
        <v>184260</v>
      </c>
      <c r="E669" s="214">
        <v>32427</v>
      </c>
      <c r="F669" s="214">
        <v>151833</v>
      </c>
      <c r="G669" s="216">
        <v>0</v>
      </c>
      <c r="H669" s="46" t="s">
        <v>1551</v>
      </c>
    </row>
    <row r="670" spans="1:8" ht="43.2" x14ac:dyDescent="0.3">
      <c r="A670" s="46">
        <v>669</v>
      </c>
      <c r="B670" s="46" t="s">
        <v>1928</v>
      </c>
      <c r="C670" s="211">
        <v>1.360416667</v>
      </c>
      <c r="D670" s="214">
        <v>183538</v>
      </c>
      <c r="E670" s="214">
        <v>182319</v>
      </c>
      <c r="F670" s="214">
        <v>1219</v>
      </c>
      <c r="G670" s="216">
        <v>0</v>
      </c>
      <c r="H670" s="46" t="s">
        <v>1551</v>
      </c>
    </row>
    <row r="671" spans="1:8" ht="43.2" x14ac:dyDescent="0.3">
      <c r="A671" s="46">
        <v>670</v>
      </c>
      <c r="B671" s="46" t="s">
        <v>1927</v>
      </c>
      <c r="C671" s="211">
        <v>0.54488636400000001</v>
      </c>
      <c r="D671" s="214">
        <v>183252</v>
      </c>
      <c r="E671" s="214">
        <v>182883</v>
      </c>
      <c r="F671" s="214">
        <v>369</v>
      </c>
      <c r="G671" s="216">
        <v>0</v>
      </c>
      <c r="H671" s="46" t="s">
        <v>1551</v>
      </c>
    </row>
    <row r="672" spans="1:8" ht="43.2" x14ac:dyDescent="0.3">
      <c r="A672" s="46">
        <v>671</v>
      </c>
      <c r="B672" s="46" t="s">
        <v>1926</v>
      </c>
      <c r="C672" s="211">
        <v>0.38934545500000001</v>
      </c>
      <c r="D672" s="214">
        <v>181217</v>
      </c>
      <c r="E672" s="214">
        <v>180926</v>
      </c>
      <c r="F672" s="214">
        <v>292</v>
      </c>
      <c r="G672" s="216">
        <v>0</v>
      </c>
      <c r="H672" s="46" t="s">
        <v>1551</v>
      </c>
    </row>
    <row r="673" spans="1:8" ht="43.2" x14ac:dyDescent="0.3">
      <c r="A673" s="46">
        <v>672</v>
      </c>
      <c r="B673" s="46" t="s">
        <v>1925</v>
      </c>
      <c r="C673" s="211">
        <v>20.48632727</v>
      </c>
      <c r="D673" s="214">
        <v>180275</v>
      </c>
      <c r="E673" s="214">
        <v>165899</v>
      </c>
      <c r="F673" s="214">
        <v>14376</v>
      </c>
      <c r="G673" s="216">
        <v>0</v>
      </c>
      <c r="H673" s="46" t="s">
        <v>1551</v>
      </c>
    </row>
    <row r="674" spans="1:8" ht="43.2" x14ac:dyDescent="0.3">
      <c r="A674" s="46">
        <v>673</v>
      </c>
      <c r="B674" s="46" t="s">
        <v>1924</v>
      </c>
      <c r="C674" s="211">
        <v>0</v>
      </c>
      <c r="D674" s="214">
        <v>179230</v>
      </c>
      <c r="E674" s="214" t="s">
        <v>1559</v>
      </c>
      <c r="F674" s="214">
        <v>179230</v>
      </c>
      <c r="G674" s="216">
        <v>0</v>
      </c>
      <c r="H674" s="46" t="s">
        <v>1551</v>
      </c>
    </row>
    <row r="675" spans="1:8" ht="43.2" x14ac:dyDescent="0.3">
      <c r="A675" s="46">
        <v>674</v>
      </c>
      <c r="B675" s="46" t="s">
        <v>1923</v>
      </c>
      <c r="C675" s="211">
        <v>1.165862121</v>
      </c>
      <c r="D675" s="214">
        <v>176664</v>
      </c>
      <c r="E675" s="214">
        <v>10327</v>
      </c>
      <c r="F675" s="214">
        <v>166337</v>
      </c>
      <c r="G675" s="216">
        <v>0</v>
      </c>
      <c r="H675" s="46" t="s">
        <v>1551</v>
      </c>
    </row>
    <row r="676" spans="1:8" ht="43.2" x14ac:dyDescent="0.3">
      <c r="A676" s="46">
        <v>675</v>
      </c>
      <c r="B676" s="46" t="s">
        <v>1922</v>
      </c>
      <c r="C676" s="211">
        <v>1.1327651519999999</v>
      </c>
      <c r="D676" s="214">
        <v>176617</v>
      </c>
      <c r="E676" s="214">
        <v>175677</v>
      </c>
      <c r="F676" s="214">
        <v>940</v>
      </c>
      <c r="G676" s="216">
        <v>0</v>
      </c>
      <c r="H676" s="46" t="s">
        <v>1551</v>
      </c>
    </row>
    <row r="677" spans="1:8" ht="43.2" x14ac:dyDescent="0.3">
      <c r="A677" s="46">
        <v>676</v>
      </c>
      <c r="B677" s="46" t="s">
        <v>1921</v>
      </c>
      <c r="C677" s="211">
        <v>7.6814454550000004</v>
      </c>
      <c r="D677" s="214">
        <v>174685</v>
      </c>
      <c r="E677" s="214">
        <v>32406</v>
      </c>
      <c r="F677" s="214">
        <v>142280</v>
      </c>
      <c r="G677" s="216">
        <v>0</v>
      </c>
      <c r="H677" s="46" t="s">
        <v>1551</v>
      </c>
    </row>
    <row r="678" spans="1:8" ht="43.2" x14ac:dyDescent="0.3">
      <c r="A678" s="46">
        <v>677</v>
      </c>
      <c r="B678" s="46" t="s">
        <v>1920</v>
      </c>
      <c r="C678" s="211">
        <v>17.446548480000001</v>
      </c>
      <c r="D678" s="214">
        <v>174581</v>
      </c>
      <c r="E678" s="214">
        <v>122594</v>
      </c>
      <c r="F678" s="214">
        <v>51987</v>
      </c>
      <c r="G678" s="216">
        <v>0</v>
      </c>
      <c r="H678" s="46" t="s">
        <v>1551</v>
      </c>
    </row>
    <row r="679" spans="1:8" ht="43.2" x14ac:dyDescent="0.3">
      <c r="A679" s="46">
        <v>678</v>
      </c>
      <c r="B679" s="46" t="s">
        <v>1919</v>
      </c>
      <c r="C679" s="211">
        <v>14.51080758</v>
      </c>
      <c r="D679" s="214">
        <v>174273</v>
      </c>
      <c r="E679" s="214">
        <v>63604</v>
      </c>
      <c r="F679" s="214">
        <v>110668</v>
      </c>
      <c r="G679" s="216">
        <v>0</v>
      </c>
      <c r="H679" s="46" t="s">
        <v>1551</v>
      </c>
    </row>
    <row r="680" spans="1:8" ht="43.2" x14ac:dyDescent="0.3">
      <c r="A680" s="46">
        <v>679</v>
      </c>
      <c r="B680" s="46" t="s">
        <v>1918</v>
      </c>
      <c r="C680" s="211">
        <v>10.20734697</v>
      </c>
      <c r="D680" s="214">
        <v>173803</v>
      </c>
      <c r="E680" s="214">
        <v>167495</v>
      </c>
      <c r="F680" s="214">
        <v>6308</v>
      </c>
      <c r="G680" s="216">
        <v>0</v>
      </c>
      <c r="H680" s="46" t="s">
        <v>1551</v>
      </c>
    </row>
    <row r="681" spans="1:8" ht="43.2" x14ac:dyDescent="0.3">
      <c r="A681" s="46">
        <v>680</v>
      </c>
      <c r="B681" s="46" t="s">
        <v>1917</v>
      </c>
      <c r="C681" s="211">
        <v>0.76382575799999997</v>
      </c>
      <c r="D681" s="214">
        <v>171588</v>
      </c>
      <c r="E681" s="214">
        <v>170503</v>
      </c>
      <c r="F681" s="214">
        <v>1086</v>
      </c>
      <c r="G681" s="216">
        <v>0</v>
      </c>
      <c r="H681" s="46" t="s">
        <v>1551</v>
      </c>
    </row>
    <row r="682" spans="1:8" ht="43.2" x14ac:dyDescent="0.3">
      <c r="A682" s="46">
        <v>681</v>
      </c>
      <c r="B682" s="46" t="s">
        <v>1916</v>
      </c>
      <c r="C682" s="211">
        <v>7.9179712120000003</v>
      </c>
      <c r="D682" s="214">
        <v>171187</v>
      </c>
      <c r="E682" s="214">
        <v>3466</v>
      </c>
      <c r="F682" s="214">
        <v>167721</v>
      </c>
      <c r="G682" s="216">
        <v>0</v>
      </c>
      <c r="H682" s="46" t="s">
        <v>1551</v>
      </c>
    </row>
    <row r="683" spans="1:8" ht="43.2" x14ac:dyDescent="0.3">
      <c r="A683" s="46">
        <v>682</v>
      </c>
      <c r="B683" s="46" t="s">
        <v>1915</v>
      </c>
      <c r="C683" s="211">
        <v>8.0475439390000005</v>
      </c>
      <c r="D683" s="214">
        <v>171003</v>
      </c>
      <c r="E683" s="214">
        <v>5809</v>
      </c>
      <c r="F683" s="214">
        <v>165194</v>
      </c>
      <c r="G683" s="216">
        <v>0</v>
      </c>
      <c r="H683" s="46" t="s">
        <v>1551</v>
      </c>
    </row>
    <row r="684" spans="1:8" ht="43.2" x14ac:dyDescent="0.3">
      <c r="A684" s="46">
        <v>683</v>
      </c>
      <c r="B684" s="46" t="s">
        <v>1914</v>
      </c>
      <c r="C684" s="211">
        <v>3.6236424239999998</v>
      </c>
      <c r="D684" s="214">
        <v>170593</v>
      </c>
      <c r="E684" s="214">
        <v>120221</v>
      </c>
      <c r="F684" s="214">
        <v>50372</v>
      </c>
      <c r="G684" s="216">
        <v>0</v>
      </c>
      <c r="H684" s="46" t="s">
        <v>1551</v>
      </c>
    </row>
    <row r="685" spans="1:8" ht="43.2" x14ac:dyDescent="0.3">
      <c r="A685" s="46">
        <v>684</v>
      </c>
      <c r="B685" s="46" t="s">
        <v>1913</v>
      </c>
      <c r="C685" s="211">
        <v>5.8293121210000001</v>
      </c>
      <c r="D685" s="214">
        <v>169875</v>
      </c>
      <c r="E685" s="214">
        <v>136342</v>
      </c>
      <c r="F685" s="214">
        <v>33532</v>
      </c>
      <c r="G685" s="216">
        <v>0</v>
      </c>
      <c r="H685" s="46" t="s">
        <v>1551</v>
      </c>
    </row>
    <row r="686" spans="1:8" ht="43.2" x14ac:dyDescent="0.3">
      <c r="A686" s="46">
        <v>685</v>
      </c>
      <c r="B686" s="46" t="s">
        <v>1912</v>
      </c>
      <c r="C686" s="211">
        <v>6.0001878790000003</v>
      </c>
      <c r="D686" s="214">
        <v>169513</v>
      </c>
      <c r="E686" s="214">
        <v>15339</v>
      </c>
      <c r="F686" s="214">
        <v>154175</v>
      </c>
      <c r="G686" s="216">
        <v>0</v>
      </c>
      <c r="H686" s="46" t="s">
        <v>1551</v>
      </c>
    </row>
    <row r="687" spans="1:8" ht="43.2" x14ac:dyDescent="0.3">
      <c r="A687" s="46">
        <v>686</v>
      </c>
      <c r="B687" s="46" t="s">
        <v>1911</v>
      </c>
      <c r="C687" s="211">
        <v>10.30528485</v>
      </c>
      <c r="D687" s="214">
        <v>169298</v>
      </c>
      <c r="E687" s="214">
        <v>63109</v>
      </c>
      <c r="F687" s="214">
        <v>106189</v>
      </c>
      <c r="G687" s="216">
        <v>0</v>
      </c>
      <c r="H687" s="46" t="s">
        <v>1551</v>
      </c>
    </row>
    <row r="688" spans="1:8" ht="43.2" x14ac:dyDescent="0.3">
      <c r="A688" s="46">
        <v>687</v>
      </c>
      <c r="B688" s="46" t="s">
        <v>1910</v>
      </c>
      <c r="C688" s="211">
        <v>0.14414697000000001</v>
      </c>
      <c r="D688" s="214">
        <v>167569</v>
      </c>
      <c r="E688" s="214">
        <v>49948</v>
      </c>
      <c r="F688" s="214">
        <v>117621</v>
      </c>
      <c r="G688" s="216">
        <v>0</v>
      </c>
      <c r="H688" s="46" t="s">
        <v>1551</v>
      </c>
    </row>
    <row r="689" spans="1:8" ht="43.2" x14ac:dyDescent="0.3">
      <c r="A689" s="46">
        <v>688</v>
      </c>
      <c r="B689" s="46" t="s">
        <v>1909</v>
      </c>
      <c r="C689" s="211">
        <v>13.11856364</v>
      </c>
      <c r="D689" s="214">
        <v>166571</v>
      </c>
      <c r="E689" s="214">
        <v>9847</v>
      </c>
      <c r="F689" s="214">
        <v>156725</v>
      </c>
      <c r="G689" s="216">
        <v>0</v>
      </c>
      <c r="H689" s="46" t="s">
        <v>1551</v>
      </c>
    </row>
    <row r="690" spans="1:8" ht="43.2" x14ac:dyDescent="0.3">
      <c r="A690" s="46">
        <v>689</v>
      </c>
      <c r="B690" s="46" t="s">
        <v>1908</v>
      </c>
      <c r="C690" s="211">
        <v>6.1306712120000002</v>
      </c>
      <c r="D690" s="214">
        <v>166060</v>
      </c>
      <c r="E690" s="214">
        <v>10151</v>
      </c>
      <c r="F690" s="214">
        <v>155910</v>
      </c>
      <c r="G690" s="216">
        <v>0</v>
      </c>
      <c r="H690" s="46" t="s">
        <v>1551</v>
      </c>
    </row>
    <row r="691" spans="1:8" ht="43.2" x14ac:dyDescent="0.3">
      <c r="A691" s="46">
        <v>690</v>
      </c>
      <c r="B691" s="46" t="s">
        <v>1907</v>
      </c>
      <c r="C691" s="211">
        <v>2.1492651519999999</v>
      </c>
      <c r="D691" s="214">
        <v>165994</v>
      </c>
      <c r="E691" s="214">
        <v>7751</v>
      </c>
      <c r="F691" s="214">
        <v>158242</v>
      </c>
      <c r="G691" s="216">
        <v>0</v>
      </c>
      <c r="H691" s="46" t="s">
        <v>1551</v>
      </c>
    </row>
    <row r="692" spans="1:8" ht="43.2" x14ac:dyDescent="0.3">
      <c r="A692" s="46">
        <v>691</v>
      </c>
      <c r="B692" s="46" t="s">
        <v>1906</v>
      </c>
      <c r="C692" s="211">
        <v>2.01380303</v>
      </c>
      <c r="D692" s="214">
        <v>165868</v>
      </c>
      <c r="E692" s="214">
        <v>164254</v>
      </c>
      <c r="F692" s="214">
        <v>1614</v>
      </c>
      <c r="G692" s="216">
        <v>0</v>
      </c>
      <c r="H692" s="46" t="s">
        <v>1551</v>
      </c>
    </row>
    <row r="693" spans="1:8" ht="43.2" x14ac:dyDescent="0.3">
      <c r="A693" s="46">
        <v>692</v>
      </c>
      <c r="B693" s="46" t="s">
        <v>1905</v>
      </c>
      <c r="C693" s="211">
        <v>0.68868030300000005</v>
      </c>
      <c r="D693" s="214">
        <v>165399</v>
      </c>
      <c r="E693" s="214">
        <v>164835</v>
      </c>
      <c r="F693" s="214">
        <v>564</v>
      </c>
      <c r="G693" s="216">
        <v>0</v>
      </c>
      <c r="H693" s="46" t="s">
        <v>1551</v>
      </c>
    </row>
    <row r="694" spans="1:8" ht="43.2" x14ac:dyDescent="0.3">
      <c r="A694" s="46">
        <v>693</v>
      </c>
      <c r="B694" s="46" t="s">
        <v>1904</v>
      </c>
      <c r="C694" s="211">
        <v>3.6317863639999999</v>
      </c>
      <c r="D694" s="214">
        <v>164678</v>
      </c>
      <c r="E694" s="214">
        <v>3925</v>
      </c>
      <c r="F694" s="214">
        <v>160753</v>
      </c>
      <c r="G694" s="216">
        <v>0</v>
      </c>
      <c r="H694" s="46" t="s">
        <v>1551</v>
      </c>
    </row>
    <row r="695" spans="1:8" ht="43.2" x14ac:dyDescent="0.3">
      <c r="A695" s="46">
        <v>694</v>
      </c>
      <c r="B695" s="46" t="s">
        <v>1903</v>
      </c>
      <c r="C695" s="211">
        <v>2.4115530299999999</v>
      </c>
      <c r="D695" s="214">
        <v>163941</v>
      </c>
      <c r="E695" s="214">
        <v>157304</v>
      </c>
      <c r="F695" s="214">
        <v>6637</v>
      </c>
      <c r="G695" s="216">
        <v>0</v>
      </c>
      <c r="H695" s="46" t="s">
        <v>1551</v>
      </c>
    </row>
    <row r="696" spans="1:8" ht="43.2" x14ac:dyDescent="0.3">
      <c r="A696" s="46">
        <v>695</v>
      </c>
      <c r="B696" s="46" t="s">
        <v>1902</v>
      </c>
      <c r="C696" s="211">
        <v>12.97085</v>
      </c>
      <c r="D696" s="214">
        <v>161886</v>
      </c>
      <c r="E696" s="214">
        <v>154106</v>
      </c>
      <c r="F696" s="214">
        <v>7780</v>
      </c>
      <c r="G696" s="216">
        <v>0</v>
      </c>
      <c r="H696" s="46" t="s">
        <v>1551</v>
      </c>
    </row>
    <row r="697" spans="1:8" ht="43.2" x14ac:dyDescent="0.3">
      <c r="A697" s="46">
        <v>696</v>
      </c>
      <c r="B697" s="46" t="s">
        <v>1901</v>
      </c>
      <c r="C697" s="211">
        <v>4.1521333330000001</v>
      </c>
      <c r="D697" s="214">
        <v>159858</v>
      </c>
      <c r="E697" s="214">
        <v>3739</v>
      </c>
      <c r="F697" s="214">
        <v>156119</v>
      </c>
      <c r="G697" s="216">
        <v>0</v>
      </c>
      <c r="H697" s="46" t="s">
        <v>1551</v>
      </c>
    </row>
    <row r="698" spans="1:8" ht="43.2" x14ac:dyDescent="0.3">
      <c r="A698" s="46">
        <v>697</v>
      </c>
      <c r="B698" s="46" t="s">
        <v>1900</v>
      </c>
      <c r="C698" s="211">
        <v>0.34621212099999998</v>
      </c>
      <c r="D698" s="214">
        <v>158251</v>
      </c>
      <c r="E698" s="214">
        <v>157423</v>
      </c>
      <c r="F698" s="214">
        <v>828</v>
      </c>
      <c r="G698" s="216">
        <v>0</v>
      </c>
      <c r="H698" s="46" t="s">
        <v>1551</v>
      </c>
    </row>
    <row r="699" spans="1:8" ht="43.2" x14ac:dyDescent="0.3">
      <c r="A699" s="46">
        <v>698</v>
      </c>
      <c r="B699" s="46" t="s">
        <v>1899</v>
      </c>
      <c r="C699" s="211">
        <v>1.6721863640000001</v>
      </c>
      <c r="D699" s="214">
        <v>157977</v>
      </c>
      <c r="E699" s="214">
        <v>4384</v>
      </c>
      <c r="F699" s="214">
        <v>153594</v>
      </c>
      <c r="G699" s="216">
        <v>0</v>
      </c>
      <c r="H699" s="46" t="s">
        <v>1551</v>
      </c>
    </row>
    <row r="700" spans="1:8" ht="43.2" x14ac:dyDescent="0.3">
      <c r="A700" s="46">
        <v>699</v>
      </c>
      <c r="B700" s="46" t="s">
        <v>1898</v>
      </c>
      <c r="C700" s="211">
        <v>0.56254090899999998</v>
      </c>
      <c r="D700" s="214">
        <v>157888</v>
      </c>
      <c r="E700" s="214">
        <v>123933</v>
      </c>
      <c r="F700" s="214">
        <v>33955</v>
      </c>
      <c r="G700" s="216">
        <v>0</v>
      </c>
      <c r="H700" s="46" t="s">
        <v>1551</v>
      </c>
    </row>
    <row r="701" spans="1:8" ht="43.2" x14ac:dyDescent="0.3">
      <c r="A701" s="46">
        <v>700</v>
      </c>
      <c r="B701" s="46" t="s">
        <v>1897</v>
      </c>
      <c r="C701" s="211">
        <v>1.162675758</v>
      </c>
      <c r="D701" s="214">
        <v>157581</v>
      </c>
      <c r="E701" s="214">
        <v>672</v>
      </c>
      <c r="F701" s="214">
        <v>156909</v>
      </c>
      <c r="G701" s="216">
        <v>0</v>
      </c>
      <c r="H701" s="46" t="s">
        <v>1551</v>
      </c>
    </row>
    <row r="702" spans="1:8" ht="43.2" x14ac:dyDescent="0.3">
      <c r="A702" s="46">
        <v>701</v>
      </c>
      <c r="B702" s="46" t="s">
        <v>1896</v>
      </c>
      <c r="C702" s="211">
        <v>0</v>
      </c>
      <c r="D702" s="214">
        <v>155999</v>
      </c>
      <c r="E702" s="214" t="s">
        <v>1559</v>
      </c>
      <c r="F702" s="214">
        <v>155999</v>
      </c>
      <c r="G702" s="216">
        <v>0</v>
      </c>
      <c r="H702" s="46" t="s">
        <v>1551</v>
      </c>
    </row>
    <row r="703" spans="1:8" ht="43.2" x14ac:dyDescent="0.3">
      <c r="A703" s="46">
        <v>702</v>
      </c>
      <c r="B703" s="46" t="s">
        <v>1895</v>
      </c>
      <c r="C703" s="211">
        <v>3.2937712119999998</v>
      </c>
      <c r="D703" s="214">
        <v>155425</v>
      </c>
      <c r="E703" s="214">
        <v>39056</v>
      </c>
      <c r="F703" s="214">
        <v>116369</v>
      </c>
      <c r="G703" s="216">
        <v>0</v>
      </c>
      <c r="H703" s="46" t="s">
        <v>1551</v>
      </c>
    </row>
    <row r="704" spans="1:8" ht="43.2" x14ac:dyDescent="0.3">
      <c r="A704" s="46">
        <v>703</v>
      </c>
      <c r="B704" s="46" t="s">
        <v>1894</v>
      </c>
      <c r="C704" s="211">
        <v>10.873900000000001</v>
      </c>
      <c r="D704" s="214">
        <v>153829</v>
      </c>
      <c r="E704" s="214">
        <v>25899</v>
      </c>
      <c r="F704" s="214">
        <v>127930</v>
      </c>
      <c r="G704" s="216">
        <v>0</v>
      </c>
      <c r="H704" s="46" t="s">
        <v>1551</v>
      </c>
    </row>
    <row r="705" spans="1:8" ht="43.2" x14ac:dyDescent="0.3">
      <c r="A705" s="46">
        <v>704</v>
      </c>
      <c r="B705" s="46" t="s">
        <v>1893</v>
      </c>
      <c r="C705" s="211">
        <v>2.2297348480000001</v>
      </c>
      <c r="D705" s="214">
        <v>153561</v>
      </c>
      <c r="E705" s="214">
        <v>152694</v>
      </c>
      <c r="F705" s="214">
        <v>867</v>
      </c>
      <c r="G705" s="216">
        <v>0</v>
      </c>
      <c r="H705" s="46" t="s">
        <v>1551</v>
      </c>
    </row>
    <row r="706" spans="1:8" ht="43.2" x14ac:dyDescent="0.3">
      <c r="A706" s="46">
        <v>705</v>
      </c>
      <c r="B706" s="46" t="s">
        <v>1892</v>
      </c>
      <c r="C706" s="211">
        <v>0</v>
      </c>
      <c r="D706" s="214">
        <v>153489</v>
      </c>
      <c r="E706" s="214" t="s">
        <v>1559</v>
      </c>
      <c r="F706" s="214">
        <v>153489</v>
      </c>
      <c r="G706" s="216">
        <v>0</v>
      </c>
      <c r="H706" s="46" t="s">
        <v>1551</v>
      </c>
    </row>
    <row r="707" spans="1:8" ht="43.2" x14ac:dyDescent="0.3">
      <c r="A707" s="46">
        <v>706</v>
      </c>
      <c r="B707" s="46" t="s">
        <v>1891</v>
      </c>
      <c r="C707" s="211">
        <v>0.111939394</v>
      </c>
      <c r="D707" s="214">
        <v>153311</v>
      </c>
      <c r="E707" s="214">
        <v>151129</v>
      </c>
      <c r="F707" s="214">
        <v>2182</v>
      </c>
      <c r="G707" s="216">
        <v>0</v>
      </c>
      <c r="H707" s="46" t="s">
        <v>1551</v>
      </c>
    </row>
    <row r="708" spans="1:8" ht="43.2" x14ac:dyDescent="0.3">
      <c r="A708" s="46">
        <v>707</v>
      </c>
      <c r="B708" s="46" t="s">
        <v>1890</v>
      </c>
      <c r="C708" s="211">
        <v>1.0645606059999999</v>
      </c>
      <c r="D708" s="214">
        <v>152507</v>
      </c>
      <c r="E708" s="214">
        <v>7242</v>
      </c>
      <c r="F708" s="214">
        <v>145265</v>
      </c>
      <c r="G708" s="216">
        <v>0</v>
      </c>
      <c r="H708" s="46" t="s">
        <v>1551</v>
      </c>
    </row>
    <row r="709" spans="1:8" ht="43.2" x14ac:dyDescent="0.3">
      <c r="A709" s="46">
        <v>708</v>
      </c>
      <c r="B709" s="46" t="s">
        <v>1889</v>
      </c>
      <c r="C709" s="211">
        <v>0</v>
      </c>
      <c r="D709" s="214">
        <v>150625</v>
      </c>
      <c r="E709" s="214" t="s">
        <v>1559</v>
      </c>
      <c r="F709" s="214">
        <v>150625</v>
      </c>
      <c r="G709" s="216">
        <v>0</v>
      </c>
      <c r="H709" s="46" t="s">
        <v>1551</v>
      </c>
    </row>
    <row r="710" spans="1:8" ht="43.2" x14ac:dyDescent="0.3">
      <c r="A710" s="46">
        <v>709</v>
      </c>
      <c r="B710" s="46" t="s">
        <v>1888</v>
      </c>
      <c r="C710" s="211">
        <v>5.3482969699999998</v>
      </c>
      <c r="D710" s="214">
        <v>150338</v>
      </c>
      <c r="E710" s="214">
        <v>147015</v>
      </c>
      <c r="F710" s="214">
        <v>3323</v>
      </c>
      <c r="G710" s="216">
        <v>0</v>
      </c>
      <c r="H710" s="46" t="s">
        <v>1551</v>
      </c>
    </row>
    <row r="711" spans="1:8" ht="43.2" x14ac:dyDescent="0.3">
      <c r="A711" s="46">
        <v>710</v>
      </c>
      <c r="B711" s="46" t="s">
        <v>1887</v>
      </c>
      <c r="C711" s="211">
        <v>3.5507333330000002</v>
      </c>
      <c r="D711" s="214">
        <v>149861</v>
      </c>
      <c r="E711" s="214">
        <v>8965</v>
      </c>
      <c r="F711" s="214">
        <v>140896</v>
      </c>
      <c r="G711" s="216">
        <v>0</v>
      </c>
      <c r="H711" s="46" t="s">
        <v>1551</v>
      </c>
    </row>
    <row r="712" spans="1:8" ht="43.2" x14ac:dyDescent="0.3">
      <c r="A712" s="46">
        <v>711</v>
      </c>
      <c r="B712" s="46" t="s">
        <v>1886</v>
      </c>
      <c r="C712" s="211">
        <v>8.7205999999999992</v>
      </c>
      <c r="D712" s="214">
        <v>149851</v>
      </c>
      <c r="E712" s="214">
        <v>18549</v>
      </c>
      <c r="F712" s="214">
        <v>131301</v>
      </c>
      <c r="G712" s="216">
        <v>0</v>
      </c>
      <c r="H712" s="46" t="s">
        <v>1551</v>
      </c>
    </row>
    <row r="713" spans="1:8" ht="43.2" x14ac:dyDescent="0.3">
      <c r="A713" s="46">
        <v>712</v>
      </c>
      <c r="B713" s="46" t="s">
        <v>1885</v>
      </c>
      <c r="C713" s="211">
        <v>9.4000121209999996</v>
      </c>
      <c r="D713" s="214">
        <v>147894</v>
      </c>
      <c r="E713" s="214">
        <v>14484</v>
      </c>
      <c r="F713" s="214">
        <v>133410</v>
      </c>
      <c r="G713" s="216">
        <v>0</v>
      </c>
      <c r="H713" s="46" t="s">
        <v>1551</v>
      </c>
    </row>
    <row r="714" spans="1:8" ht="43.2" x14ac:dyDescent="0.3">
      <c r="A714" s="46">
        <v>713</v>
      </c>
      <c r="B714" s="46" t="s">
        <v>1884</v>
      </c>
      <c r="C714" s="211">
        <v>2.6832863640000002</v>
      </c>
      <c r="D714" s="214">
        <v>147697</v>
      </c>
      <c r="E714" s="214">
        <v>74150</v>
      </c>
      <c r="F714" s="214">
        <v>73548</v>
      </c>
      <c r="G714" s="216">
        <v>0</v>
      </c>
      <c r="H714" s="46" t="s">
        <v>1551</v>
      </c>
    </row>
    <row r="715" spans="1:8" ht="43.2" x14ac:dyDescent="0.3">
      <c r="A715" s="46">
        <v>714</v>
      </c>
      <c r="B715" s="46" t="s">
        <v>1883</v>
      </c>
      <c r="C715" s="211">
        <v>1.097916667</v>
      </c>
      <c r="D715" s="214">
        <v>147170</v>
      </c>
      <c r="E715" s="214">
        <v>146696</v>
      </c>
      <c r="F715" s="214">
        <v>474</v>
      </c>
      <c r="G715" s="216">
        <v>0</v>
      </c>
      <c r="H715" s="46" t="s">
        <v>1551</v>
      </c>
    </row>
    <row r="716" spans="1:8" ht="43.2" x14ac:dyDescent="0.3">
      <c r="A716" s="46">
        <v>715</v>
      </c>
      <c r="B716" s="46" t="s">
        <v>1882</v>
      </c>
      <c r="C716" s="211">
        <v>0</v>
      </c>
      <c r="D716" s="214">
        <v>146186</v>
      </c>
      <c r="E716" s="214" t="s">
        <v>1559</v>
      </c>
      <c r="F716" s="214">
        <v>146186</v>
      </c>
      <c r="G716" s="216">
        <v>0</v>
      </c>
      <c r="H716" s="46" t="s">
        <v>1551</v>
      </c>
    </row>
    <row r="717" spans="1:8" ht="43.2" x14ac:dyDescent="0.3">
      <c r="A717" s="46">
        <v>716</v>
      </c>
      <c r="B717" s="46" t="s">
        <v>1881</v>
      </c>
      <c r="C717" s="211">
        <v>3.3490681819999999</v>
      </c>
      <c r="D717" s="214">
        <v>145604</v>
      </c>
      <c r="E717" s="214">
        <v>79518</v>
      </c>
      <c r="F717" s="214">
        <v>66086</v>
      </c>
      <c r="G717" s="216">
        <v>0</v>
      </c>
      <c r="H717" s="46" t="s">
        <v>1551</v>
      </c>
    </row>
    <row r="718" spans="1:8" ht="43.2" x14ac:dyDescent="0.3">
      <c r="A718" s="46">
        <v>717</v>
      </c>
      <c r="B718" s="46" t="s">
        <v>1880</v>
      </c>
      <c r="C718" s="211">
        <v>12.617198480000001</v>
      </c>
      <c r="D718" s="214">
        <v>144381</v>
      </c>
      <c r="E718" s="214">
        <v>92868</v>
      </c>
      <c r="F718" s="214">
        <v>51513</v>
      </c>
      <c r="G718" s="216">
        <v>0</v>
      </c>
      <c r="H718" s="46" t="s">
        <v>1551</v>
      </c>
    </row>
    <row r="719" spans="1:8" ht="43.2" x14ac:dyDescent="0.3">
      <c r="A719" s="46">
        <v>718</v>
      </c>
      <c r="B719" s="46" t="s">
        <v>1879</v>
      </c>
      <c r="C719" s="211">
        <v>0</v>
      </c>
      <c r="D719" s="214">
        <v>143891</v>
      </c>
      <c r="E719" s="214" t="s">
        <v>1559</v>
      </c>
      <c r="F719" s="214">
        <v>143891</v>
      </c>
      <c r="G719" s="216">
        <v>0</v>
      </c>
      <c r="H719" s="46" t="s">
        <v>1551</v>
      </c>
    </row>
    <row r="720" spans="1:8" ht="43.2" x14ac:dyDescent="0.3">
      <c r="A720" s="46">
        <v>719</v>
      </c>
      <c r="B720" s="46" t="s">
        <v>1878</v>
      </c>
      <c r="C720" s="211">
        <v>2.3126606060000001</v>
      </c>
      <c r="D720" s="214">
        <v>143657</v>
      </c>
      <c r="E720" s="214">
        <v>50797</v>
      </c>
      <c r="F720" s="214">
        <v>92860</v>
      </c>
      <c r="G720" s="216">
        <v>0</v>
      </c>
      <c r="H720" s="46" t="s">
        <v>1551</v>
      </c>
    </row>
    <row r="721" spans="1:8" ht="43.2" x14ac:dyDescent="0.3">
      <c r="A721" s="46">
        <v>720</v>
      </c>
      <c r="B721" s="46" t="s">
        <v>1877</v>
      </c>
      <c r="C721" s="211">
        <v>0</v>
      </c>
      <c r="D721" s="214">
        <v>143031</v>
      </c>
      <c r="E721" s="214" t="s">
        <v>1559</v>
      </c>
      <c r="F721" s="214">
        <v>143031</v>
      </c>
      <c r="G721" s="216">
        <v>0</v>
      </c>
      <c r="H721" s="46" t="s">
        <v>1551</v>
      </c>
    </row>
    <row r="722" spans="1:8" ht="43.2" x14ac:dyDescent="0.3">
      <c r="A722" s="46">
        <v>721</v>
      </c>
      <c r="B722" s="46" t="s">
        <v>1876</v>
      </c>
      <c r="C722" s="211">
        <v>0.61875454500000004</v>
      </c>
      <c r="D722" s="214">
        <v>142767</v>
      </c>
      <c r="E722" s="214">
        <v>3184</v>
      </c>
      <c r="F722" s="214">
        <v>139583</v>
      </c>
      <c r="G722" s="216">
        <v>0</v>
      </c>
      <c r="H722" s="46" t="s">
        <v>1551</v>
      </c>
    </row>
    <row r="723" spans="1:8" ht="43.2" x14ac:dyDescent="0.3">
      <c r="A723" s="46">
        <v>722</v>
      </c>
      <c r="B723" s="46" t="s">
        <v>1875</v>
      </c>
      <c r="C723" s="211">
        <v>10.697128790000001</v>
      </c>
      <c r="D723" s="214">
        <v>141922</v>
      </c>
      <c r="E723" s="214">
        <v>88263</v>
      </c>
      <c r="F723" s="214">
        <v>53659</v>
      </c>
      <c r="G723" s="216">
        <v>0</v>
      </c>
      <c r="H723" s="46" t="s">
        <v>1551</v>
      </c>
    </row>
    <row r="724" spans="1:8" ht="43.2" x14ac:dyDescent="0.3">
      <c r="A724" s="46">
        <v>723</v>
      </c>
      <c r="B724" s="46" t="s">
        <v>1874</v>
      </c>
      <c r="C724" s="211">
        <v>2.0026712120000001</v>
      </c>
      <c r="D724" s="214">
        <v>141477</v>
      </c>
      <c r="E724" s="214">
        <v>525</v>
      </c>
      <c r="F724" s="214">
        <v>140953</v>
      </c>
      <c r="G724" s="216">
        <v>0</v>
      </c>
      <c r="H724" s="46" t="s">
        <v>1551</v>
      </c>
    </row>
    <row r="725" spans="1:8" ht="43.2" x14ac:dyDescent="0.3">
      <c r="A725" s="46">
        <v>724</v>
      </c>
      <c r="B725" s="46" t="s">
        <v>1873</v>
      </c>
      <c r="C725" s="211">
        <v>1.473448485</v>
      </c>
      <c r="D725" s="214">
        <v>141385</v>
      </c>
      <c r="E725" s="214">
        <v>72107</v>
      </c>
      <c r="F725" s="214">
        <v>69277</v>
      </c>
      <c r="G725" s="216">
        <v>0</v>
      </c>
      <c r="H725" s="46" t="s">
        <v>1551</v>
      </c>
    </row>
    <row r="726" spans="1:8" ht="43.2" x14ac:dyDescent="0.3">
      <c r="A726" s="46">
        <v>725</v>
      </c>
      <c r="B726" s="46" t="s">
        <v>1872</v>
      </c>
      <c r="C726" s="211">
        <v>0.64525606099999999</v>
      </c>
      <c r="D726" s="214">
        <v>140837</v>
      </c>
      <c r="E726" s="214">
        <v>123964</v>
      </c>
      <c r="F726" s="214">
        <v>16873</v>
      </c>
      <c r="G726" s="216">
        <v>0</v>
      </c>
      <c r="H726" s="46" t="s">
        <v>1551</v>
      </c>
    </row>
    <row r="727" spans="1:8" ht="43.2" x14ac:dyDescent="0.3">
      <c r="A727" s="46">
        <v>726</v>
      </c>
      <c r="B727" s="46" t="s">
        <v>1871</v>
      </c>
      <c r="C727" s="211">
        <v>4.9490590909999996</v>
      </c>
      <c r="D727" s="214">
        <v>140492</v>
      </c>
      <c r="E727" s="214">
        <v>16927</v>
      </c>
      <c r="F727" s="214">
        <v>123565</v>
      </c>
      <c r="G727" s="216">
        <v>0</v>
      </c>
      <c r="H727" s="46" t="s">
        <v>1551</v>
      </c>
    </row>
    <row r="728" spans="1:8" ht="43.2" x14ac:dyDescent="0.3">
      <c r="A728" s="46">
        <v>727</v>
      </c>
      <c r="B728" s="46" t="s">
        <v>1870</v>
      </c>
      <c r="C728" s="211">
        <v>1.057575758</v>
      </c>
      <c r="D728" s="214">
        <v>139955</v>
      </c>
      <c r="E728" s="214">
        <v>139435</v>
      </c>
      <c r="F728" s="214">
        <v>520</v>
      </c>
      <c r="G728" s="216">
        <v>0</v>
      </c>
      <c r="H728" s="46" t="s">
        <v>1551</v>
      </c>
    </row>
    <row r="729" spans="1:8" ht="43.2" x14ac:dyDescent="0.3">
      <c r="A729" s="46">
        <v>728</v>
      </c>
      <c r="B729" s="46" t="s">
        <v>1869</v>
      </c>
      <c r="C729" s="211">
        <v>10.882527270000001</v>
      </c>
      <c r="D729" s="214">
        <v>139872</v>
      </c>
      <c r="E729" s="214">
        <v>5630</v>
      </c>
      <c r="F729" s="214">
        <v>134241</v>
      </c>
      <c r="G729" s="216">
        <v>0</v>
      </c>
      <c r="H729" s="46" t="s">
        <v>1551</v>
      </c>
    </row>
    <row r="730" spans="1:8" ht="43.2" x14ac:dyDescent="0.3">
      <c r="A730" s="46">
        <v>729</v>
      </c>
      <c r="B730" s="46" t="s">
        <v>1868</v>
      </c>
      <c r="C730" s="211">
        <v>9.518033333</v>
      </c>
      <c r="D730" s="214">
        <v>139779</v>
      </c>
      <c r="E730" s="214">
        <v>28191</v>
      </c>
      <c r="F730" s="214">
        <v>111587</v>
      </c>
      <c r="G730" s="216">
        <v>0</v>
      </c>
      <c r="H730" s="46" t="s">
        <v>1551</v>
      </c>
    </row>
    <row r="731" spans="1:8" ht="43.2" x14ac:dyDescent="0.3">
      <c r="A731" s="46">
        <v>730</v>
      </c>
      <c r="B731" s="46" t="s">
        <v>1867</v>
      </c>
      <c r="C731" s="211">
        <v>9.4750333330000007</v>
      </c>
      <c r="D731" s="214">
        <v>139689</v>
      </c>
      <c r="E731" s="214">
        <v>70804</v>
      </c>
      <c r="F731" s="214">
        <v>68885</v>
      </c>
      <c r="G731" s="216">
        <v>0</v>
      </c>
      <c r="H731" s="46" t="s">
        <v>1551</v>
      </c>
    </row>
    <row r="732" spans="1:8" ht="43.2" x14ac:dyDescent="0.3">
      <c r="A732" s="46">
        <v>731</v>
      </c>
      <c r="B732" s="46" t="s">
        <v>1866</v>
      </c>
      <c r="C732" s="211">
        <v>0</v>
      </c>
      <c r="D732" s="214">
        <v>139463</v>
      </c>
      <c r="E732" s="214" t="s">
        <v>1559</v>
      </c>
      <c r="F732" s="214">
        <v>139463</v>
      </c>
      <c r="G732" s="216">
        <v>0</v>
      </c>
      <c r="H732" s="46" t="s">
        <v>1551</v>
      </c>
    </row>
    <row r="733" spans="1:8" ht="43.2" x14ac:dyDescent="0.3">
      <c r="A733" s="46">
        <v>732</v>
      </c>
      <c r="B733" s="46" t="s">
        <v>1865</v>
      </c>
      <c r="C733" s="211">
        <v>10.749209090000001</v>
      </c>
      <c r="D733" s="214">
        <v>138167</v>
      </c>
      <c r="E733" s="214">
        <v>19819</v>
      </c>
      <c r="F733" s="214">
        <v>118347</v>
      </c>
      <c r="G733" s="216">
        <v>0</v>
      </c>
      <c r="H733" s="46" t="s">
        <v>1551</v>
      </c>
    </row>
    <row r="734" spans="1:8" ht="43.2" x14ac:dyDescent="0.3">
      <c r="A734" s="46">
        <v>733</v>
      </c>
      <c r="B734" s="46" t="s">
        <v>1864</v>
      </c>
      <c r="C734" s="211">
        <v>1.9503303030000001</v>
      </c>
      <c r="D734" s="214">
        <v>137769</v>
      </c>
      <c r="E734" s="214">
        <v>42121</v>
      </c>
      <c r="F734" s="214">
        <v>95649</v>
      </c>
      <c r="G734" s="216">
        <v>0</v>
      </c>
      <c r="H734" s="46" t="s">
        <v>1551</v>
      </c>
    </row>
    <row r="735" spans="1:8" ht="43.2" x14ac:dyDescent="0.3">
      <c r="A735" s="46">
        <v>734</v>
      </c>
      <c r="B735" s="46" t="s">
        <v>1863</v>
      </c>
      <c r="C735" s="211">
        <v>6.9699030300000002</v>
      </c>
      <c r="D735" s="214">
        <v>137604</v>
      </c>
      <c r="E735" s="214">
        <v>4517</v>
      </c>
      <c r="F735" s="214">
        <v>133087</v>
      </c>
      <c r="G735" s="216">
        <v>0</v>
      </c>
      <c r="H735" s="46" t="s">
        <v>1551</v>
      </c>
    </row>
    <row r="736" spans="1:8" ht="43.2" x14ac:dyDescent="0.3">
      <c r="A736" s="46">
        <v>735</v>
      </c>
      <c r="B736" s="46" t="s">
        <v>1862</v>
      </c>
      <c r="C736" s="211">
        <v>0.20946969700000001</v>
      </c>
      <c r="D736" s="214">
        <v>137227</v>
      </c>
      <c r="E736" s="214">
        <v>137083</v>
      </c>
      <c r="F736" s="214">
        <v>144</v>
      </c>
      <c r="G736" s="216">
        <v>0</v>
      </c>
      <c r="H736" s="46" t="s">
        <v>1551</v>
      </c>
    </row>
    <row r="737" spans="1:8" ht="43.2" x14ac:dyDescent="0.3">
      <c r="A737" s="46">
        <v>736</v>
      </c>
      <c r="B737" s="46" t="s">
        <v>1861</v>
      </c>
      <c r="C737" s="211">
        <v>3.0185863639999999</v>
      </c>
      <c r="D737" s="214">
        <v>135826</v>
      </c>
      <c r="E737" s="214">
        <v>1446</v>
      </c>
      <c r="F737" s="214">
        <v>134380</v>
      </c>
      <c r="G737" s="216">
        <v>0</v>
      </c>
      <c r="H737" s="46" t="s">
        <v>1551</v>
      </c>
    </row>
    <row r="738" spans="1:8" ht="43.2" x14ac:dyDescent="0.3">
      <c r="A738" s="46">
        <v>737</v>
      </c>
      <c r="B738" s="46" t="s">
        <v>1860</v>
      </c>
      <c r="C738" s="211">
        <v>2.486377273</v>
      </c>
      <c r="D738" s="214">
        <v>134821</v>
      </c>
      <c r="E738" s="214">
        <v>132842</v>
      </c>
      <c r="F738" s="214">
        <v>1978</v>
      </c>
      <c r="G738" s="216">
        <v>0</v>
      </c>
      <c r="H738" s="46" t="s">
        <v>1551</v>
      </c>
    </row>
    <row r="739" spans="1:8" ht="43.2" x14ac:dyDescent="0.3">
      <c r="A739" s="46">
        <v>738</v>
      </c>
      <c r="B739" s="46" t="s">
        <v>1859</v>
      </c>
      <c r="C739" s="211">
        <v>7.9655696970000003</v>
      </c>
      <c r="D739" s="214">
        <v>134608</v>
      </c>
      <c r="E739" s="214">
        <v>96026</v>
      </c>
      <c r="F739" s="214">
        <v>38581</v>
      </c>
      <c r="G739" s="216">
        <v>0</v>
      </c>
      <c r="H739" s="46" t="s">
        <v>1551</v>
      </c>
    </row>
    <row r="740" spans="1:8" ht="43.2" x14ac:dyDescent="0.3">
      <c r="A740" s="46">
        <v>739</v>
      </c>
      <c r="B740" s="46" t="s">
        <v>1858</v>
      </c>
      <c r="C740" s="211">
        <v>0.593171212</v>
      </c>
      <c r="D740" s="214">
        <v>134470</v>
      </c>
      <c r="E740" s="214">
        <v>4225</v>
      </c>
      <c r="F740" s="214">
        <v>130245</v>
      </c>
      <c r="G740" s="216">
        <v>0</v>
      </c>
      <c r="H740" s="46" t="s">
        <v>1551</v>
      </c>
    </row>
    <row r="741" spans="1:8" ht="43.2" x14ac:dyDescent="0.3">
      <c r="A741" s="46">
        <v>740</v>
      </c>
      <c r="B741" s="46" t="s">
        <v>1857</v>
      </c>
      <c r="C741" s="211">
        <v>11.60074545</v>
      </c>
      <c r="D741" s="214">
        <v>133986</v>
      </c>
      <c r="E741" s="214">
        <v>127451</v>
      </c>
      <c r="F741" s="214">
        <v>6535</v>
      </c>
      <c r="G741" s="216">
        <v>0</v>
      </c>
      <c r="H741" s="46" t="s">
        <v>1551</v>
      </c>
    </row>
    <row r="742" spans="1:8" ht="43.2" x14ac:dyDescent="0.3">
      <c r="A742" s="46">
        <v>741</v>
      </c>
      <c r="B742" s="46" t="s">
        <v>1856</v>
      </c>
      <c r="C742" s="211">
        <v>0</v>
      </c>
      <c r="D742" s="214">
        <v>133936</v>
      </c>
      <c r="E742" s="214" t="s">
        <v>1559</v>
      </c>
      <c r="F742" s="214">
        <v>133936</v>
      </c>
      <c r="G742" s="216">
        <v>0</v>
      </c>
      <c r="H742" s="46" t="s">
        <v>1551</v>
      </c>
    </row>
    <row r="743" spans="1:8" ht="43.2" x14ac:dyDescent="0.3">
      <c r="A743" s="46">
        <v>742</v>
      </c>
      <c r="B743" s="46" t="s">
        <v>1855</v>
      </c>
      <c r="C743" s="211">
        <v>0.148484848</v>
      </c>
      <c r="D743" s="214">
        <v>133913</v>
      </c>
      <c r="E743" s="214">
        <v>133772</v>
      </c>
      <c r="F743" s="214">
        <v>141</v>
      </c>
      <c r="G743" s="216">
        <v>0</v>
      </c>
      <c r="H743" s="46" t="s">
        <v>1551</v>
      </c>
    </row>
    <row r="744" spans="1:8" ht="43.2" x14ac:dyDescent="0.3">
      <c r="A744" s="46">
        <v>743</v>
      </c>
      <c r="B744" s="46" t="s">
        <v>1854</v>
      </c>
      <c r="C744" s="211">
        <v>0.13314393899999999</v>
      </c>
      <c r="D744" s="214">
        <v>133574</v>
      </c>
      <c r="E744" s="214">
        <v>133469</v>
      </c>
      <c r="F744" s="214">
        <v>104</v>
      </c>
      <c r="G744" s="216">
        <v>0</v>
      </c>
      <c r="H744" s="46" t="s">
        <v>1551</v>
      </c>
    </row>
    <row r="745" spans="1:8" ht="43.2" x14ac:dyDescent="0.3">
      <c r="A745" s="46">
        <v>744</v>
      </c>
      <c r="B745" s="46" t="s">
        <v>1853</v>
      </c>
      <c r="C745" s="211">
        <v>9.2329242419999993</v>
      </c>
      <c r="D745" s="214">
        <v>133096</v>
      </c>
      <c r="E745" s="214">
        <v>16823</v>
      </c>
      <c r="F745" s="214">
        <v>116273</v>
      </c>
      <c r="G745" s="216">
        <v>0</v>
      </c>
      <c r="H745" s="46" t="s">
        <v>1551</v>
      </c>
    </row>
    <row r="746" spans="1:8" ht="43.2" x14ac:dyDescent="0.3">
      <c r="A746" s="46">
        <v>745</v>
      </c>
      <c r="B746" s="46" t="s">
        <v>1852</v>
      </c>
      <c r="C746" s="211">
        <v>0.87121212100000001</v>
      </c>
      <c r="D746" s="214">
        <v>132757</v>
      </c>
      <c r="E746" s="214">
        <v>132287</v>
      </c>
      <c r="F746" s="214">
        <v>470</v>
      </c>
      <c r="G746" s="216">
        <v>0</v>
      </c>
      <c r="H746" s="46" t="s">
        <v>1551</v>
      </c>
    </row>
    <row r="747" spans="1:8" ht="43.2" x14ac:dyDescent="0.3">
      <c r="A747" s="46">
        <v>746</v>
      </c>
      <c r="B747" s="46" t="s">
        <v>1851</v>
      </c>
      <c r="C747" s="211">
        <v>1.339804545</v>
      </c>
      <c r="D747" s="214">
        <v>132176</v>
      </c>
      <c r="E747" s="214">
        <v>2845</v>
      </c>
      <c r="F747" s="214">
        <v>129331</v>
      </c>
      <c r="G747" s="216">
        <v>0</v>
      </c>
      <c r="H747" s="46" t="s">
        <v>1551</v>
      </c>
    </row>
    <row r="748" spans="1:8" ht="43.2" x14ac:dyDescent="0.3">
      <c r="A748" s="46">
        <v>747</v>
      </c>
      <c r="B748" s="46" t="s">
        <v>1850</v>
      </c>
      <c r="C748" s="211">
        <v>6.8786287880000003</v>
      </c>
      <c r="D748" s="214">
        <v>131820</v>
      </c>
      <c r="E748" s="214">
        <v>7181</v>
      </c>
      <c r="F748" s="214">
        <v>124639</v>
      </c>
      <c r="G748" s="216">
        <v>0</v>
      </c>
      <c r="H748" s="46" t="s">
        <v>1551</v>
      </c>
    </row>
    <row r="749" spans="1:8" ht="43.2" x14ac:dyDescent="0.3">
      <c r="A749" s="46">
        <v>748</v>
      </c>
      <c r="B749" s="46" t="s">
        <v>1849</v>
      </c>
      <c r="C749" s="211">
        <v>0</v>
      </c>
      <c r="D749" s="214">
        <v>131581</v>
      </c>
      <c r="E749" s="214" t="s">
        <v>1559</v>
      </c>
      <c r="F749" s="214">
        <v>131581</v>
      </c>
      <c r="G749" s="216">
        <v>0</v>
      </c>
      <c r="H749" s="46" t="s">
        <v>1551</v>
      </c>
    </row>
    <row r="750" spans="1:8" ht="43.2" x14ac:dyDescent="0.3">
      <c r="A750" s="46">
        <v>749</v>
      </c>
      <c r="B750" s="46" t="s">
        <v>1848</v>
      </c>
      <c r="C750" s="211">
        <v>6.8986287879999999</v>
      </c>
      <c r="D750" s="214">
        <v>131323</v>
      </c>
      <c r="E750" s="214">
        <v>1504</v>
      </c>
      <c r="F750" s="214">
        <v>129819</v>
      </c>
      <c r="G750" s="216">
        <v>0</v>
      </c>
      <c r="H750" s="46" t="s">
        <v>1551</v>
      </c>
    </row>
    <row r="751" spans="1:8" ht="43.2" x14ac:dyDescent="0.3">
      <c r="A751" s="46">
        <v>750</v>
      </c>
      <c r="B751" s="46" t="s">
        <v>1847</v>
      </c>
      <c r="C751" s="211">
        <v>7.8386424239999997</v>
      </c>
      <c r="D751" s="214">
        <v>130226</v>
      </c>
      <c r="E751" s="214">
        <v>3450</v>
      </c>
      <c r="F751" s="214">
        <v>126777</v>
      </c>
      <c r="G751" s="216">
        <v>0</v>
      </c>
      <c r="H751" s="46" t="s">
        <v>1551</v>
      </c>
    </row>
    <row r="752" spans="1:8" ht="43.2" x14ac:dyDescent="0.3">
      <c r="A752" s="46">
        <v>751</v>
      </c>
      <c r="B752" s="46" t="s">
        <v>1846</v>
      </c>
      <c r="C752" s="211">
        <v>0</v>
      </c>
      <c r="D752" s="214">
        <v>129277</v>
      </c>
      <c r="E752" s="214" t="s">
        <v>1559</v>
      </c>
      <c r="F752" s="214">
        <v>129277</v>
      </c>
      <c r="G752" s="216">
        <v>0</v>
      </c>
      <c r="H752" s="46" t="s">
        <v>1551</v>
      </c>
    </row>
    <row r="753" spans="1:8" ht="43.2" x14ac:dyDescent="0.3">
      <c r="A753" s="46">
        <v>752</v>
      </c>
      <c r="B753" s="46" t="s">
        <v>1845</v>
      </c>
      <c r="C753" s="211">
        <v>1.327272727</v>
      </c>
      <c r="D753" s="214">
        <v>129217</v>
      </c>
      <c r="E753" s="214">
        <v>53785</v>
      </c>
      <c r="F753" s="214">
        <v>75432</v>
      </c>
      <c r="G753" s="216">
        <v>0</v>
      </c>
      <c r="H753" s="46" t="s">
        <v>1551</v>
      </c>
    </row>
    <row r="754" spans="1:8" ht="43.2" x14ac:dyDescent="0.3">
      <c r="A754" s="46">
        <v>753</v>
      </c>
      <c r="B754" s="46" t="s">
        <v>1844</v>
      </c>
      <c r="C754" s="211">
        <v>2.7093151519999998</v>
      </c>
      <c r="D754" s="214">
        <v>128802</v>
      </c>
      <c r="E754" s="214">
        <v>29182</v>
      </c>
      <c r="F754" s="214">
        <v>99620</v>
      </c>
      <c r="G754" s="216">
        <v>0</v>
      </c>
      <c r="H754" s="46" t="s">
        <v>1551</v>
      </c>
    </row>
    <row r="755" spans="1:8" ht="43.2" x14ac:dyDescent="0.3">
      <c r="A755" s="46">
        <v>754</v>
      </c>
      <c r="B755" s="46" t="s">
        <v>1843</v>
      </c>
      <c r="C755" s="211">
        <v>0</v>
      </c>
      <c r="D755" s="214">
        <v>128745</v>
      </c>
      <c r="E755" s="214" t="s">
        <v>1559</v>
      </c>
      <c r="F755" s="214">
        <v>128745</v>
      </c>
      <c r="G755" s="216">
        <v>0</v>
      </c>
      <c r="H755" s="46" t="s">
        <v>1551</v>
      </c>
    </row>
    <row r="756" spans="1:8" ht="43.2" x14ac:dyDescent="0.3">
      <c r="A756" s="46">
        <v>755</v>
      </c>
      <c r="B756" s="46" t="s">
        <v>1842</v>
      </c>
      <c r="C756" s="211">
        <v>0</v>
      </c>
      <c r="D756" s="214">
        <v>128195</v>
      </c>
      <c r="E756" s="214" t="s">
        <v>1559</v>
      </c>
      <c r="F756" s="214">
        <v>128195</v>
      </c>
      <c r="G756" s="216">
        <v>0</v>
      </c>
      <c r="H756" s="46" t="s">
        <v>1551</v>
      </c>
    </row>
    <row r="757" spans="1:8" ht="43.2" x14ac:dyDescent="0.3">
      <c r="A757" s="46">
        <v>756</v>
      </c>
      <c r="B757" s="46" t="s">
        <v>1841</v>
      </c>
      <c r="C757" s="211">
        <v>1.338071212</v>
      </c>
      <c r="D757" s="214">
        <v>127406</v>
      </c>
      <c r="E757" s="214">
        <v>126494</v>
      </c>
      <c r="F757" s="214">
        <v>912</v>
      </c>
      <c r="G757" s="216">
        <v>0</v>
      </c>
      <c r="H757" s="46" t="s">
        <v>1551</v>
      </c>
    </row>
    <row r="758" spans="1:8" ht="43.2" x14ac:dyDescent="0.3">
      <c r="A758" s="46">
        <v>757</v>
      </c>
      <c r="B758" s="46" t="s">
        <v>1840</v>
      </c>
      <c r="C758" s="211">
        <v>12.249824240000001</v>
      </c>
      <c r="D758" s="214">
        <v>127298</v>
      </c>
      <c r="E758" s="214">
        <v>18550</v>
      </c>
      <c r="F758" s="214">
        <v>108749</v>
      </c>
      <c r="G758" s="216">
        <v>0</v>
      </c>
      <c r="H758" s="46" t="s">
        <v>1551</v>
      </c>
    </row>
    <row r="759" spans="1:8" ht="43.2" x14ac:dyDescent="0.3">
      <c r="A759" s="46">
        <v>758</v>
      </c>
      <c r="B759" s="46" t="s">
        <v>1839</v>
      </c>
      <c r="C759" s="211">
        <v>2.2045227270000001</v>
      </c>
      <c r="D759" s="214">
        <v>126881</v>
      </c>
      <c r="E759" s="214">
        <v>60798</v>
      </c>
      <c r="F759" s="214">
        <v>66083</v>
      </c>
      <c r="G759" s="216">
        <v>0</v>
      </c>
      <c r="H759" s="46" t="s">
        <v>1551</v>
      </c>
    </row>
    <row r="760" spans="1:8" ht="43.2" x14ac:dyDescent="0.3">
      <c r="A760" s="46">
        <v>759</v>
      </c>
      <c r="B760" s="46" t="s">
        <v>1838</v>
      </c>
      <c r="C760" s="211">
        <v>5.4937984850000001</v>
      </c>
      <c r="D760" s="214">
        <v>126421</v>
      </c>
      <c r="E760" s="214">
        <v>34896</v>
      </c>
      <c r="F760" s="214">
        <v>91525</v>
      </c>
      <c r="G760" s="216">
        <v>0</v>
      </c>
      <c r="H760" s="46" t="s">
        <v>1551</v>
      </c>
    </row>
    <row r="761" spans="1:8" ht="43.2" x14ac:dyDescent="0.3">
      <c r="A761" s="46">
        <v>760</v>
      </c>
      <c r="B761" s="46" t="s">
        <v>1837</v>
      </c>
      <c r="C761" s="211">
        <v>5.4024787879999998</v>
      </c>
      <c r="D761" s="214">
        <v>126311</v>
      </c>
      <c r="E761" s="214">
        <v>122916</v>
      </c>
      <c r="F761" s="214">
        <v>3394</v>
      </c>
      <c r="G761" s="216">
        <v>0</v>
      </c>
      <c r="H761" s="46" t="s">
        <v>1551</v>
      </c>
    </row>
    <row r="762" spans="1:8" ht="43.2" x14ac:dyDescent="0.3">
      <c r="A762" s="46">
        <v>761</v>
      </c>
      <c r="B762" s="46" t="s">
        <v>1836</v>
      </c>
      <c r="C762" s="211">
        <v>1.5210227270000001</v>
      </c>
      <c r="D762" s="214">
        <v>125603</v>
      </c>
      <c r="E762" s="214">
        <v>122631</v>
      </c>
      <c r="F762" s="214">
        <v>2972</v>
      </c>
      <c r="G762" s="216">
        <v>0</v>
      </c>
      <c r="H762" s="46" t="s">
        <v>1551</v>
      </c>
    </row>
    <row r="763" spans="1:8" ht="43.2" x14ac:dyDescent="0.3">
      <c r="A763" s="46">
        <v>762</v>
      </c>
      <c r="B763" s="46" t="s">
        <v>1835</v>
      </c>
      <c r="C763" s="211">
        <v>0</v>
      </c>
      <c r="D763" s="214">
        <v>125182</v>
      </c>
      <c r="E763" s="214" t="s">
        <v>1559</v>
      </c>
      <c r="F763" s="214">
        <v>125182</v>
      </c>
      <c r="G763" s="216">
        <v>0</v>
      </c>
      <c r="H763" s="46" t="s">
        <v>1551</v>
      </c>
    </row>
    <row r="764" spans="1:8" ht="43.2" x14ac:dyDescent="0.3">
      <c r="A764" s="46">
        <v>763</v>
      </c>
      <c r="B764" s="46" t="s">
        <v>1834</v>
      </c>
      <c r="C764" s="211">
        <v>1.3605803030000001</v>
      </c>
      <c r="D764" s="214">
        <v>124925</v>
      </c>
      <c r="E764" s="214">
        <v>104030</v>
      </c>
      <c r="F764" s="214">
        <v>20895</v>
      </c>
      <c r="G764" s="216">
        <v>0</v>
      </c>
      <c r="H764" s="46" t="s">
        <v>1551</v>
      </c>
    </row>
    <row r="765" spans="1:8" ht="43.2" x14ac:dyDescent="0.3">
      <c r="A765" s="46">
        <v>764</v>
      </c>
      <c r="B765" s="46" t="s">
        <v>1833</v>
      </c>
      <c r="C765" s="211">
        <v>3.2121333330000001</v>
      </c>
      <c r="D765" s="214">
        <v>124515</v>
      </c>
      <c r="E765" s="214">
        <v>2818</v>
      </c>
      <c r="F765" s="214">
        <v>121697</v>
      </c>
      <c r="G765" s="216">
        <v>0</v>
      </c>
      <c r="H765" s="46" t="s">
        <v>1551</v>
      </c>
    </row>
    <row r="766" spans="1:8" ht="43.2" x14ac:dyDescent="0.3">
      <c r="A766" s="46">
        <v>765</v>
      </c>
      <c r="B766" s="46" t="s">
        <v>1832</v>
      </c>
      <c r="C766" s="211">
        <v>3.7435151520000001</v>
      </c>
      <c r="D766" s="214">
        <v>124250</v>
      </c>
      <c r="E766" s="214">
        <v>41442</v>
      </c>
      <c r="F766" s="214">
        <v>82808</v>
      </c>
      <c r="G766" s="216">
        <v>0</v>
      </c>
      <c r="H766" s="46" t="s">
        <v>1551</v>
      </c>
    </row>
    <row r="767" spans="1:8" ht="43.2" x14ac:dyDescent="0.3">
      <c r="A767" s="46">
        <v>766</v>
      </c>
      <c r="B767" s="46" t="s">
        <v>1831</v>
      </c>
      <c r="C767" s="211">
        <v>2.785209091</v>
      </c>
      <c r="D767" s="214">
        <v>124006</v>
      </c>
      <c r="E767" s="214">
        <v>122174</v>
      </c>
      <c r="F767" s="214">
        <v>1833</v>
      </c>
      <c r="G767" s="216">
        <v>0</v>
      </c>
      <c r="H767" s="46" t="s">
        <v>1551</v>
      </c>
    </row>
    <row r="768" spans="1:8" ht="43.2" x14ac:dyDescent="0.3">
      <c r="A768" s="46">
        <v>767</v>
      </c>
      <c r="B768" s="46" t="s">
        <v>1830</v>
      </c>
      <c r="C768" s="211">
        <v>0</v>
      </c>
      <c r="D768" s="214">
        <v>123139</v>
      </c>
      <c r="E768" s="214" t="s">
        <v>1559</v>
      </c>
      <c r="F768" s="214">
        <v>123139</v>
      </c>
      <c r="G768" s="216">
        <v>0</v>
      </c>
      <c r="H768" s="46" t="s">
        <v>1551</v>
      </c>
    </row>
    <row r="769" spans="1:8" ht="43.2" x14ac:dyDescent="0.3">
      <c r="A769" s="46">
        <v>768</v>
      </c>
      <c r="B769" s="46" t="s">
        <v>1829</v>
      </c>
      <c r="C769" s="211">
        <v>1.052454545</v>
      </c>
      <c r="D769" s="214">
        <v>122438</v>
      </c>
      <c r="E769" s="214">
        <v>121648</v>
      </c>
      <c r="F769" s="214">
        <v>790</v>
      </c>
      <c r="G769" s="216">
        <v>0</v>
      </c>
      <c r="H769" s="46" t="s">
        <v>1551</v>
      </c>
    </row>
    <row r="770" spans="1:8" ht="43.2" x14ac:dyDescent="0.3">
      <c r="A770" s="46">
        <v>769</v>
      </c>
      <c r="B770" s="46" t="s">
        <v>1828</v>
      </c>
      <c r="C770" s="211">
        <v>0</v>
      </c>
      <c r="D770" s="214">
        <v>122428</v>
      </c>
      <c r="E770" s="214" t="s">
        <v>1559</v>
      </c>
      <c r="F770" s="214">
        <v>122428</v>
      </c>
      <c r="G770" s="216">
        <v>0</v>
      </c>
      <c r="H770" s="46" t="s">
        <v>1551</v>
      </c>
    </row>
    <row r="771" spans="1:8" ht="43.2" x14ac:dyDescent="0.3">
      <c r="A771" s="46">
        <v>770</v>
      </c>
      <c r="B771" s="46" t="s">
        <v>1827</v>
      </c>
      <c r="C771" s="211">
        <v>2.858112121</v>
      </c>
      <c r="D771" s="214">
        <v>122362</v>
      </c>
      <c r="E771" s="214">
        <v>120731</v>
      </c>
      <c r="F771" s="214">
        <v>1631</v>
      </c>
      <c r="G771" s="216">
        <v>0</v>
      </c>
      <c r="H771" s="46" t="s">
        <v>1551</v>
      </c>
    </row>
    <row r="772" spans="1:8" ht="43.2" x14ac:dyDescent="0.3">
      <c r="A772" s="46">
        <v>771</v>
      </c>
      <c r="B772" s="46" t="s">
        <v>1826</v>
      </c>
      <c r="C772" s="211">
        <v>3.7123590910000002</v>
      </c>
      <c r="D772" s="214">
        <v>122212</v>
      </c>
      <c r="E772" s="214">
        <v>11814</v>
      </c>
      <c r="F772" s="214">
        <v>110398</v>
      </c>
      <c r="G772" s="216">
        <v>0</v>
      </c>
      <c r="H772" s="46" t="s">
        <v>1551</v>
      </c>
    </row>
    <row r="773" spans="1:8" ht="43.2" x14ac:dyDescent="0.3">
      <c r="A773" s="46">
        <v>772</v>
      </c>
      <c r="B773" s="46" t="s">
        <v>1825</v>
      </c>
      <c r="C773" s="211">
        <v>3.4753833329999999</v>
      </c>
      <c r="D773" s="214">
        <v>122148</v>
      </c>
      <c r="E773" s="214">
        <v>7054</v>
      </c>
      <c r="F773" s="214">
        <v>115094</v>
      </c>
      <c r="G773" s="216">
        <v>0</v>
      </c>
      <c r="H773" s="46" t="s">
        <v>1551</v>
      </c>
    </row>
    <row r="774" spans="1:8" ht="43.2" x14ac:dyDescent="0.3">
      <c r="A774" s="46">
        <v>773</v>
      </c>
      <c r="B774" s="46" t="s">
        <v>1824</v>
      </c>
      <c r="C774" s="211">
        <v>0</v>
      </c>
      <c r="D774" s="214">
        <v>122044</v>
      </c>
      <c r="E774" s="214" t="s">
        <v>1559</v>
      </c>
      <c r="F774" s="214">
        <v>122044</v>
      </c>
      <c r="G774" s="216">
        <v>0</v>
      </c>
      <c r="H774" s="46" t="s">
        <v>1551</v>
      </c>
    </row>
    <row r="775" spans="1:8" ht="43.2" x14ac:dyDescent="0.3">
      <c r="A775" s="46">
        <v>774</v>
      </c>
      <c r="B775" s="46" t="s">
        <v>1823</v>
      </c>
      <c r="C775" s="211">
        <v>0.46079545500000002</v>
      </c>
      <c r="D775" s="214">
        <v>121815</v>
      </c>
      <c r="E775" s="214">
        <v>35728</v>
      </c>
      <c r="F775" s="214">
        <v>86087</v>
      </c>
      <c r="G775" s="216">
        <v>0</v>
      </c>
      <c r="H775" s="46" t="s">
        <v>1551</v>
      </c>
    </row>
    <row r="776" spans="1:8" ht="43.2" x14ac:dyDescent="0.3">
      <c r="A776" s="46">
        <v>775</v>
      </c>
      <c r="B776" s="46" t="s">
        <v>1822</v>
      </c>
      <c r="C776" s="211">
        <v>4.8746530300000002</v>
      </c>
      <c r="D776" s="214">
        <v>121719</v>
      </c>
      <c r="E776" s="214">
        <v>10534</v>
      </c>
      <c r="F776" s="214">
        <v>111185</v>
      </c>
      <c r="G776" s="216">
        <v>0</v>
      </c>
      <c r="H776" s="46" t="s">
        <v>1551</v>
      </c>
    </row>
    <row r="777" spans="1:8" ht="43.2" x14ac:dyDescent="0.3">
      <c r="A777" s="46">
        <v>776</v>
      </c>
      <c r="B777" s="46" t="s">
        <v>1821</v>
      </c>
      <c r="C777" s="211">
        <v>0.16780302999999999</v>
      </c>
      <c r="D777" s="214">
        <v>121607</v>
      </c>
      <c r="E777" s="214">
        <v>113066</v>
      </c>
      <c r="F777" s="214">
        <v>8541</v>
      </c>
      <c r="G777" s="216">
        <v>0</v>
      </c>
      <c r="H777" s="46" t="s">
        <v>1551</v>
      </c>
    </row>
    <row r="778" spans="1:8" ht="43.2" x14ac:dyDescent="0.3">
      <c r="A778" s="46">
        <v>777</v>
      </c>
      <c r="B778" s="46" t="s">
        <v>1820</v>
      </c>
      <c r="C778" s="211">
        <v>9.8416939390000007</v>
      </c>
      <c r="D778" s="214">
        <v>121112</v>
      </c>
      <c r="E778" s="214">
        <v>82076</v>
      </c>
      <c r="F778" s="214">
        <v>39036</v>
      </c>
      <c r="G778" s="216">
        <v>0</v>
      </c>
      <c r="H778" s="46" t="s">
        <v>1551</v>
      </c>
    </row>
    <row r="779" spans="1:8" ht="43.2" x14ac:dyDescent="0.3">
      <c r="A779" s="46">
        <v>778</v>
      </c>
      <c r="B779" s="46" t="s">
        <v>1819</v>
      </c>
      <c r="C779" s="211">
        <v>14.15076515</v>
      </c>
      <c r="D779" s="214">
        <v>120883</v>
      </c>
      <c r="E779" s="214">
        <v>111840</v>
      </c>
      <c r="F779" s="214">
        <v>9043</v>
      </c>
      <c r="G779" s="216">
        <v>0</v>
      </c>
      <c r="H779" s="46" t="s">
        <v>1551</v>
      </c>
    </row>
    <row r="780" spans="1:8" ht="43.2" x14ac:dyDescent="0.3">
      <c r="A780" s="46">
        <v>779</v>
      </c>
      <c r="B780" s="46" t="s">
        <v>1818</v>
      </c>
      <c r="C780" s="211">
        <v>5.9958090909999999</v>
      </c>
      <c r="D780" s="214">
        <v>120640</v>
      </c>
      <c r="E780" s="214">
        <v>3519</v>
      </c>
      <c r="F780" s="214">
        <v>117121</v>
      </c>
      <c r="G780" s="216">
        <v>0</v>
      </c>
      <c r="H780" s="46" t="s">
        <v>1551</v>
      </c>
    </row>
    <row r="781" spans="1:8" ht="43.2" x14ac:dyDescent="0.3">
      <c r="A781" s="46">
        <v>780</v>
      </c>
      <c r="B781" s="46" t="s">
        <v>1817</v>
      </c>
      <c r="C781" s="211">
        <v>0</v>
      </c>
      <c r="D781" s="214">
        <v>120509</v>
      </c>
      <c r="E781" s="214" t="s">
        <v>1559</v>
      </c>
      <c r="F781" s="214">
        <v>120509</v>
      </c>
      <c r="G781" s="216">
        <v>0</v>
      </c>
      <c r="H781" s="46" t="s">
        <v>1551</v>
      </c>
    </row>
    <row r="782" spans="1:8" ht="43.2" x14ac:dyDescent="0.3">
      <c r="A782" s="46">
        <v>781</v>
      </c>
      <c r="B782" s="46" t="s">
        <v>1816</v>
      </c>
      <c r="C782" s="211">
        <v>0</v>
      </c>
      <c r="D782" s="214">
        <v>119863</v>
      </c>
      <c r="E782" s="214" t="s">
        <v>1559</v>
      </c>
      <c r="F782" s="214">
        <v>119863</v>
      </c>
      <c r="G782" s="216">
        <v>0</v>
      </c>
      <c r="H782" s="46" t="s">
        <v>1551</v>
      </c>
    </row>
    <row r="783" spans="1:8" ht="43.2" x14ac:dyDescent="0.3">
      <c r="A783" s="46">
        <v>782</v>
      </c>
      <c r="B783" s="46" t="s">
        <v>1815</v>
      </c>
      <c r="C783" s="211">
        <v>15.887496970000001</v>
      </c>
      <c r="D783" s="214">
        <v>119749</v>
      </c>
      <c r="E783" s="214">
        <v>107941</v>
      </c>
      <c r="F783" s="214">
        <v>11809</v>
      </c>
      <c r="G783" s="216">
        <v>0</v>
      </c>
      <c r="H783" s="46" t="s">
        <v>1551</v>
      </c>
    </row>
    <row r="784" spans="1:8" ht="43.2" x14ac:dyDescent="0.3">
      <c r="A784" s="46">
        <v>783</v>
      </c>
      <c r="B784" s="46" t="s">
        <v>1814</v>
      </c>
      <c r="C784" s="211">
        <v>7.8361499999999999</v>
      </c>
      <c r="D784" s="214">
        <v>119568</v>
      </c>
      <c r="E784" s="214">
        <v>5473</v>
      </c>
      <c r="F784" s="214">
        <v>114095</v>
      </c>
      <c r="G784" s="216">
        <v>0</v>
      </c>
      <c r="H784" s="46" t="s">
        <v>1551</v>
      </c>
    </row>
    <row r="785" spans="1:8" ht="43.2" x14ac:dyDescent="0.3">
      <c r="A785" s="46">
        <v>784</v>
      </c>
      <c r="B785" s="46" t="s">
        <v>1813</v>
      </c>
      <c r="C785" s="211">
        <v>9.6922439390000008</v>
      </c>
      <c r="D785" s="214">
        <v>118712</v>
      </c>
      <c r="E785" s="214">
        <v>24353</v>
      </c>
      <c r="F785" s="214">
        <v>94360</v>
      </c>
      <c r="G785" s="216">
        <v>0</v>
      </c>
      <c r="H785" s="46" t="s">
        <v>1551</v>
      </c>
    </row>
    <row r="786" spans="1:8" ht="43.2" x14ac:dyDescent="0.3">
      <c r="A786" s="46">
        <v>785</v>
      </c>
      <c r="B786" s="46" t="s">
        <v>1812</v>
      </c>
      <c r="C786" s="211">
        <v>1.387734848</v>
      </c>
      <c r="D786" s="214">
        <v>118711</v>
      </c>
      <c r="E786" s="214">
        <v>117657</v>
      </c>
      <c r="F786" s="214">
        <v>1054</v>
      </c>
      <c r="G786" s="216">
        <v>0</v>
      </c>
      <c r="H786" s="46" t="s">
        <v>1551</v>
      </c>
    </row>
    <row r="787" spans="1:8" ht="43.2" x14ac:dyDescent="0.3">
      <c r="A787" s="46">
        <v>786</v>
      </c>
      <c r="B787" s="46" t="s">
        <v>1811</v>
      </c>
      <c r="C787" s="211">
        <v>0</v>
      </c>
      <c r="D787" s="214">
        <v>118447</v>
      </c>
      <c r="E787" s="214" t="s">
        <v>1559</v>
      </c>
      <c r="F787" s="214">
        <v>118447</v>
      </c>
      <c r="G787" s="216">
        <v>0</v>
      </c>
      <c r="H787" s="46" t="s">
        <v>1551</v>
      </c>
    </row>
    <row r="788" spans="1:8" ht="43.2" x14ac:dyDescent="0.3">
      <c r="A788" s="46">
        <v>787</v>
      </c>
      <c r="B788" s="46" t="s">
        <v>1810</v>
      </c>
      <c r="C788" s="211">
        <v>4.5869803029999998</v>
      </c>
      <c r="D788" s="214">
        <v>117950</v>
      </c>
      <c r="E788" s="214">
        <v>11406</v>
      </c>
      <c r="F788" s="214">
        <v>106544</v>
      </c>
      <c r="G788" s="216">
        <v>0</v>
      </c>
      <c r="H788" s="46" t="s">
        <v>1551</v>
      </c>
    </row>
    <row r="789" spans="1:8" ht="43.2" x14ac:dyDescent="0.3">
      <c r="A789" s="46">
        <v>788</v>
      </c>
      <c r="B789" s="46" t="s">
        <v>1809</v>
      </c>
      <c r="C789" s="211">
        <v>6.2064863639999999</v>
      </c>
      <c r="D789" s="214">
        <v>117852</v>
      </c>
      <c r="E789" s="214">
        <v>58642</v>
      </c>
      <c r="F789" s="214">
        <v>59210</v>
      </c>
      <c r="G789" s="216">
        <v>0</v>
      </c>
      <c r="H789" s="46" t="s">
        <v>1551</v>
      </c>
    </row>
    <row r="790" spans="1:8" ht="43.2" x14ac:dyDescent="0.3">
      <c r="A790" s="46">
        <v>789</v>
      </c>
      <c r="B790" s="46" t="s">
        <v>1808</v>
      </c>
      <c r="C790" s="211">
        <v>0.43141363599999999</v>
      </c>
      <c r="D790" s="214">
        <v>117443</v>
      </c>
      <c r="E790" s="214">
        <v>114721</v>
      </c>
      <c r="F790" s="214">
        <v>2722</v>
      </c>
      <c r="G790" s="216">
        <v>0</v>
      </c>
      <c r="H790" s="46" t="s">
        <v>1551</v>
      </c>
    </row>
    <row r="791" spans="1:8" ht="43.2" x14ac:dyDescent="0.3">
      <c r="A791" s="46">
        <v>790</v>
      </c>
      <c r="B791" s="46" t="s">
        <v>1807</v>
      </c>
      <c r="C791" s="211">
        <v>8.0418590909999992</v>
      </c>
      <c r="D791" s="214">
        <v>117302</v>
      </c>
      <c r="E791" s="214">
        <v>111427</v>
      </c>
      <c r="F791" s="214">
        <v>5876</v>
      </c>
      <c r="G791" s="216">
        <v>0</v>
      </c>
      <c r="H791" s="46" t="s">
        <v>1551</v>
      </c>
    </row>
    <row r="792" spans="1:8" ht="43.2" x14ac:dyDescent="0.3">
      <c r="A792" s="46">
        <v>791</v>
      </c>
      <c r="B792" s="46" t="s">
        <v>1806</v>
      </c>
      <c r="C792" s="211">
        <v>9.4696970000000005E-2</v>
      </c>
      <c r="D792" s="214">
        <v>117157</v>
      </c>
      <c r="E792" s="214">
        <v>116026</v>
      </c>
      <c r="F792" s="214">
        <v>1131</v>
      </c>
      <c r="G792" s="216">
        <v>0</v>
      </c>
      <c r="H792" s="46" t="s">
        <v>1551</v>
      </c>
    </row>
    <row r="793" spans="1:8" ht="43.2" x14ac:dyDescent="0.3">
      <c r="A793" s="46">
        <v>792</v>
      </c>
      <c r="B793" s="46" t="s">
        <v>1805</v>
      </c>
      <c r="C793" s="211">
        <v>2.280269697</v>
      </c>
      <c r="D793" s="214">
        <v>116958</v>
      </c>
      <c r="E793" s="214">
        <v>26355</v>
      </c>
      <c r="F793" s="214">
        <v>90603</v>
      </c>
      <c r="G793" s="216">
        <v>0</v>
      </c>
      <c r="H793" s="46" t="s">
        <v>1551</v>
      </c>
    </row>
    <row r="794" spans="1:8" ht="43.2" x14ac:dyDescent="0.3">
      <c r="A794" s="46">
        <v>793</v>
      </c>
      <c r="B794" s="46" t="s">
        <v>1804</v>
      </c>
      <c r="C794" s="211">
        <v>1.4816257580000001</v>
      </c>
      <c r="D794" s="214">
        <v>116892</v>
      </c>
      <c r="E794" s="214">
        <v>572</v>
      </c>
      <c r="F794" s="214">
        <v>116320</v>
      </c>
      <c r="G794" s="216">
        <v>0</v>
      </c>
      <c r="H794" s="46" t="s">
        <v>1551</v>
      </c>
    </row>
    <row r="795" spans="1:8" ht="43.2" x14ac:dyDescent="0.3">
      <c r="A795" s="46">
        <v>794</v>
      </c>
      <c r="B795" s="46" t="s">
        <v>1803</v>
      </c>
      <c r="C795" s="211">
        <v>0</v>
      </c>
      <c r="D795" s="214">
        <v>116601</v>
      </c>
      <c r="E795" s="214" t="s">
        <v>1559</v>
      </c>
      <c r="F795" s="214">
        <v>116601</v>
      </c>
      <c r="G795" s="216">
        <v>0</v>
      </c>
      <c r="H795" s="46" t="s">
        <v>1551</v>
      </c>
    </row>
    <row r="796" spans="1:8" ht="43.2" x14ac:dyDescent="0.3">
      <c r="A796" s="46">
        <v>795</v>
      </c>
      <c r="B796" s="46" t="s">
        <v>1802</v>
      </c>
      <c r="C796" s="211">
        <v>4.8645409089999996</v>
      </c>
      <c r="D796" s="214">
        <v>116540</v>
      </c>
      <c r="E796" s="214">
        <v>48438</v>
      </c>
      <c r="F796" s="214">
        <v>68102</v>
      </c>
      <c r="G796" s="216">
        <v>0</v>
      </c>
      <c r="H796" s="46" t="s">
        <v>1551</v>
      </c>
    </row>
    <row r="797" spans="1:8" ht="43.2" x14ac:dyDescent="0.3">
      <c r="A797" s="46">
        <v>796</v>
      </c>
      <c r="B797" s="46" t="s">
        <v>1801</v>
      </c>
      <c r="C797" s="211">
        <v>4.3479227270000003</v>
      </c>
      <c r="D797" s="214">
        <v>116349</v>
      </c>
      <c r="E797" s="214">
        <v>82257</v>
      </c>
      <c r="F797" s="214">
        <v>34092</v>
      </c>
      <c r="G797" s="216">
        <v>0</v>
      </c>
      <c r="H797" s="46" t="s">
        <v>1551</v>
      </c>
    </row>
    <row r="798" spans="1:8" ht="43.2" x14ac:dyDescent="0.3">
      <c r="A798" s="46">
        <v>797</v>
      </c>
      <c r="B798" s="46" t="s">
        <v>1800</v>
      </c>
      <c r="C798" s="211">
        <v>3.432010606</v>
      </c>
      <c r="D798" s="214">
        <v>116265</v>
      </c>
      <c r="E798" s="214">
        <v>114208</v>
      </c>
      <c r="F798" s="214">
        <v>2058</v>
      </c>
      <c r="G798" s="216">
        <v>0</v>
      </c>
      <c r="H798" s="46" t="s">
        <v>1551</v>
      </c>
    </row>
    <row r="799" spans="1:8" ht="43.2" x14ac:dyDescent="0.3">
      <c r="A799" s="46">
        <v>798</v>
      </c>
      <c r="B799" s="46" t="s">
        <v>1799</v>
      </c>
      <c r="C799" s="211">
        <v>1.6410984850000001</v>
      </c>
      <c r="D799" s="214">
        <v>115513</v>
      </c>
      <c r="E799" s="214">
        <v>114581</v>
      </c>
      <c r="F799" s="214">
        <v>932</v>
      </c>
      <c r="G799" s="216">
        <v>0</v>
      </c>
      <c r="H799" s="46" t="s">
        <v>1551</v>
      </c>
    </row>
    <row r="800" spans="1:8" ht="43.2" x14ac:dyDescent="0.3">
      <c r="A800" s="46">
        <v>799</v>
      </c>
      <c r="B800" s="46" t="s">
        <v>1798</v>
      </c>
      <c r="C800" s="211">
        <v>2.970660606</v>
      </c>
      <c r="D800" s="214">
        <v>114668</v>
      </c>
      <c r="E800" s="214">
        <v>82479</v>
      </c>
      <c r="F800" s="214">
        <v>32188</v>
      </c>
      <c r="G800" s="216">
        <v>0</v>
      </c>
      <c r="H800" s="46" t="s">
        <v>1551</v>
      </c>
    </row>
    <row r="801" spans="1:8" ht="43.2" x14ac:dyDescent="0.3">
      <c r="A801" s="46">
        <v>800</v>
      </c>
      <c r="B801" s="46" t="s">
        <v>1797</v>
      </c>
      <c r="C801" s="211">
        <v>0.47178030300000001</v>
      </c>
      <c r="D801" s="214">
        <v>114530</v>
      </c>
      <c r="E801" s="214">
        <v>114256</v>
      </c>
      <c r="F801" s="214">
        <v>274</v>
      </c>
      <c r="G801" s="216">
        <v>0</v>
      </c>
      <c r="H801" s="46" t="s">
        <v>1551</v>
      </c>
    </row>
    <row r="802" spans="1:8" ht="43.2" x14ac:dyDescent="0.3">
      <c r="A802" s="46">
        <v>801</v>
      </c>
      <c r="B802" s="46" t="s">
        <v>1796</v>
      </c>
      <c r="C802" s="211">
        <v>2.7692787879999998</v>
      </c>
      <c r="D802" s="214">
        <v>113919</v>
      </c>
      <c r="E802" s="214">
        <v>38509</v>
      </c>
      <c r="F802" s="214">
        <v>75411</v>
      </c>
      <c r="G802" s="216">
        <v>0</v>
      </c>
      <c r="H802" s="46" t="s">
        <v>1551</v>
      </c>
    </row>
    <row r="803" spans="1:8" ht="43.2" x14ac:dyDescent="0.3">
      <c r="A803" s="46">
        <v>802</v>
      </c>
      <c r="B803" s="46" t="s">
        <v>1795</v>
      </c>
      <c r="C803" s="211">
        <v>1.9962090910000001</v>
      </c>
      <c r="D803" s="214">
        <v>113445</v>
      </c>
      <c r="E803" s="214">
        <v>7576</v>
      </c>
      <c r="F803" s="214">
        <v>105869</v>
      </c>
      <c r="G803" s="216">
        <v>0</v>
      </c>
      <c r="H803" s="46" t="s">
        <v>1551</v>
      </c>
    </row>
    <row r="804" spans="1:8" ht="43.2" x14ac:dyDescent="0.3">
      <c r="A804" s="46">
        <v>803</v>
      </c>
      <c r="B804" s="46" t="s">
        <v>1794</v>
      </c>
      <c r="C804" s="211">
        <v>1.8013545449999999</v>
      </c>
      <c r="D804" s="214">
        <v>112712</v>
      </c>
      <c r="E804" s="214">
        <v>48494</v>
      </c>
      <c r="F804" s="214">
        <v>64218</v>
      </c>
      <c r="G804" s="216">
        <v>0</v>
      </c>
      <c r="H804" s="46" t="s">
        <v>1551</v>
      </c>
    </row>
    <row r="805" spans="1:8" ht="43.2" x14ac:dyDescent="0.3">
      <c r="A805" s="46">
        <v>804</v>
      </c>
      <c r="B805" s="46" t="s">
        <v>1793</v>
      </c>
      <c r="C805" s="211">
        <v>8.9328000000000003</v>
      </c>
      <c r="D805" s="214">
        <v>111705</v>
      </c>
      <c r="E805" s="214">
        <v>5085</v>
      </c>
      <c r="F805" s="214">
        <v>106620</v>
      </c>
      <c r="G805" s="216">
        <v>0</v>
      </c>
      <c r="H805" s="46" t="s">
        <v>1551</v>
      </c>
    </row>
    <row r="806" spans="1:8" ht="43.2" x14ac:dyDescent="0.3">
      <c r="A806" s="46">
        <v>805</v>
      </c>
      <c r="B806" s="46" t="s">
        <v>1792</v>
      </c>
      <c r="C806" s="211">
        <v>2.4574166669999999</v>
      </c>
      <c r="D806" s="214">
        <v>111561</v>
      </c>
      <c r="E806" s="214">
        <v>12109</v>
      </c>
      <c r="F806" s="214">
        <v>99452</v>
      </c>
      <c r="G806" s="216">
        <v>0</v>
      </c>
      <c r="H806" s="46" t="s">
        <v>1551</v>
      </c>
    </row>
    <row r="807" spans="1:8" ht="43.2" x14ac:dyDescent="0.3">
      <c r="A807" s="46">
        <v>806</v>
      </c>
      <c r="B807" s="46" t="s">
        <v>1791</v>
      </c>
      <c r="C807" s="211">
        <v>0.31174242400000002</v>
      </c>
      <c r="D807" s="214">
        <v>111498</v>
      </c>
      <c r="E807" s="214">
        <v>5113</v>
      </c>
      <c r="F807" s="214">
        <v>106386</v>
      </c>
      <c r="G807" s="216">
        <v>0</v>
      </c>
      <c r="H807" s="46" t="s">
        <v>1551</v>
      </c>
    </row>
    <row r="808" spans="1:8" ht="43.2" x14ac:dyDescent="0.3">
      <c r="A808" s="46">
        <v>807</v>
      </c>
      <c r="B808" s="46" t="s">
        <v>1790</v>
      </c>
      <c r="C808" s="211">
        <v>3.0439348480000001</v>
      </c>
      <c r="D808" s="214">
        <v>111353</v>
      </c>
      <c r="E808" s="214">
        <v>1684</v>
      </c>
      <c r="F808" s="214">
        <v>109669</v>
      </c>
      <c r="G808" s="216">
        <v>0</v>
      </c>
      <c r="H808" s="46" t="s">
        <v>1551</v>
      </c>
    </row>
    <row r="809" spans="1:8" ht="43.2" x14ac:dyDescent="0.3">
      <c r="A809" s="46">
        <v>808</v>
      </c>
      <c r="B809" s="46" t="s">
        <v>1789</v>
      </c>
      <c r="C809" s="211">
        <v>2.6368999999999998</v>
      </c>
      <c r="D809" s="214">
        <v>110979</v>
      </c>
      <c r="E809" s="214">
        <v>1509</v>
      </c>
      <c r="F809" s="214">
        <v>109470</v>
      </c>
      <c r="G809" s="216">
        <v>0</v>
      </c>
      <c r="H809" s="46" t="s">
        <v>1551</v>
      </c>
    </row>
    <row r="810" spans="1:8" ht="43.2" x14ac:dyDescent="0.3">
      <c r="A810" s="46">
        <v>809</v>
      </c>
      <c r="B810" s="46" t="s">
        <v>1788</v>
      </c>
      <c r="C810" s="211">
        <v>0</v>
      </c>
      <c r="D810" s="214">
        <v>110969</v>
      </c>
      <c r="E810" s="214" t="s">
        <v>1559</v>
      </c>
      <c r="F810" s="214">
        <v>110969</v>
      </c>
      <c r="G810" s="216">
        <v>0</v>
      </c>
      <c r="H810" s="46" t="s">
        <v>1551</v>
      </c>
    </row>
    <row r="811" spans="1:8" ht="43.2" x14ac:dyDescent="0.3">
      <c r="A811" s="46">
        <v>810</v>
      </c>
      <c r="B811" s="46" t="s">
        <v>1787</v>
      </c>
      <c r="C811" s="211">
        <v>3.938439394</v>
      </c>
      <c r="D811" s="214">
        <v>110284</v>
      </c>
      <c r="E811" s="214">
        <v>14619</v>
      </c>
      <c r="F811" s="214">
        <v>95665</v>
      </c>
      <c r="G811" s="216">
        <v>0</v>
      </c>
      <c r="H811" s="46" t="s">
        <v>1551</v>
      </c>
    </row>
    <row r="812" spans="1:8" ht="43.2" x14ac:dyDescent="0.3">
      <c r="A812" s="46">
        <v>811</v>
      </c>
      <c r="B812" s="46" t="s">
        <v>1786</v>
      </c>
      <c r="C812" s="211">
        <v>4.290184848</v>
      </c>
      <c r="D812" s="214">
        <v>109582</v>
      </c>
      <c r="E812" s="214">
        <v>106716</v>
      </c>
      <c r="F812" s="214">
        <v>2866</v>
      </c>
      <c r="G812" s="216">
        <v>0</v>
      </c>
      <c r="H812" s="46" t="s">
        <v>1551</v>
      </c>
    </row>
    <row r="813" spans="1:8" ht="43.2" x14ac:dyDescent="0.3">
      <c r="A813" s="46">
        <v>812</v>
      </c>
      <c r="B813" s="46" t="s">
        <v>1785</v>
      </c>
      <c r="C813" s="211">
        <v>10.884130300000001</v>
      </c>
      <c r="D813" s="214">
        <v>108633</v>
      </c>
      <c r="E813" s="214">
        <v>61940</v>
      </c>
      <c r="F813" s="214">
        <v>46693</v>
      </c>
      <c r="G813" s="216">
        <v>0</v>
      </c>
      <c r="H813" s="46" t="s">
        <v>1551</v>
      </c>
    </row>
    <row r="814" spans="1:8" ht="43.2" x14ac:dyDescent="0.3">
      <c r="A814" s="46">
        <v>813</v>
      </c>
      <c r="B814" s="46" t="s">
        <v>1784</v>
      </c>
      <c r="C814" s="211">
        <v>0.46969696999999999</v>
      </c>
      <c r="D814" s="214">
        <v>108100</v>
      </c>
      <c r="E814" s="214">
        <v>107830</v>
      </c>
      <c r="F814" s="214">
        <v>270</v>
      </c>
      <c r="G814" s="216">
        <v>0</v>
      </c>
      <c r="H814" s="46" t="s">
        <v>1551</v>
      </c>
    </row>
    <row r="815" spans="1:8" ht="43.2" x14ac:dyDescent="0.3">
      <c r="A815" s="46">
        <v>814</v>
      </c>
      <c r="B815" s="46" t="s">
        <v>1783</v>
      </c>
      <c r="C815" s="211">
        <v>0.57917727299999999</v>
      </c>
      <c r="D815" s="214">
        <v>107608</v>
      </c>
      <c r="E815" s="214">
        <v>107</v>
      </c>
      <c r="F815" s="214">
        <v>107500</v>
      </c>
      <c r="G815" s="216">
        <v>0</v>
      </c>
      <c r="H815" s="46" t="s">
        <v>1551</v>
      </c>
    </row>
    <row r="816" spans="1:8" ht="43.2" x14ac:dyDescent="0.3">
      <c r="A816" s="46">
        <v>815</v>
      </c>
      <c r="B816" s="46" t="s">
        <v>1782</v>
      </c>
      <c r="C816" s="211">
        <v>0.32271515200000001</v>
      </c>
      <c r="D816" s="214">
        <v>106781</v>
      </c>
      <c r="E816" s="214">
        <v>2878</v>
      </c>
      <c r="F816" s="214">
        <v>103903</v>
      </c>
      <c r="G816" s="216">
        <v>0</v>
      </c>
      <c r="H816" s="46" t="s">
        <v>1551</v>
      </c>
    </row>
    <row r="817" spans="1:8" ht="43.2" x14ac:dyDescent="0.3">
      <c r="A817" s="46">
        <v>816</v>
      </c>
      <c r="B817" s="46" t="s">
        <v>1781</v>
      </c>
      <c r="C817" s="211">
        <v>0</v>
      </c>
      <c r="D817" s="214">
        <v>106470</v>
      </c>
      <c r="E817" s="214" t="s">
        <v>1559</v>
      </c>
      <c r="F817" s="214">
        <v>106470</v>
      </c>
      <c r="G817" s="216">
        <v>0</v>
      </c>
      <c r="H817" s="46" t="s">
        <v>1551</v>
      </c>
    </row>
    <row r="818" spans="1:8" ht="43.2" x14ac:dyDescent="0.3">
      <c r="A818" s="46">
        <v>817</v>
      </c>
      <c r="B818" s="46" t="s">
        <v>1780</v>
      </c>
      <c r="C818" s="211">
        <v>1.825609091</v>
      </c>
      <c r="D818" s="214">
        <v>106350</v>
      </c>
      <c r="E818" s="214">
        <v>5298</v>
      </c>
      <c r="F818" s="214">
        <v>101052</v>
      </c>
      <c r="G818" s="216">
        <v>0</v>
      </c>
      <c r="H818" s="46" t="s">
        <v>1551</v>
      </c>
    </row>
    <row r="819" spans="1:8" ht="43.2" x14ac:dyDescent="0.3">
      <c r="A819" s="46">
        <v>818</v>
      </c>
      <c r="B819" s="46" t="s">
        <v>1779</v>
      </c>
      <c r="C819" s="211">
        <v>1.8435818180000001</v>
      </c>
      <c r="D819" s="214">
        <v>105840</v>
      </c>
      <c r="E819" s="214">
        <v>104307</v>
      </c>
      <c r="F819" s="214">
        <v>1533</v>
      </c>
      <c r="G819" s="216">
        <v>0</v>
      </c>
      <c r="H819" s="46" t="s">
        <v>1551</v>
      </c>
    </row>
    <row r="820" spans="1:8" ht="43.2" x14ac:dyDescent="0.3">
      <c r="A820" s="46">
        <v>819</v>
      </c>
      <c r="B820" s="46" t="s">
        <v>1778</v>
      </c>
      <c r="C820" s="211">
        <v>0.91362424200000003</v>
      </c>
      <c r="D820" s="214">
        <v>105790</v>
      </c>
      <c r="E820" s="214">
        <v>17944</v>
      </c>
      <c r="F820" s="214">
        <v>87846</v>
      </c>
      <c r="G820" s="216">
        <v>0</v>
      </c>
      <c r="H820" s="46" t="s">
        <v>1551</v>
      </c>
    </row>
    <row r="821" spans="1:8" ht="43.2" x14ac:dyDescent="0.3">
      <c r="A821" s="46">
        <v>820</v>
      </c>
      <c r="B821" s="46" t="s">
        <v>1777</v>
      </c>
      <c r="C821" s="211">
        <v>3.6049090910000001</v>
      </c>
      <c r="D821" s="214">
        <v>105416</v>
      </c>
      <c r="E821" s="214">
        <v>33786</v>
      </c>
      <c r="F821" s="214">
        <v>71630</v>
      </c>
      <c r="G821" s="216">
        <v>0</v>
      </c>
      <c r="H821" s="46" t="s">
        <v>1551</v>
      </c>
    </row>
    <row r="822" spans="1:8" ht="43.2" x14ac:dyDescent="0.3">
      <c r="A822" s="46">
        <v>821</v>
      </c>
      <c r="B822" s="46" t="s">
        <v>1776</v>
      </c>
      <c r="C822" s="211">
        <v>0.448106061</v>
      </c>
      <c r="D822" s="214">
        <v>105203</v>
      </c>
      <c r="E822" s="214">
        <v>103291</v>
      </c>
      <c r="F822" s="214">
        <v>1912</v>
      </c>
      <c r="G822" s="216">
        <v>0</v>
      </c>
      <c r="H822" s="46" t="s">
        <v>1551</v>
      </c>
    </row>
    <row r="823" spans="1:8" ht="43.2" x14ac:dyDescent="0.3">
      <c r="A823" s="46">
        <v>822</v>
      </c>
      <c r="B823" s="46" t="s">
        <v>1775</v>
      </c>
      <c r="C823" s="211">
        <v>12.453045449999999</v>
      </c>
      <c r="D823" s="214">
        <v>104991</v>
      </c>
      <c r="E823" s="214">
        <v>96719</v>
      </c>
      <c r="F823" s="214">
        <v>8272</v>
      </c>
      <c r="G823" s="216">
        <v>0</v>
      </c>
      <c r="H823" s="46" t="s">
        <v>1551</v>
      </c>
    </row>
    <row r="824" spans="1:8" ht="43.2" x14ac:dyDescent="0.3">
      <c r="A824" s="46">
        <v>823</v>
      </c>
      <c r="B824" s="46" t="s">
        <v>1774</v>
      </c>
      <c r="C824" s="211">
        <v>1.6391833330000001</v>
      </c>
      <c r="D824" s="214">
        <v>104944</v>
      </c>
      <c r="E824" s="214">
        <v>102617</v>
      </c>
      <c r="F824" s="214">
        <v>2327</v>
      </c>
      <c r="G824" s="216">
        <v>0</v>
      </c>
      <c r="H824" s="46" t="s">
        <v>1551</v>
      </c>
    </row>
    <row r="825" spans="1:8" ht="43.2" x14ac:dyDescent="0.3">
      <c r="A825" s="46">
        <v>824</v>
      </c>
      <c r="B825" s="46" t="s">
        <v>1773</v>
      </c>
      <c r="C825" s="211">
        <v>8.9393939000000006E-2</v>
      </c>
      <c r="D825" s="214">
        <v>104809</v>
      </c>
      <c r="E825" s="214">
        <v>293</v>
      </c>
      <c r="F825" s="214">
        <v>104516</v>
      </c>
      <c r="G825" s="216">
        <v>0</v>
      </c>
      <c r="H825" s="46" t="s">
        <v>1551</v>
      </c>
    </row>
    <row r="826" spans="1:8" ht="43.2" x14ac:dyDescent="0.3">
      <c r="A826" s="46">
        <v>825</v>
      </c>
      <c r="B826" s="46" t="s">
        <v>1772</v>
      </c>
      <c r="C826" s="211">
        <v>5.8164318179999999</v>
      </c>
      <c r="D826" s="214">
        <v>104788</v>
      </c>
      <c r="E826" s="214">
        <v>29197</v>
      </c>
      <c r="F826" s="214">
        <v>75591</v>
      </c>
      <c r="G826" s="216">
        <v>0</v>
      </c>
      <c r="H826" s="46" t="s">
        <v>1551</v>
      </c>
    </row>
    <row r="827" spans="1:8" ht="43.2" x14ac:dyDescent="0.3">
      <c r="A827" s="46">
        <v>826</v>
      </c>
      <c r="B827" s="46" t="s">
        <v>1771</v>
      </c>
      <c r="C827" s="211">
        <v>2.5891999999999999</v>
      </c>
      <c r="D827" s="214">
        <v>104212</v>
      </c>
      <c r="E827" s="214">
        <v>102231</v>
      </c>
      <c r="F827" s="214">
        <v>1981</v>
      </c>
      <c r="G827" s="216">
        <v>0</v>
      </c>
      <c r="H827" s="46" t="s">
        <v>1551</v>
      </c>
    </row>
    <row r="828" spans="1:8" ht="43.2" x14ac:dyDescent="0.3">
      <c r="A828" s="46">
        <v>827</v>
      </c>
      <c r="B828" s="46" t="s">
        <v>1770</v>
      </c>
      <c r="C828" s="211">
        <v>0</v>
      </c>
      <c r="D828" s="214">
        <v>103151</v>
      </c>
      <c r="E828" s="214" t="s">
        <v>1559</v>
      </c>
      <c r="F828" s="214">
        <v>103151</v>
      </c>
      <c r="G828" s="216">
        <v>0</v>
      </c>
      <c r="H828" s="46" t="s">
        <v>1551</v>
      </c>
    </row>
    <row r="829" spans="1:8" ht="43.2" x14ac:dyDescent="0.3">
      <c r="A829" s="46">
        <v>828</v>
      </c>
      <c r="B829" s="46" t="s">
        <v>1769</v>
      </c>
      <c r="C829" s="211">
        <v>4.167207576</v>
      </c>
      <c r="D829" s="214">
        <v>103074</v>
      </c>
      <c r="E829" s="214">
        <v>4918</v>
      </c>
      <c r="F829" s="214">
        <v>98156</v>
      </c>
      <c r="G829" s="216">
        <v>0</v>
      </c>
      <c r="H829" s="46" t="s">
        <v>1551</v>
      </c>
    </row>
    <row r="830" spans="1:8" ht="43.2" x14ac:dyDescent="0.3">
      <c r="A830" s="46">
        <v>829</v>
      </c>
      <c r="B830" s="46" t="s">
        <v>1768</v>
      </c>
      <c r="C830" s="211">
        <v>16.500183329999999</v>
      </c>
      <c r="D830" s="214">
        <v>102830</v>
      </c>
      <c r="E830" s="214">
        <v>92258</v>
      </c>
      <c r="F830" s="214">
        <v>10572</v>
      </c>
      <c r="G830" s="216">
        <v>0</v>
      </c>
      <c r="H830" s="46" t="s">
        <v>1551</v>
      </c>
    </row>
    <row r="831" spans="1:8" ht="43.2" x14ac:dyDescent="0.3">
      <c r="A831" s="46">
        <v>830</v>
      </c>
      <c r="B831" s="46" t="s">
        <v>1767</v>
      </c>
      <c r="C831" s="211">
        <v>0.77310606100000001</v>
      </c>
      <c r="D831" s="214">
        <v>102552</v>
      </c>
      <c r="E831" s="214">
        <v>101982</v>
      </c>
      <c r="F831" s="214">
        <v>570</v>
      </c>
      <c r="G831" s="216">
        <v>0</v>
      </c>
      <c r="H831" s="46" t="s">
        <v>1551</v>
      </c>
    </row>
    <row r="832" spans="1:8" ht="43.2" x14ac:dyDescent="0.3">
      <c r="A832" s="46">
        <v>831</v>
      </c>
      <c r="B832" s="46" t="s">
        <v>1766</v>
      </c>
      <c r="C832" s="211">
        <v>0</v>
      </c>
      <c r="D832" s="214">
        <v>102018</v>
      </c>
      <c r="E832" s="214" t="s">
        <v>1559</v>
      </c>
      <c r="F832" s="214">
        <v>102018</v>
      </c>
      <c r="G832" s="216">
        <v>0</v>
      </c>
      <c r="H832" s="46" t="s">
        <v>1551</v>
      </c>
    </row>
    <row r="833" spans="1:8" ht="43.2" x14ac:dyDescent="0.3">
      <c r="A833" s="46">
        <v>832</v>
      </c>
      <c r="B833" s="46" t="s">
        <v>1765</v>
      </c>
      <c r="C833" s="211">
        <v>2.4203136359999999</v>
      </c>
      <c r="D833" s="214">
        <v>101871</v>
      </c>
      <c r="E833" s="214">
        <v>100499</v>
      </c>
      <c r="F833" s="214">
        <v>1372</v>
      </c>
      <c r="G833" s="216">
        <v>0</v>
      </c>
      <c r="H833" s="46" t="s">
        <v>1551</v>
      </c>
    </row>
    <row r="834" spans="1:8" ht="43.2" x14ac:dyDescent="0.3">
      <c r="A834" s="46">
        <v>833</v>
      </c>
      <c r="B834" s="46" t="s">
        <v>1764</v>
      </c>
      <c r="C834" s="211">
        <v>0.27629696999999998</v>
      </c>
      <c r="D834" s="214">
        <v>101566</v>
      </c>
      <c r="E834" s="214">
        <v>18451</v>
      </c>
      <c r="F834" s="214">
        <v>83115</v>
      </c>
      <c r="G834" s="216">
        <v>0</v>
      </c>
      <c r="H834" s="46" t="s">
        <v>1551</v>
      </c>
    </row>
    <row r="835" spans="1:8" ht="43.2" x14ac:dyDescent="0.3">
      <c r="A835" s="46">
        <v>834</v>
      </c>
      <c r="B835" s="46" t="s">
        <v>1763</v>
      </c>
      <c r="C835" s="211">
        <v>3.5829484850000002</v>
      </c>
      <c r="D835" s="214">
        <v>101370</v>
      </c>
      <c r="E835" s="214">
        <v>11902</v>
      </c>
      <c r="F835" s="214">
        <v>89469</v>
      </c>
      <c r="G835" s="216">
        <v>0</v>
      </c>
      <c r="H835" s="46" t="s">
        <v>1551</v>
      </c>
    </row>
    <row r="836" spans="1:8" ht="43.2" x14ac:dyDescent="0.3">
      <c r="A836" s="46">
        <v>835</v>
      </c>
      <c r="B836" s="46" t="s">
        <v>1762</v>
      </c>
      <c r="C836" s="211">
        <v>2.7302742420000001</v>
      </c>
      <c r="D836" s="214">
        <v>101249</v>
      </c>
      <c r="E836" s="214">
        <v>1132</v>
      </c>
      <c r="F836" s="214">
        <v>100118</v>
      </c>
      <c r="G836" s="216">
        <v>0</v>
      </c>
      <c r="H836" s="46" t="s">
        <v>1551</v>
      </c>
    </row>
    <row r="837" spans="1:8" ht="43.2" x14ac:dyDescent="0.3">
      <c r="A837" s="46">
        <v>836</v>
      </c>
      <c r="B837" s="46" t="s">
        <v>1761</v>
      </c>
      <c r="C837" s="211">
        <v>12.08260606</v>
      </c>
      <c r="D837" s="214">
        <v>101147</v>
      </c>
      <c r="E837" s="214">
        <v>92717</v>
      </c>
      <c r="F837" s="214">
        <v>8430</v>
      </c>
      <c r="G837" s="216">
        <v>0</v>
      </c>
      <c r="H837" s="46" t="s">
        <v>1551</v>
      </c>
    </row>
    <row r="838" spans="1:8" ht="43.2" x14ac:dyDescent="0.3">
      <c r="A838" s="46">
        <v>837</v>
      </c>
      <c r="B838" s="46" t="s">
        <v>1760</v>
      </c>
      <c r="C838" s="211">
        <v>8.6787803029999999</v>
      </c>
      <c r="D838" s="214">
        <v>100370</v>
      </c>
      <c r="E838" s="214">
        <v>67726</v>
      </c>
      <c r="F838" s="214">
        <v>32645</v>
      </c>
      <c r="G838" s="216">
        <v>0</v>
      </c>
      <c r="H838" s="46" t="s">
        <v>1551</v>
      </c>
    </row>
    <row r="839" spans="1:8" ht="43.2" x14ac:dyDescent="0.3">
      <c r="A839" s="46">
        <v>838</v>
      </c>
      <c r="B839" s="46" t="s">
        <v>1759</v>
      </c>
      <c r="C839" s="211">
        <v>1.5028409089999999</v>
      </c>
      <c r="D839" s="214">
        <v>99973</v>
      </c>
      <c r="E839" s="214">
        <v>99155</v>
      </c>
      <c r="F839" s="214">
        <v>818</v>
      </c>
      <c r="G839" s="216">
        <v>0</v>
      </c>
      <c r="H839" s="46" t="s">
        <v>1551</v>
      </c>
    </row>
    <row r="840" spans="1:8" ht="43.2" x14ac:dyDescent="0.3">
      <c r="A840" s="46">
        <v>839</v>
      </c>
      <c r="B840" s="46" t="s">
        <v>1758</v>
      </c>
      <c r="C840" s="211">
        <v>4.5698772730000004</v>
      </c>
      <c r="D840" s="214">
        <v>99513</v>
      </c>
      <c r="E840" s="214">
        <v>18330</v>
      </c>
      <c r="F840" s="214">
        <v>81183</v>
      </c>
      <c r="G840" s="216">
        <v>0</v>
      </c>
      <c r="H840" s="46" t="s">
        <v>1551</v>
      </c>
    </row>
    <row r="841" spans="1:8" ht="43.2" x14ac:dyDescent="0.3">
      <c r="A841" s="46">
        <v>840</v>
      </c>
      <c r="B841" s="46" t="s">
        <v>1757</v>
      </c>
      <c r="C841" s="211">
        <v>0.27083333300000001</v>
      </c>
      <c r="D841" s="214">
        <v>99119</v>
      </c>
      <c r="E841" s="214">
        <v>2764</v>
      </c>
      <c r="F841" s="214">
        <v>96355</v>
      </c>
      <c r="G841" s="216">
        <v>0</v>
      </c>
      <c r="H841" s="46" t="s">
        <v>1551</v>
      </c>
    </row>
    <row r="842" spans="1:8" ht="43.2" x14ac:dyDescent="0.3">
      <c r="A842" s="46">
        <v>841</v>
      </c>
      <c r="B842" s="46" t="s">
        <v>1756</v>
      </c>
      <c r="C842" s="211">
        <v>0</v>
      </c>
      <c r="D842" s="214">
        <v>98033</v>
      </c>
      <c r="E842" s="214" t="s">
        <v>1559</v>
      </c>
      <c r="F842" s="214">
        <v>98033</v>
      </c>
      <c r="G842" s="216">
        <v>0</v>
      </c>
      <c r="H842" s="46" t="s">
        <v>1551</v>
      </c>
    </row>
    <row r="843" spans="1:8" ht="43.2" x14ac:dyDescent="0.3">
      <c r="A843" s="46">
        <v>842</v>
      </c>
      <c r="B843" s="46" t="s">
        <v>1755</v>
      </c>
      <c r="C843" s="211">
        <v>0</v>
      </c>
      <c r="D843" s="214">
        <v>97546</v>
      </c>
      <c r="E843" s="214" t="s">
        <v>1559</v>
      </c>
      <c r="F843" s="214">
        <v>97546</v>
      </c>
      <c r="G843" s="216">
        <v>0</v>
      </c>
      <c r="H843" s="46" t="s">
        <v>1551</v>
      </c>
    </row>
    <row r="844" spans="1:8" ht="43.2" x14ac:dyDescent="0.3">
      <c r="A844" s="46">
        <v>843</v>
      </c>
      <c r="B844" s="46" t="s">
        <v>1754</v>
      </c>
      <c r="C844" s="211">
        <v>1.060245455</v>
      </c>
      <c r="D844" s="214">
        <v>97447</v>
      </c>
      <c r="E844" s="214">
        <v>538</v>
      </c>
      <c r="F844" s="214">
        <v>96909</v>
      </c>
      <c r="G844" s="216">
        <v>0</v>
      </c>
      <c r="H844" s="46" t="s">
        <v>1551</v>
      </c>
    </row>
    <row r="845" spans="1:8" ht="43.2" x14ac:dyDescent="0.3">
      <c r="A845" s="46">
        <v>844</v>
      </c>
      <c r="B845" s="46" t="s">
        <v>1753</v>
      </c>
      <c r="C845" s="211">
        <v>2.0713560609999999</v>
      </c>
      <c r="D845" s="214">
        <v>97117</v>
      </c>
      <c r="E845" s="214">
        <v>3563</v>
      </c>
      <c r="F845" s="214">
        <v>93554</v>
      </c>
      <c r="G845" s="216">
        <v>0</v>
      </c>
      <c r="H845" s="46" t="s">
        <v>1551</v>
      </c>
    </row>
    <row r="846" spans="1:8" ht="43.2" x14ac:dyDescent="0.3">
      <c r="A846" s="46">
        <v>845</v>
      </c>
      <c r="B846" s="46" t="s">
        <v>1752</v>
      </c>
      <c r="C846" s="211">
        <v>0</v>
      </c>
      <c r="D846" s="214">
        <v>97082</v>
      </c>
      <c r="E846" s="214" t="s">
        <v>1559</v>
      </c>
      <c r="F846" s="214">
        <v>97082</v>
      </c>
      <c r="G846" s="216">
        <v>0</v>
      </c>
      <c r="H846" s="46" t="s">
        <v>1551</v>
      </c>
    </row>
    <row r="847" spans="1:8" ht="43.2" x14ac:dyDescent="0.3">
      <c r="A847" s="46">
        <v>846</v>
      </c>
      <c r="B847" s="46" t="s">
        <v>1751</v>
      </c>
      <c r="C847" s="211">
        <v>2.5293439389999999</v>
      </c>
      <c r="D847" s="214">
        <v>96981</v>
      </c>
      <c r="E847" s="214">
        <v>93015</v>
      </c>
      <c r="F847" s="214">
        <v>3966</v>
      </c>
      <c r="G847" s="216">
        <v>0</v>
      </c>
      <c r="H847" s="46" t="s">
        <v>1551</v>
      </c>
    </row>
    <row r="848" spans="1:8" ht="43.2" x14ac:dyDescent="0.3">
      <c r="A848" s="46">
        <v>847</v>
      </c>
      <c r="B848" s="46" t="s">
        <v>1750</v>
      </c>
      <c r="C848" s="211">
        <v>0</v>
      </c>
      <c r="D848" s="214">
        <v>96900</v>
      </c>
      <c r="E848" s="214" t="s">
        <v>1559</v>
      </c>
      <c r="F848" s="214">
        <v>96900</v>
      </c>
      <c r="G848" s="216">
        <v>0</v>
      </c>
      <c r="H848" s="46" t="s">
        <v>1551</v>
      </c>
    </row>
    <row r="849" spans="1:8" ht="43.2" x14ac:dyDescent="0.3">
      <c r="A849" s="46">
        <v>848</v>
      </c>
      <c r="B849" s="46" t="s">
        <v>1749</v>
      </c>
      <c r="C849" s="211">
        <v>1.931413636</v>
      </c>
      <c r="D849" s="214">
        <v>96252</v>
      </c>
      <c r="E849" s="214">
        <v>1747</v>
      </c>
      <c r="F849" s="214">
        <v>94505</v>
      </c>
      <c r="G849" s="216">
        <v>0</v>
      </c>
      <c r="H849" s="46" t="s">
        <v>1551</v>
      </c>
    </row>
    <row r="850" spans="1:8" ht="43.2" x14ac:dyDescent="0.3">
      <c r="A850" s="46">
        <v>849</v>
      </c>
      <c r="B850" s="46" t="s">
        <v>1748</v>
      </c>
      <c r="C850" s="211">
        <v>0.99237878800000001</v>
      </c>
      <c r="D850" s="214">
        <v>95526</v>
      </c>
      <c r="E850" s="214">
        <v>18508</v>
      </c>
      <c r="F850" s="214">
        <v>77019</v>
      </c>
      <c r="G850" s="216">
        <v>0</v>
      </c>
      <c r="H850" s="46" t="s">
        <v>1551</v>
      </c>
    </row>
    <row r="851" spans="1:8" ht="43.2" x14ac:dyDescent="0.3">
      <c r="A851" s="46">
        <v>850</v>
      </c>
      <c r="B851" s="46" t="s">
        <v>1747</v>
      </c>
      <c r="C851" s="211">
        <v>1.7030560610000001</v>
      </c>
      <c r="D851" s="214">
        <v>95330</v>
      </c>
      <c r="E851" s="214">
        <v>94153</v>
      </c>
      <c r="F851" s="214">
        <v>1177</v>
      </c>
      <c r="G851" s="216">
        <v>0</v>
      </c>
      <c r="H851" s="46" t="s">
        <v>1551</v>
      </c>
    </row>
    <row r="852" spans="1:8" ht="43.2" x14ac:dyDescent="0.3">
      <c r="A852" s="46">
        <v>851</v>
      </c>
      <c r="B852" s="46" t="s">
        <v>1746</v>
      </c>
      <c r="C852" s="211">
        <v>0.81041666700000003</v>
      </c>
      <c r="D852" s="214">
        <v>94669</v>
      </c>
      <c r="E852" s="214">
        <v>62928</v>
      </c>
      <c r="F852" s="214">
        <v>31740</v>
      </c>
      <c r="G852" s="216">
        <v>0</v>
      </c>
      <c r="H852" s="46" t="s">
        <v>1551</v>
      </c>
    </row>
    <row r="853" spans="1:8" ht="43.2" x14ac:dyDescent="0.3">
      <c r="A853" s="46">
        <v>852</v>
      </c>
      <c r="B853" s="46" t="s">
        <v>1745</v>
      </c>
      <c r="C853" s="211">
        <v>1.804362121</v>
      </c>
      <c r="D853" s="214">
        <v>94561</v>
      </c>
      <c r="E853" s="214">
        <v>93546</v>
      </c>
      <c r="F853" s="214">
        <v>1015</v>
      </c>
      <c r="G853" s="216">
        <v>0</v>
      </c>
      <c r="H853" s="46" t="s">
        <v>1551</v>
      </c>
    </row>
    <row r="854" spans="1:8" ht="43.2" x14ac:dyDescent="0.3">
      <c r="A854" s="46">
        <v>853</v>
      </c>
      <c r="B854" s="46" t="s">
        <v>1744</v>
      </c>
      <c r="C854" s="211">
        <v>0.27026515200000001</v>
      </c>
      <c r="D854" s="214">
        <v>94466</v>
      </c>
      <c r="E854" s="214">
        <v>94245</v>
      </c>
      <c r="F854" s="214">
        <v>221</v>
      </c>
      <c r="G854" s="216">
        <v>0</v>
      </c>
      <c r="H854" s="46" t="s">
        <v>1551</v>
      </c>
    </row>
    <row r="855" spans="1:8" ht="43.2" x14ac:dyDescent="0.3">
      <c r="A855" s="46">
        <v>854</v>
      </c>
      <c r="B855" s="46" t="s">
        <v>1743</v>
      </c>
      <c r="C855" s="211">
        <v>0</v>
      </c>
      <c r="D855" s="214">
        <v>94199</v>
      </c>
      <c r="E855" s="214" t="s">
        <v>1559</v>
      </c>
      <c r="F855" s="214">
        <v>94199</v>
      </c>
      <c r="G855" s="216">
        <v>0</v>
      </c>
      <c r="H855" s="46" t="s">
        <v>1551</v>
      </c>
    </row>
    <row r="856" spans="1:8" ht="43.2" x14ac:dyDescent="0.3">
      <c r="A856" s="46">
        <v>855</v>
      </c>
      <c r="B856" s="46" t="s">
        <v>1742</v>
      </c>
      <c r="C856" s="211">
        <v>5.0488984849999996</v>
      </c>
      <c r="D856" s="214">
        <v>94186</v>
      </c>
      <c r="E856" s="214">
        <v>1887</v>
      </c>
      <c r="F856" s="214">
        <v>92299</v>
      </c>
      <c r="G856" s="216">
        <v>0</v>
      </c>
      <c r="H856" s="46" t="s">
        <v>1551</v>
      </c>
    </row>
    <row r="857" spans="1:8" ht="43.2" x14ac:dyDescent="0.3">
      <c r="A857" s="46">
        <v>856</v>
      </c>
      <c r="B857" s="46" t="s">
        <v>1741</v>
      </c>
      <c r="C857" s="211">
        <v>0</v>
      </c>
      <c r="D857" s="214">
        <v>93882</v>
      </c>
      <c r="E857" s="214" t="s">
        <v>1559</v>
      </c>
      <c r="F857" s="214">
        <v>93882</v>
      </c>
      <c r="G857" s="216">
        <v>0</v>
      </c>
      <c r="H857" s="46" t="s">
        <v>1551</v>
      </c>
    </row>
    <row r="858" spans="1:8" ht="43.2" x14ac:dyDescent="0.3">
      <c r="A858" s="46">
        <v>857</v>
      </c>
      <c r="B858" s="46" t="s">
        <v>1740</v>
      </c>
      <c r="C858" s="211">
        <v>0.25890151500000003</v>
      </c>
      <c r="D858" s="214">
        <v>93765</v>
      </c>
      <c r="E858" s="214">
        <v>4819</v>
      </c>
      <c r="F858" s="214">
        <v>88946</v>
      </c>
      <c r="G858" s="216">
        <v>0</v>
      </c>
      <c r="H858" s="46" t="s">
        <v>1551</v>
      </c>
    </row>
    <row r="859" spans="1:8" ht="43.2" x14ac:dyDescent="0.3">
      <c r="A859" s="46">
        <v>858</v>
      </c>
      <c r="B859" s="46" t="s">
        <v>1739</v>
      </c>
      <c r="C859" s="211">
        <v>6.210812121</v>
      </c>
      <c r="D859" s="214">
        <v>93515</v>
      </c>
      <c r="E859" s="214">
        <v>10853</v>
      </c>
      <c r="F859" s="214">
        <v>82662</v>
      </c>
      <c r="G859" s="216">
        <v>0</v>
      </c>
      <c r="H859" s="46" t="s">
        <v>1551</v>
      </c>
    </row>
    <row r="860" spans="1:8" ht="43.2" x14ac:dyDescent="0.3">
      <c r="A860" s="46">
        <v>859</v>
      </c>
      <c r="B860" s="46" t="s">
        <v>1738</v>
      </c>
      <c r="C860" s="211">
        <v>3.2214424240000001</v>
      </c>
      <c r="D860" s="214">
        <v>93314</v>
      </c>
      <c r="E860" s="214">
        <v>5438</v>
      </c>
      <c r="F860" s="214">
        <v>87876</v>
      </c>
      <c r="G860" s="216">
        <v>0</v>
      </c>
      <c r="H860" s="46" t="s">
        <v>1551</v>
      </c>
    </row>
    <row r="861" spans="1:8" ht="43.2" x14ac:dyDescent="0.3">
      <c r="A861" s="46">
        <v>860</v>
      </c>
      <c r="B861" s="46" t="s">
        <v>1737</v>
      </c>
      <c r="C861" s="211">
        <v>4.8831303029999997</v>
      </c>
      <c r="D861" s="214">
        <v>93216</v>
      </c>
      <c r="E861" s="214">
        <v>52686</v>
      </c>
      <c r="F861" s="214">
        <v>40529</v>
      </c>
      <c r="G861" s="216">
        <v>0</v>
      </c>
      <c r="H861" s="46" t="s">
        <v>1551</v>
      </c>
    </row>
    <row r="862" spans="1:8" ht="43.2" x14ac:dyDescent="0.3">
      <c r="A862" s="46">
        <v>861</v>
      </c>
      <c r="B862" s="46" t="s">
        <v>1736</v>
      </c>
      <c r="C862" s="211">
        <v>0.83409545500000004</v>
      </c>
      <c r="D862" s="214">
        <v>92914</v>
      </c>
      <c r="E862" s="214">
        <v>5115</v>
      </c>
      <c r="F862" s="214">
        <v>87799</v>
      </c>
      <c r="G862" s="216">
        <v>0</v>
      </c>
      <c r="H862" s="46" t="s">
        <v>1551</v>
      </c>
    </row>
    <row r="863" spans="1:8" ht="43.2" x14ac:dyDescent="0.3">
      <c r="A863" s="46">
        <v>862</v>
      </c>
      <c r="B863" s="46" t="s">
        <v>1735</v>
      </c>
      <c r="C863" s="211">
        <v>3.4800803029999998</v>
      </c>
      <c r="D863" s="214">
        <v>92421</v>
      </c>
      <c r="E863" s="214">
        <v>13650</v>
      </c>
      <c r="F863" s="214">
        <v>78771</v>
      </c>
      <c r="G863" s="216">
        <v>0</v>
      </c>
      <c r="H863" s="46" t="s">
        <v>1551</v>
      </c>
    </row>
    <row r="864" spans="1:8" ht="43.2" x14ac:dyDescent="0.3">
      <c r="A864" s="46">
        <v>863</v>
      </c>
      <c r="B864" s="46" t="s">
        <v>1734</v>
      </c>
      <c r="C864" s="211">
        <v>4.1110212119999998</v>
      </c>
      <c r="D864" s="214">
        <v>92389</v>
      </c>
      <c r="E864" s="214">
        <v>89279</v>
      </c>
      <c r="F864" s="214">
        <v>3110</v>
      </c>
      <c r="G864" s="216">
        <v>0</v>
      </c>
      <c r="H864" s="46" t="s">
        <v>1551</v>
      </c>
    </row>
    <row r="865" spans="1:8" ht="43.2" x14ac:dyDescent="0.3">
      <c r="A865" s="46">
        <v>864</v>
      </c>
      <c r="B865" s="46" t="s">
        <v>1733</v>
      </c>
      <c r="C865" s="211">
        <v>2.8968257579999999</v>
      </c>
      <c r="D865" s="214">
        <v>92055</v>
      </c>
      <c r="E865" s="214">
        <v>90046</v>
      </c>
      <c r="F865" s="214">
        <v>2010</v>
      </c>
      <c r="G865" s="216">
        <v>0</v>
      </c>
      <c r="H865" s="46" t="s">
        <v>1551</v>
      </c>
    </row>
    <row r="866" spans="1:8" ht="43.2" x14ac:dyDescent="0.3">
      <c r="A866" s="46">
        <v>865</v>
      </c>
      <c r="B866" s="46" t="s">
        <v>1732</v>
      </c>
      <c r="C866" s="211">
        <v>0</v>
      </c>
      <c r="D866" s="214">
        <v>92003</v>
      </c>
      <c r="E866" s="214" t="s">
        <v>1559</v>
      </c>
      <c r="F866" s="214">
        <v>92003</v>
      </c>
      <c r="G866" s="216">
        <v>0</v>
      </c>
      <c r="H866" s="46" t="s">
        <v>1551</v>
      </c>
    </row>
    <row r="867" spans="1:8" ht="43.2" x14ac:dyDescent="0.3">
      <c r="A867" s="46">
        <v>866</v>
      </c>
      <c r="B867" s="46" t="s">
        <v>1731</v>
      </c>
      <c r="C867" s="211">
        <v>4.039578788</v>
      </c>
      <c r="D867" s="214">
        <v>90674</v>
      </c>
      <c r="E867" s="214">
        <v>3251</v>
      </c>
      <c r="F867" s="214">
        <v>87423</v>
      </c>
      <c r="G867" s="216">
        <v>0</v>
      </c>
      <c r="H867" s="46" t="s">
        <v>1551</v>
      </c>
    </row>
    <row r="868" spans="1:8" ht="43.2" x14ac:dyDescent="0.3">
      <c r="A868" s="46">
        <v>867</v>
      </c>
      <c r="B868" s="46" t="s">
        <v>1730</v>
      </c>
      <c r="C868" s="211">
        <v>0.40967121200000001</v>
      </c>
      <c r="D868" s="214">
        <v>90621</v>
      </c>
      <c r="E868" s="214">
        <v>90314</v>
      </c>
      <c r="F868" s="214">
        <v>307</v>
      </c>
      <c r="G868" s="216">
        <v>0</v>
      </c>
      <c r="H868" s="46" t="s">
        <v>1551</v>
      </c>
    </row>
    <row r="869" spans="1:8" ht="43.2" x14ac:dyDescent="0.3">
      <c r="A869" s="46">
        <v>868</v>
      </c>
      <c r="B869" s="46" t="s">
        <v>1729</v>
      </c>
      <c r="C869" s="211">
        <v>4.5675969700000003</v>
      </c>
      <c r="D869" s="214">
        <v>90594</v>
      </c>
      <c r="E869" s="214">
        <v>18985</v>
      </c>
      <c r="F869" s="214">
        <v>71610</v>
      </c>
      <c r="G869" s="216">
        <v>0</v>
      </c>
      <c r="H869" s="46" t="s">
        <v>1551</v>
      </c>
    </row>
    <row r="870" spans="1:8" ht="43.2" x14ac:dyDescent="0.3">
      <c r="A870" s="46">
        <v>869</v>
      </c>
      <c r="B870" s="46" t="s">
        <v>1728</v>
      </c>
      <c r="C870" s="211">
        <v>4.8691515150000004</v>
      </c>
      <c r="D870" s="214">
        <v>90346</v>
      </c>
      <c r="E870" s="214">
        <v>3992</v>
      </c>
      <c r="F870" s="214">
        <v>86354</v>
      </c>
      <c r="G870" s="216">
        <v>0</v>
      </c>
      <c r="H870" s="46" t="s">
        <v>1551</v>
      </c>
    </row>
    <row r="871" spans="1:8" ht="43.2" x14ac:dyDescent="0.3">
      <c r="A871" s="46">
        <v>870</v>
      </c>
      <c r="B871" s="46" t="s">
        <v>1727</v>
      </c>
      <c r="C871" s="211">
        <v>0</v>
      </c>
      <c r="D871" s="214">
        <v>90216</v>
      </c>
      <c r="E871" s="214" t="s">
        <v>1559</v>
      </c>
      <c r="F871" s="214">
        <v>90216</v>
      </c>
      <c r="G871" s="216">
        <v>0</v>
      </c>
      <c r="H871" s="46" t="s">
        <v>1551</v>
      </c>
    </row>
    <row r="872" spans="1:8" ht="43.2" x14ac:dyDescent="0.3">
      <c r="A872" s="46">
        <v>871</v>
      </c>
      <c r="B872" s="46" t="s">
        <v>1726</v>
      </c>
      <c r="C872" s="211">
        <v>4.4104303030000001</v>
      </c>
      <c r="D872" s="214">
        <v>90028</v>
      </c>
      <c r="E872" s="214">
        <v>17657</v>
      </c>
      <c r="F872" s="214">
        <v>72371</v>
      </c>
      <c r="G872" s="216">
        <v>0</v>
      </c>
      <c r="H872" s="46" t="s">
        <v>1551</v>
      </c>
    </row>
    <row r="873" spans="1:8" ht="43.2" x14ac:dyDescent="0.3">
      <c r="A873" s="46">
        <v>872</v>
      </c>
      <c r="B873" s="46" t="s">
        <v>1725</v>
      </c>
      <c r="C873" s="211">
        <v>0.85097878800000004</v>
      </c>
      <c r="D873" s="214">
        <v>89978</v>
      </c>
      <c r="E873" s="214">
        <v>374</v>
      </c>
      <c r="F873" s="214">
        <v>89604</v>
      </c>
      <c r="G873" s="216">
        <v>0</v>
      </c>
      <c r="H873" s="46" t="s">
        <v>1551</v>
      </c>
    </row>
    <row r="874" spans="1:8" ht="43.2" x14ac:dyDescent="0.3">
      <c r="A874" s="46">
        <v>873</v>
      </c>
      <c r="B874" s="46" t="s">
        <v>1724</v>
      </c>
      <c r="C874" s="211">
        <v>0</v>
      </c>
      <c r="D874" s="214">
        <v>89915</v>
      </c>
      <c r="E874" s="214" t="s">
        <v>1559</v>
      </c>
      <c r="F874" s="214">
        <v>89915</v>
      </c>
      <c r="G874" s="216">
        <v>0</v>
      </c>
      <c r="H874" s="46" t="s">
        <v>1551</v>
      </c>
    </row>
    <row r="875" spans="1:8" ht="43.2" x14ac:dyDescent="0.3">
      <c r="A875" s="46">
        <v>874</v>
      </c>
      <c r="B875" s="46" t="s">
        <v>1723</v>
      </c>
      <c r="C875" s="211">
        <v>1.244336364</v>
      </c>
      <c r="D875" s="214">
        <v>89560</v>
      </c>
      <c r="E875" s="214">
        <v>11212</v>
      </c>
      <c r="F875" s="214">
        <v>78348</v>
      </c>
      <c r="G875" s="216">
        <v>0</v>
      </c>
      <c r="H875" s="46" t="s">
        <v>1551</v>
      </c>
    </row>
    <row r="876" spans="1:8" ht="43.2" x14ac:dyDescent="0.3">
      <c r="A876" s="46">
        <v>875</v>
      </c>
      <c r="B876" s="46" t="s">
        <v>1722</v>
      </c>
      <c r="C876" s="211">
        <v>0.84624697000000004</v>
      </c>
      <c r="D876" s="214">
        <v>89254</v>
      </c>
      <c r="E876" s="214">
        <v>59286</v>
      </c>
      <c r="F876" s="214">
        <v>29968</v>
      </c>
      <c r="G876" s="216">
        <v>0</v>
      </c>
      <c r="H876" s="46" t="s">
        <v>1551</v>
      </c>
    </row>
    <row r="877" spans="1:8" ht="43.2" x14ac:dyDescent="0.3">
      <c r="A877" s="46">
        <v>876</v>
      </c>
      <c r="B877" s="46" t="s">
        <v>1721</v>
      </c>
      <c r="C877" s="211">
        <v>0</v>
      </c>
      <c r="D877" s="214">
        <v>89230</v>
      </c>
      <c r="E877" s="214" t="s">
        <v>1559</v>
      </c>
      <c r="F877" s="214">
        <v>89230</v>
      </c>
      <c r="G877" s="216">
        <v>0</v>
      </c>
      <c r="H877" s="46" t="s">
        <v>1551</v>
      </c>
    </row>
    <row r="878" spans="1:8" ht="43.2" x14ac:dyDescent="0.3">
      <c r="A878" s="46">
        <v>877</v>
      </c>
      <c r="B878" s="46" t="s">
        <v>1720</v>
      </c>
      <c r="C878" s="211">
        <v>0.67410303000000005</v>
      </c>
      <c r="D878" s="214">
        <v>89087</v>
      </c>
      <c r="E878" s="214">
        <v>10166</v>
      </c>
      <c r="F878" s="214">
        <v>78921</v>
      </c>
      <c r="G878" s="216">
        <v>0</v>
      </c>
      <c r="H878" s="46" t="s">
        <v>1551</v>
      </c>
    </row>
    <row r="879" spans="1:8" ht="43.2" x14ac:dyDescent="0.3">
      <c r="A879" s="46">
        <v>878</v>
      </c>
      <c r="B879" s="46" t="s">
        <v>1719</v>
      </c>
      <c r="C879" s="211">
        <v>0</v>
      </c>
      <c r="D879" s="214">
        <v>89061</v>
      </c>
      <c r="E879" s="214" t="s">
        <v>1559</v>
      </c>
      <c r="F879" s="214">
        <v>89061</v>
      </c>
      <c r="G879" s="216">
        <v>0</v>
      </c>
      <c r="H879" s="46" t="s">
        <v>1551</v>
      </c>
    </row>
    <row r="880" spans="1:8" ht="43.2" x14ac:dyDescent="0.3">
      <c r="A880" s="46">
        <v>879</v>
      </c>
      <c r="B880" s="46" t="s">
        <v>1718</v>
      </c>
      <c r="C880" s="211">
        <v>7.7575772729999999</v>
      </c>
      <c r="D880" s="214">
        <v>88958</v>
      </c>
      <c r="E880" s="214">
        <v>83737</v>
      </c>
      <c r="F880" s="214">
        <v>5221</v>
      </c>
      <c r="G880" s="216">
        <v>0</v>
      </c>
      <c r="H880" s="46" t="s">
        <v>1551</v>
      </c>
    </row>
    <row r="881" spans="1:8" ht="43.2" x14ac:dyDescent="0.3">
      <c r="A881" s="46">
        <v>880</v>
      </c>
      <c r="B881" s="46" t="s">
        <v>1717</v>
      </c>
      <c r="C881" s="211">
        <v>6.066074242</v>
      </c>
      <c r="D881" s="214">
        <v>88861</v>
      </c>
      <c r="E881" s="214">
        <v>3625</v>
      </c>
      <c r="F881" s="214">
        <v>85235</v>
      </c>
      <c r="G881" s="216">
        <v>0</v>
      </c>
      <c r="H881" s="46" t="s">
        <v>1551</v>
      </c>
    </row>
    <row r="882" spans="1:8" ht="43.2" x14ac:dyDescent="0.3">
      <c r="A882" s="46">
        <v>881</v>
      </c>
      <c r="B882" s="46" t="s">
        <v>1716</v>
      </c>
      <c r="C882" s="211">
        <v>1.8229378789999999</v>
      </c>
      <c r="D882" s="214">
        <v>88591</v>
      </c>
      <c r="E882" s="214">
        <v>15820</v>
      </c>
      <c r="F882" s="214">
        <v>72771</v>
      </c>
      <c r="G882" s="216">
        <v>0</v>
      </c>
      <c r="H882" s="46" t="s">
        <v>1551</v>
      </c>
    </row>
    <row r="883" spans="1:8" ht="43.2" x14ac:dyDescent="0.3">
      <c r="A883" s="46">
        <v>882</v>
      </c>
      <c r="B883" s="46" t="s">
        <v>1715</v>
      </c>
      <c r="C883" s="211">
        <v>3.5848136359999998</v>
      </c>
      <c r="D883" s="214">
        <v>88451</v>
      </c>
      <c r="E883" s="214">
        <v>1480</v>
      </c>
      <c r="F883" s="214">
        <v>86971</v>
      </c>
      <c r="G883" s="216">
        <v>0</v>
      </c>
      <c r="H883" s="46" t="s">
        <v>1551</v>
      </c>
    </row>
    <row r="884" spans="1:8" ht="43.2" x14ac:dyDescent="0.3">
      <c r="A884" s="46">
        <v>883</v>
      </c>
      <c r="B884" s="46" t="s">
        <v>1714</v>
      </c>
      <c r="C884" s="211">
        <v>5.5681818000000001E-2</v>
      </c>
      <c r="D884" s="214">
        <v>88141</v>
      </c>
      <c r="E884" s="214">
        <v>1538</v>
      </c>
      <c r="F884" s="214">
        <v>86603</v>
      </c>
      <c r="G884" s="216">
        <v>0</v>
      </c>
      <c r="H884" s="46" t="s">
        <v>1551</v>
      </c>
    </row>
    <row r="885" spans="1:8" ht="43.2" x14ac:dyDescent="0.3">
      <c r="A885" s="46">
        <v>884</v>
      </c>
      <c r="B885" s="46" t="s">
        <v>1713</v>
      </c>
      <c r="C885" s="211">
        <v>0.58560606100000001</v>
      </c>
      <c r="D885" s="214">
        <v>88015</v>
      </c>
      <c r="E885" s="214">
        <v>85684</v>
      </c>
      <c r="F885" s="214">
        <v>2331</v>
      </c>
      <c r="G885" s="216">
        <v>0</v>
      </c>
      <c r="H885" s="46" t="s">
        <v>1551</v>
      </c>
    </row>
    <row r="886" spans="1:8" ht="43.2" x14ac:dyDescent="0.3">
      <c r="A886" s="46">
        <v>885</v>
      </c>
      <c r="B886" s="46" t="s">
        <v>1712</v>
      </c>
      <c r="C886" s="211">
        <v>0.125</v>
      </c>
      <c r="D886" s="214">
        <v>87874</v>
      </c>
      <c r="E886" s="214">
        <v>87191</v>
      </c>
      <c r="F886" s="214">
        <v>683</v>
      </c>
      <c r="G886" s="216">
        <v>0</v>
      </c>
      <c r="H886" s="46" t="s">
        <v>1551</v>
      </c>
    </row>
    <row r="887" spans="1:8" ht="43.2" x14ac:dyDescent="0.3">
      <c r="A887" s="46">
        <v>886</v>
      </c>
      <c r="B887" s="46" t="s">
        <v>1711</v>
      </c>
      <c r="C887" s="211">
        <v>0</v>
      </c>
      <c r="D887" s="214">
        <v>87669</v>
      </c>
      <c r="E887" s="214" t="s">
        <v>1559</v>
      </c>
      <c r="F887" s="214">
        <v>87669</v>
      </c>
      <c r="G887" s="216">
        <v>0</v>
      </c>
      <c r="H887" s="46" t="s">
        <v>1551</v>
      </c>
    </row>
    <row r="888" spans="1:8" ht="43.2" x14ac:dyDescent="0.3">
      <c r="A888" s="46">
        <v>887</v>
      </c>
      <c r="B888" s="46" t="s">
        <v>1710</v>
      </c>
      <c r="C888" s="211">
        <v>4.1461969700000001</v>
      </c>
      <c r="D888" s="214">
        <v>86375</v>
      </c>
      <c r="E888" s="214">
        <v>6073</v>
      </c>
      <c r="F888" s="214">
        <v>80302</v>
      </c>
      <c r="G888" s="216">
        <v>0</v>
      </c>
      <c r="H888" s="46" t="s">
        <v>1551</v>
      </c>
    </row>
    <row r="889" spans="1:8" ht="43.2" x14ac:dyDescent="0.3">
      <c r="A889" s="46">
        <v>888</v>
      </c>
      <c r="B889" s="46" t="s">
        <v>1709</v>
      </c>
      <c r="C889" s="211">
        <v>5.8392045450000003</v>
      </c>
      <c r="D889" s="214">
        <v>86249</v>
      </c>
      <c r="E889" s="214">
        <v>82182</v>
      </c>
      <c r="F889" s="214">
        <v>4067</v>
      </c>
      <c r="G889" s="216">
        <v>0</v>
      </c>
      <c r="H889" s="46" t="s">
        <v>1551</v>
      </c>
    </row>
    <row r="890" spans="1:8" ht="43.2" x14ac:dyDescent="0.3">
      <c r="A890" s="46">
        <v>889</v>
      </c>
      <c r="B890" s="46" t="s">
        <v>1708</v>
      </c>
      <c r="C890" s="211">
        <v>4.9931939390000002</v>
      </c>
      <c r="D890" s="214">
        <v>86050</v>
      </c>
      <c r="E890" s="214">
        <v>82715</v>
      </c>
      <c r="F890" s="214">
        <v>3334</v>
      </c>
      <c r="G890" s="216">
        <v>0</v>
      </c>
      <c r="H890" s="46" t="s">
        <v>1551</v>
      </c>
    </row>
    <row r="891" spans="1:8" ht="43.2" x14ac:dyDescent="0.3">
      <c r="A891" s="46">
        <v>890</v>
      </c>
      <c r="B891" s="46" t="s">
        <v>1707</v>
      </c>
      <c r="C891" s="211">
        <v>6.5909091000000003E-2</v>
      </c>
      <c r="D891" s="214">
        <v>85922</v>
      </c>
      <c r="E891" s="214">
        <v>389</v>
      </c>
      <c r="F891" s="214">
        <v>85534</v>
      </c>
      <c r="G891" s="216">
        <v>0</v>
      </c>
      <c r="H891" s="46" t="s">
        <v>1551</v>
      </c>
    </row>
    <row r="892" spans="1:8" ht="43.2" x14ac:dyDescent="0.3">
      <c r="A892" s="46">
        <v>891</v>
      </c>
      <c r="B892" s="46" t="s">
        <v>1706</v>
      </c>
      <c r="C892" s="211">
        <v>6.0672227269999999</v>
      </c>
      <c r="D892" s="214">
        <v>85523</v>
      </c>
      <c r="E892" s="214">
        <v>3716</v>
      </c>
      <c r="F892" s="214">
        <v>81806</v>
      </c>
      <c r="G892" s="216">
        <v>0</v>
      </c>
      <c r="H892" s="46" t="s">
        <v>1551</v>
      </c>
    </row>
    <row r="893" spans="1:8" ht="43.2" x14ac:dyDescent="0.3">
      <c r="A893" s="46">
        <v>892</v>
      </c>
      <c r="B893" s="46" t="s">
        <v>1705</v>
      </c>
      <c r="C893" s="211">
        <v>2.5228681819999998</v>
      </c>
      <c r="D893" s="214">
        <v>85178</v>
      </c>
      <c r="E893" s="214">
        <v>1535</v>
      </c>
      <c r="F893" s="214">
        <v>83643</v>
      </c>
      <c r="G893" s="216">
        <v>0</v>
      </c>
      <c r="H893" s="46" t="s">
        <v>1551</v>
      </c>
    </row>
    <row r="894" spans="1:8" ht="43.2" x14ac:dyDescent="0.3">
      <c r="A894" s="46">
        <v>893</v>
      </c>
      <c r="B894" s="46" t="s">
        <v>1704</v>
      </c>
      <c r="C894" s="211">
        <v>0</v>
      </c>
      <c r="D894" s="214">
        <v>84091</v>
      </c>
      <c r="E894" s="214" t="s">
        <v>1559</v>
      </c>
      <c r="F894" s="214">
        <v>84091</v>
      </c>
      <c r="G894" s="216">
        <v>0</v>
      </c>
      <c r="H894" s="46" t="s">
        <v>1551</v>
      </c>
    </row>
    <row r="895" spans="1:8" ht="43.2" x14ac:dyDescent="0.3">
      <c r="A895" s="46">
        <v>894</v>
      </c>
      <c r="B895" s="46" t="s">
        <v>1703</v>
      </c>
      <c r="C895" s="211">
        <v>5.5977742419999998</v>
      </c>
      <c r="D895" s="214">
        <v>83374</v>
      </c>
      <c r="E895" s="214">
        <v>8632</v>
      </c>
      <c r="F895" s="214">
        <v>74742</v>
      </c>
      <c r="G895" s="216">
        <v>0</v>
      </c>
      <c r="H895" s="46" t="s">
        <v>1551</v>
      </c>
    </row>
    <row r="896" spans="1:8" ht="43.2" x14ac:dyDescent="0.3">
      <c r="A896" s="46">
        <v>895</v>
      </c>
      <c r="B896" s="46" t="s">
        <v>1702</v>
      </c>
      <c r="C896" s="211">
        <v>0</v>
      </c>
      <c r="D896" s="214">
        <v>83350</v>
      </c>
      <c r="E896" s="214" t="s">
        <v>1559</v>
      </c>
      <c r="F896" s="214">
        <v>83350</v>
      </c>
      <c r="G896" s="216">
        <v>0</v>
      </c>
      <c r="H896" s="46" t="s">
        <v>1551</v>
      </c>
    </row>
    <row r="897" spans="1:8" ht="43.2" x14ac:dyDescent="0.3">
      <c r="A897" s="46">
        <v>896</v>
      </c>
      <c r="B897" s="46" t="s">
        <v>1701</v>
      </c>
      <c r="C897" s="211">
        <v>0</v>
      </c>
      <c r="D897" s="214">
        <v>82639</v>
      </c>
      <c r="E897" s="214" t="s">
        <v>1559</v>
      </c>
      <c r="F897" s="214">
        <v>82639</v>
      </c>
      <c r="G897" s="216">
        <v>0</v>
      </c>
      <c r="H897" s="46" t="s">
        <v>1551</v>
      </c>
    </row>
    <row r="898" spans="1:8" ht="43.2" x14ac:dyDescent="0.3">
      <c r="A898" s="46">
        <v>897</v>
      </c>
      <c r="B898" s="46" t="s">
        <v>1700</v>
      </c>
      <c r="C898" s="211">
        <v>4.3812651520000001</v>
      </c>
      <c r="D898" s="214">
        <v>81203</v>
      </c>
      <c r="E898" s="214">
        <v>36273</v>
      </c>
      <c r="F898" s="214">
        <v>44930</v>
      </c>
      <c r="G898" s="216">
        <v>0</v>
      </c>
      <c r="H898" s="46" t="s">
        <v>1551</v>
      </c>
    </row>
    <row r="899" spans="1:8" ht="43.2" x14ac:dyDescent="0.3">
      <c r="A899" s="46">
        <v>898</v>
      </c>
      <c r="B899" s="46" t="s">
        <v>1699</v>
      </c>
      <c r="C899" s="211">
        <v>0</v>
      </c>
      <c r="D899" s="214">
        <v>81195</v>
      </c>
      <c r="E899" s="214" t="s">
        <v>1559</v>
      </c>
      <c r="F899" s="214">
        <v>81195</v>
      </c>
      <c r="G899" s="216">
        <v>0</v>
      </c>
      <c r="H899" s="46" t="s">
        <v>1551</v>
      </c>
    </row>
    <row r="900" spans="1:8" ht="43.2" x14ac:dyDescent="0.3">
      <c r="A900" s="46">
        <v>899</v>
      </c>
      <c r="B900" s="46" t="s">
        <v>1698</v>
      </c>
      <c r="C900" s="211">
        <v>5.7007575999999997E-2</v>
      </c>
      <c r="D900" s="214">
        <v>81004</v>
      </c>
      <c r="E900" s="214">
        <v>80966</v>
      </c>
      <c r="F900" s="214">
        <v>38</v>
      </c>
      <c r="G900" s="216">
        <v>0</v>
      </c>
      <c r="H900" s="46" t="s">
        <v>1551</v>
      </c>
    </row>
    <row r="901" spans="1:8" ht="43.2" x14ac:dyDescent="0.3">
      <c r="A901" s="46">
        <v>900</v>
      </c>
      <c r="B901" s="46" t="s">
        <v>1697</v>
      </c>
      <c r="C901" s="211">
        <v>0.47744848499999998</v>
      </c>
      <c r="D901" s="214">
        <v>80991</v>
      </c>
      <c r="E901" s="214">
        <v>159</v>
      </c>
      <c r="F901" s="214">
        <v>80832</v>
      </c>
      <c r="G901" s="216">
        <v>0</v>
      </c>
      <c r="H901" s="46" t="s">
        <v>1551</v>
      </c>
    </row>
    <row r="902" spans="1:8" ht="43.2" x14ac:dyDescent="0.3">
      <c r="A902" s="46">
        <v>901</v>
      </c>
      <c r="B902" s="46" t="s">
        <v>1696</v>
      </c>
      <c r="C902" s="211">
        <v>5.4167015149999997</v>
      </c>
      <c r="D902" s="214">
        <v>80983</v>
      </c>
      <c r="E902" s="214">
        <v>2569</v>
      </c>
      <c r="F902" s="214">
        <v>78414</v>
      </c>
      <c r="G902" s="216">
        <v>0</v>
      </c>
      <c r="H902" s="46" t="s">
        <v>1551</v>
      </c>
    </row>
    <row r="903" spans="1:8" ht="43.2" x14ac:dyDescent="0.3">
      <c r="A903" s="46">
        <v>902</v>
      </c>
      <c r="B903" s="46" t="s">
        <v>1695</v>
      </c>
      <c r="C903" s="211">
        <v>4.9861378790000002</v>
      </c>
      <c r="D903" s="214">
        <v>80614</v>
      </c>
      <c r="E903" s="214">
        <v>49461</v>
      </c>
      <c r="F903" s="214">
        <v>31154</v>
      </c>
      <c r="G903" s="216">
        <v>0</v>
      </c>
      <c r="H903" s="46" t="s">
        <v>1551</v>
      </c>
    </row>
    <row r="904" spans="1:8" ht="43.2" x14ac:dyDescent="0.3">
      <c r="A904" s="46">
        <v>903</v>
      </c>
      <c r="B904" s="46" t="s">
        <v>1694</v>
      </c>
      <c r="C904" s="211">
        <v>4.5818424240000004</v>
      </c>
      <c r="D904" s="214">
        <v>78995</v>
      </c>
      <c r="E904" s="214">
        <v>20638</v>
      </c>
      <c r="F904" s="214">
        <v>58358</v>
      </c>
      <c r="G904" s="216">
        <v>0</v>
      </c>
      <c r="H904" s="46" t="s">
        <v>1551</v>
      </c>
    </row>
    <row r="905" spans="1:8" ht="43.2" x14ac:dyDescent="0.3">
      <c r="A905" s="46">
        <v>904</v>
      </c>
      <c r="B905" s="46" t="s">
        <v>1693</v>
      </c>
      <c r="C905" s="211">
        <v>0</v>
      </c>
      <c r="D905" s="214">
        <v>78761</v>
      </c>
      <c r="E905" s="214" t="s">
        <v>1559</v>
      </c>
      <c r="F905" s="214">
        <v>78761</v>
      </c>
      <c r="G905" s="216">
        <v>0</v>
      </c>
      <c r="H905" s="46" t="s">
        <v>1551</v>
      </c>
    </row>
    <row r="906" spans="1:8" ht="43.2" x14ac:dyDescent="0.3">
      <c r="A906" s="46">
        <v>905</v>
      </c>
      <c r="B906" s="46" t="s">
        <v>1692</v>
      </c>
      <c r="C906" s="211">
        <v>0.19715909100000001</v>
      </c>
      <c r="D906" s="214">
        <v>78544</v>
      </c>
      <c r="E906" s="214">
        <v>77964</v>
      </c>
      <c r="F906" s="214">
        <v>580</v>
      </c>
      <c r="G906" s="216">
        <v>0</v>
      </c>
      <c r="H906" s="46" t="s">
        <v>1551</v>
      </c>
    </row>
    <row r="907" spans="1:8" ht="43.2" x14ac:dyDescent="0.3">
      <c r="A907" s="46">
        <v>906</v>
      </c>
      <c r="B907" s="46" t="s">
        <v>1691</v>
      </c>
      <c r="C907" s="211">
        <v>2.3446803030000001</v>
      </c>
      <c r="D907" s="214">
        <v>77795</v>
      </c>
      <c r="E907" s="214">
        <v>14284</v>
      </c>
      <c r="F907" s="214">
        <v>63510</v>
      </c>
      <c r="G907" s="216">
        <v>0</v>
      </c>
      <c r="H907" s="46" t="s">
        <v>1551</v>
      </c>
    </row>
    <row r="908" spans="1:8" ht="43.2" x14ac:dyDescent="0.3">
      <c r="A908" s="46">
        <v>907</v>
      </c>
      <c r="B908" s="46" t="s">
        <v>1690</v>
      </c>
      <c r="C908" s="211">
        <v>7.5325833329999998</v>
      </c>
      <c r="D908" s="214">
        <v>77379</v>
      </c>
      <c r="E908" s="214">
        <v>49898</v>
      </c>
      <c r="F908" s="214">
        <v>27481</v>
      </c>
      <c r="G908" s="216">
        <v>0</v>
      </c>
      <c r="H908" s="46" t="s">
        <v>1551</v>
      </c>
    </row>
    <row r="909" spans="1:8" ht="43.2" x14ac:dyDescent="0.3">
      <c r="A909" s="46">
        <v>908</v>
      </c>
      <c r="B909" s="46" t="s">
        <v>1689</v>
      </c>
      <c r="C909" s="211">
        <v>0</v>
      </c>
      <c r="D909" s="214">
        <v>76809</v>
      </c>
      <c r="E909" s="214" t="s">
        <v>1559</v>
      </c>
      <c r="F909" s="214">
        <v>76809</v>
      </c>
      <c r="G909" s="216">
        <v>0</v>
      </c>
      <c r="H909" s="46" t="s">
        <v>1551</v>
      </c>
    </row>
    <row r="910" spans="1:8" ht="43.2" x14ac:dyDescent="0.3">
      <c r="A910" s="46">
        <v>909</v>
      </c>
      <c r="B910" s="46" t="s">
        <v>1688</v>
      </c>
      <c r="C910" s="211">
        <v>0</v>
      </c>
      <c r="D910" s="214">
        <v>76628</v>
      </c>
      <c r="E910" s="214" t="s">
        <v>1559</v>
      </c>
      <c r="F910" s="214">
        <v>76628</v>
      </c>
      <c r="G910" s="216">
        <v>0</v>
      </c>
      <c r="H910" s="46" t="s">
        <v>1551</v>
      </c>
    </row>
    <row r="911" spans="1:8" ht="43.2" x14ac:dyDescent="0.3">
      <c r="A911" s="46">
        <v>910</v>
      </c>
      <c r="B911" s="46" t="s">
        <v>1687</v>
      </c>
      <c r="C911" s="211">
        <v>5.1054757579999999</v>
      </c>
      <c r="D911" s="214">
        <v>76552</v>
      </c>
      <c r="E911" s="214">
        <v>17010</v>
      </c>
      <c r="F911" s="214">
        <v>59542</v>
      </c>
      <c r="G911" s="216">
        <v>0</v>
      </c>
      <c r="H911" s="46" t="s">
        <v>1551</v>
      </c>
    </row>
    <row r="912" spans="1:8" ht="43.2" x14ac:dyDescent="0.3">
      <c r="A912" s="46">
        <v>911</v>
      </c>
      <c r="B912" s="46" t="s">
        <v>1686</v>
      </c>
      <c r="C912" s="211">
        <v>9.9807106060000006</v>
      </c>
      <c r="D912" s="214">
        <v>76516</v>
      </c>
      <c r="E912" s="214">
        <v>14919</v>
      </c>
      <c r="F912" s="214">
        <v>61597</v>
      </c>
      <c r="G912" s="216">
        <v>0</v>
      </c>
      <c r="H912" s="46" t="s">
        <v>1551</v>
      </c>
    </row>
    <row r="913" spans="1:8" ht="43.2" x14ac:dyDescent="0.3">
      <c r="A913" s="46">
        <v>912</v>
      </c>
      <c r="B913" s="46" t="s">
        <v>1685</v>
      </c>
      <c r="C913" s="211">
        <v>3.132187879</v>
      </c>
      <c r="D913" s="214">
        <v>76419</v>
      </c>
      <c r="E913" s="214">
        <v>4659</v>
      </c>
      <c r="F913" s="214">
        <v>71760</v>
      </c>
      <c r="G913" s="216">
        <v>0</v>
      </c>
      <c r="H913" s="46" t="s">
        <v>1551</v>
      </c>
    </row>
    <row r="914" spans="1:8" ht="43.2" x14ac:dyDescent="0.3">
      <c r="A914" s="46">
        <v>913</v>
      </c>
      <c r="B914" s="46" t="s">
        <v>1684</v>
      </c>
      <c r="C914" s="211">
        <v>2.4395833329999999</v>
      </c>
      <c r="D914" s="214">
        <v>76101</v>
      </c>
      <c r="E914" s="214">
        <v>74312</v>
      </c>
      <c r="F914" s="214">
        <v>1789</v>
      </c>
      <c r="G914" s="216">
        <v>0</v>
      </c>
      <c r="H914" s="46" t="s">
        <v>1551</v>
      </c>
    </row>
    <row r="915" spans="1:8" ht="43.2" x14ac:dyDescent="0.3">
      <c r="A915" s="46">
        <v>914</v>
      </c>
      <c r="B915" s="46" t="s">
        <v>1683</v>
      </c>
      <c r="C915" s="211">
        <v>2.3094227269999998</v>
      </c>
      <c r="D915" s="214">
        <v>76076</v>
      </c>
      <c r="E915" s="214">
        <v>7769</v>
      </c>
      <c r="F915" s="214">
        <v>68307</v>
      </c>
      <c r="G915" s="216">
        <v>0</v>
      </c>
      <c r="H915" s="46" t="s">
        <v>1551</v>
      </c>
    </row>
    <row r="916" spans="1:8" ht="43.2" x14ac:dyDescent="0.3">
      <c r="A916" s="46">
        <v>915</v>
      </c>
      <c r="B916" s="46" t="s">
        <v>1682</v>
      </c>
      <c r="C916" s="211">
        <v>1.5906984850000001</v>
      </c>
      <c r="D916" s="214">
        <v>75201</v>
      </c>
      <c r="E916" s="214">
        <v>72679</v>
      </c>
      <c r="F916" s="214">
        <v>2522</v>
      </c>
      <c r="G916" s="216">
        <v>0</v>
      </c>
      <c r="H916" s="46" t="s">
        <v>1551</v>
      </c>
    </row>
    <row r="917" spans="1:8" ht="43.2" x14ac:dyDescent="0.3">
      <c r="A917" s="46">
        <v>916</v>
      </c>
      <c r="B917" s="46" t="s">
        <v>1681</v>
      </c>
      <c r="C917" s="211">
        <v>2.9649681819999998</v>
      </c>
      <c r="D917" s="214">
        <v>74923</v>
      </c>
      <c r="E917" s="214">
        <v>3550</v>
      </c>
      <c r="F917" s="214">
        <v>71372</v>
      </c>
      <c r="G917" s="216">
        <v>0</v>
      </c>
      <c r="H917" s="46" t="s">
        <v>1551</v>
      </c>
    </row>
    <row r="918" spans="1:8" ht="43.2" x14ac:dyDescent="0.3">
      <c r="A918" s="46">
        <v>917</v>
      </c>
      <c r="B918" s="46" t="s">
        <v>1680</v>
      </c>
      <c r="C918" s="211">
        <v>3.3106166670000001</v>
      </c>
      <c r="D918" s="214">
        <v>74831</v>
      </c>
      <c r="E918" s="214">
        <v>12781</v>
      </c>
      <c r="F918" s="214">
        <v>62050</v>
      </c>
      <c r="G918" s="216">
        <v>0</v>
      </c>
      <c r="H918" s="46" t="s">
        <v>1551</v>
      </c>
    </row>
    <row r="919" spans="1:8" ht="43.2" x14ac:dyDescent="0.3">
      <c r="A919" s="46">
        <v>918</v>
      </c>
      <c r="B919" s="46" t="s">
        <v>1679</v>
      </c>
      <c r="C919" s="211">
        <v>0.472727273</v>
      </c>
      <c r="D919" s="214">
        <v>74541</v>
      </c>
      <c r="E919" s="214">
        <v>56748</v>
      </c>
      <c r="F919" s="214">
        <v>17793</v>
      </c>
      <c r="G919" s="216">
        <v>0</v>
      </c>
      <c r="H919" s="46" t="s">
        <v>1551</v>
      </c>
    </row>
    <row r="920" spans="1:8" ht="43.2" x14ac:dyDescent="0.3">
      <c r="A920" s="46">
        <v>919</v>
      </c>
      <c r="B920" s="46" t="s">
        <v>1678</v>
      </c>
      <c r="C920" s="211">
        <v>0</v>
      </c>
      <c r="D920" s="214">
        <v>73831</v>
      </c>
      <c r="E920" s="214" t="s">
        <v>1559</v>
      </c>
      <c r="F920" s="214">
        <v>73831</v>
      </c>
      <c r="G920" s="216">
        <v>0</v>
      </c>
      <c r="H920" s="46" t="s">
        <v>1551</v>
      </c>
    </row>
    <row r="921" spans="1:8" ht="43.2" x14ac:dyDescent="0.3">
      <c r="A921" s="46">
        <v>920</v>
      </c>
      <c r="B921" s="46" t="s">
        <v>1677</v>
      </c>
      <c r="C921" s="211">
        <v>3.4679530299999999</v>
      </c>
      <c r="D921" s="214">
        <v>73442</v>
      </c>
      <c r="E921" s="214">
        <v>71121</v>
      </c>
      <c r="F921" s="214">
        <v>2321</v>
      </c>
      <c r="G921" s="216">
        <v>0</v>
      </c>
      <c r="H921" s="46" t="s">
        <v>1551</v>
      </c>
    </row>
    <row r="922" spans="1:8" ht="43.2" x14ac:dyDescent="0.3">
      <c r="A922" s="46">
        <v>921</v>
      </c>
      <c r="B922" s="46" t="s">
        <v>1676</v>
      </c>
      <c r="C922" s="211">
        <v>0.53465909099999998</v>
      </c>
      <c r="D922" s="214">
        <v>72992</v>
      </c>
      <c r="E922" s="214">
        <v>7274</v>
      </c>
      <c r="F922" s="214">
        <v>65718</v>
      </c>
      <c r="G922" s="216">
        <v>0</v>
      </c>
      <c r="H922" s="46" t="s">
        <v>1551</v>
      </c>
    </row>
    <row r="923" spans="1:8" ht="43.2" x14ac:dyDescent="0.3">
      <c r="A923" s="46">
        <v>922</v>
      </c>
      <c r="B923" s="46" t="s">
        <v>1675</v>
      </c>
      <c r="C923" s="211">
        <v>0.83351060600000004</v>
      </c>
      <c r="D923" s="214">
        <v>72890</v>
      </c>
      <c r="E923" s="214">
        <v>34144</v>
      </c>
      <c r="F923" s="214">
        <v>38746</v>
      </c>
      <c r="G923" s="216">
        <v>0</v>
      </c>
      <c r="H923" s="46" t="s">
        <v>1551</v>
      </c>
    </row>
    <row r="924" spans="1:8" ht="43.2" x14ac:dyDescent="0.3">
      <c r="A924" s="46">
        <v>923</v>
      </c>
      <c r="B924" s="46" t="s">
        <v>1674</v>
      </c>
      <c r="C924" s="211">
        <v>0</v>
      </c>
      <c r="D924" s="214">
        <v>72400</v>
      </c>
      <c r="E924" s="214" t="s">
        <v>1559</v>
      </c>
      <c r="F924" s="214">
        <v>72400</v>
      </c>
      <c r="G924" s="216">
        <v>0</v>
      </c>
      <c r="H924" s="46" t="s">
        <v>1551</v>
      </c>
    </row>
    <row r="925" spans="1:8" ht="43.2" x14ac:dyDescent="0.3">
      <c r="A925" s="46">
        <v>924</v>
      </c>
      <c r="B925" s="46" t="s">
        <v>1673</v>
      </c>
      <c r="C925" s="211">
        <v>0</v>
      </c>
      <c r="D925" s="214">
        <v>72257</v>
      </c>
      <c r="E925" s="214" t="s">
        <v>1559</v>
      </c>
      <c r="F925" s="214">
        <v>72257</v>
      </c>
      <c r="G925" s="216">
        <v>0</v>
      </c>
      <c r="H925" s="46" t="s">
        <v>1551</v>
      </c>
    </row>
    <row r="926" spans="1:8" ht="43.2" x14ac:dyDescent="0.3">
      <c r="A926" s="46">
        <v>925</v>
      </c>
      <c r="B926" s="46" t="s">
        <v>1672</v>
      </c>
      <c r="C926" s="211">
        <v>0.53731060600000002</v>
      </c>
      <c r="D926" s="214">
        <v>72157</v>
      </c>
      <c r="E926" s="214">
        <v>12714</v>
      </c>
      <c r="F926" s="214">
        <v>59443</v>
      </c>
      <c r="G926" s="216">
        <v>0</v>
      </c>
      <c r="H926" s="46" t="s">
        <v>1551</v>
      </c>
    </row>
    <row r="927" spans="1:8" ht="43.2" x14ac:dyDescent="0.3">
      <c r="A927" s="46">
        <v>926</v>
      </c>
      <c r="B927" s="46" t="s">
        <v>1671</v>
      </c>
      <c r="C927" s="211">
        <v>1.649990909</v>
      </c>
      <c r="D927" s="214">
        <v>72053</v>
      </c>
      <c r="E927" s="214">
        <v>2633</v>
      </c>
      <c r="F927" s="214">
        <v>69420</v>
      </c>
      <c r="G927" s="216">
        <v>0</v>
      </c>
      <c r="H927" s="46" t="s">
        <v>1551</v>
      </c>
    </row>
    <row r="928" spans="1:8" ht="43.2" x14ac:dyDescent="0.3">
      <c r="A928" s="46">
        <v>927</v>
      </c>
      <c r="B928" s="46" t="s">
        <v>1670</v>
      </c>
      <c r="C928" s="211">
        <v>0</v>
      </c>
      <c r="D928" s="214">
        <v>71897</v>
      </c>
      <c r="E928" s="214" t="s">
        <v>1559</v>
      </c>
      <c r="F928" s="214">
        <v>71897</v>
      </c>
      <c r="G928" s="216">
        <v>0</v>
      </c>
      <c r="H928" s="46" t="s">
        <v>1551</v>
      </c>
    </row>
    <row r="929" spans="1:8" ht="43.2" x14ac:dyDescent="0.3">
      <c r="A929" s="46">
        <v>928</v>
      </c>
      <c r="B929" s="46" t="s">
        <v>1669</v>
      </c>
      <c r="C929" s="211">
        <v>2.29124697</v>
      </c>
      <c r="D929" s="214">
        <v>71824</v>
      </c>
      <c r="E929" s="214">
        <v>544</v>
      </c>
      <c r="F929" s="214">
        <v>71281</v>
      </c>
      <c r="G929" s="216">
        <v>0</v>
      </c>
      <c r="H929" s="46" t="s">
        <v>1551</v>
      </c>
    </row>
    <row r="930" spans="1:8" ht="43.2" x14ac:dyDescent="0.3">
      <c r="A930" s="46">
        <v>929</v>
      </c>
      <c r="B930" s="46" t="s">
        <v>1668</v>
      </c>
      <c r="C930" s="211">
        <v>2.054556061</v>
      </c>
      <c r="D930" s="214">
        <v>71459</v>
      </c>
      <c r="E930" s="214">
        <v>11377</v>
      </c>
      <c r="F930" s="214">
        <v>60082</v>
      </c>
      <c r="G930" s="216">
        <v>0</v>
      </c>
      <c r="H930" s="46" t="s">
        <v>1551</v>
      </c>
    </row>
    <row r="931" spans="1:8" ht="43.2" x14ac:dyDescent="0.3">
      <c r="A931" s="46">
        <v>930</v>
      </c>
      <c r="B931" s="46" t="s">
        <v>1667</v>
      </c>
      <c r="C931" s="211">
        <v>5.2462121E-2</v>
      </c>
      <c r="D931" s="214">
        <v>71282</v>
      </c>
      <c r="E931" s="214">
        <v>71210</v>
      </c>
      <c r="F931" s="214">
        <v>71</v>
      </c>
      <c r="G931" s="216">
        <v>0</v>
      </c>
      <c r="H931" s="46" t="s">
        <v>1551</v>
      </c>
    </row>
    <row r="932" spans="1:8" ht="43.2" x14ac:dyDescent="0.3">
      <c r="A932" s="46">
        <v>931</v>
      </c>
      <c r="B932" s="46" t="s">
        <v>1666</v>
      </c>
      <c r="C932" s="211">
        <v>1.9878681819999999</v>
      </c>
      <c r="D932" s="214">
        <v>70980</v>
      </c>
      <c r="E932" s="214">
        <v>14178</v>
      </c>
      <c r="F932" s="214">
        <v>56802</v>
      </c>
      <c r="G932" s="216">
        <v>0</v>
      </c>
      <c r="H932" s="46" t="s">
        <v>1551</v>
      </c>
    </row>
    <row r="933" spans="1:8" ht="43.2" x14ac:dyDescent="0.3">
      <c r="A933" s="46">
        <v>932</v>
      </c>
      <c r="B933" s="46" t="s">
        <v>1665</v>
      </c>
      <c r="C933" s="211">
        <v>17.841650000000001</v>
      </c>
      <c r="D933" s="214">
        <v>70924</v>
      </c>
      <c r="E933" s="214">
        <v>58759</v>
      </c>
      <c r="F933" s="214">
        <v>12165</v>
      </c>
      <c r="G933" s="216">
        <v>0</v>
      </c>
      <c r="H933" s="46" t="s">
        <v>1551</v>
      </c>
    </row>
    <row r="934" spans="1:8" ht="43.2" x14ac:dyDescent="0.3">
      <c r="A934" s="46">
        <v>933</v>
      </c>
      <c r="B934" s="46" t="s">
        <v>1664</v>
      </c>
      <c r="C934" s="211">
        <v>9.5242378789999993</v>
      </c>
      <c r="D934" s="214">
        <v>70862</v>
      </c>
      <c r="E934" s="214">
        <v>11651</v>
      </c>
      <c r="F934" s="214">
        <v>59211</v>
      </c>
      <c r="G934" s="216">
        <v>0</v>
      </c>
      <c r="H934" s="46" t="s">
        <v>1551</v>
      </c>
    </row>
    <row r="935" spans="1:8" ht="43.2" x14ac:dyDescent="0.3">
      <c r="A935" s="46">
        <v>934</v>
      </c>
      <c r="B935" s="46" t="s">
        <v>1663</v>
      </c>
      <c r="C935" s="211">
        <v>8.5984848000000003E-2</v>
      </c>
      <c r="D935" s="214">
        <v>70820</v>
      </c>
      <c r="E935" s="214">
        <v>70676</v>
      </c>
      <c r="F935" s="214">
        <v>144</v>
      </c>
      <c r="G935" s="216">
        <v>0</v>
      </c>
      <c r="H935" s="46" t="s">
        <v>1551</v>
      </c>
    </row>
    <row r="936" spans="1:8" ht="43.2" x14ac:dyDescent="0.3">
      <c r="A936" s="46">
        <v>935</v>
      </c>
      <c r="B936" s="46" t="s">
        <v>1662</v>
      </c>
      <c r="C936" s="211">
        <v>4.009622727</v>
      </c>
      <c r="D936" s="214">
        <v>70655</v>
      </c>
      <c r="E936" s="214">
        <v>40359</v>
      </c>
      <c r="F936" s="214">
        <v>30297</v>
      </c>
      <c r="G936" s="216">
        <v>0</v>
      </c>
      <c r="H936" s="46" t="s">
        <v>1551</v>
      </c>
    </row>
    <row r="937" spans="1:8" ht="43.2" x14ac:dyDescent="0.3">
      <c r="A937" s="46">
        <v>936</v>
      </c>
      <c r="B937" s="46" t="s">
        <v>1661</v>
      </c>
      <c r="C937" s="211">
        <v>1.7013257580000001</v>
      </c>
      <c r="D937" s="214">
        <v>70653</v>
      </c>
      <c r="E937" s="214">
        <v>69709</v>
      </c>
      <c r="F937" s="214">
        <v>944</v>
      </c>
      <c r="G937" s="216">
        <v>0</v>
      </c>
      <c r="H937" s="46" t="s">
        <v>1551</v>
      </c>
    </row>
    <row r="938" spans="1:8" ht="43.2" x14ac:dyDescent="0.3">
      <c r="A938" s="46">
        <v>937</v>
      </c>
      <c r="B938" s="46" t="s">
        <v>1660</v>
      </c>
      <c r="C938" s="211">
        <v>0.75758787900000002</v>
      </c>
      <c r="D938" s="214">
        <v>70650</v>
      </c>
      <c r="E938" s="214">
        <v>70320</v>
      </c>
      <c r="F938" s="214">
        <v>329</v>
      </c>
      <c r="G938" s="216">
        <v>0</v>
      </c>
      <c r="H938" s="46" t="s">
        <v>1551</v>
      </c>
    </row>
    <row r="939" spans="1:8" ht="43.2" x14ac:dyDescent="0.3">
      <c r="A939" s="46">
        <v>938</v>
      </c>
      <c r="B939" s="46" t="s">
        <v>1659</v>
      </c>
      <c r="C939" s="211">
        <v>5.1122878790000001</v>
      </c>
      <c r="D939" s="214">
        <v>70516</v>
      </c>
      <c r="E939" s="214">
        <v>67049</v>
      </c>
      <c r="F939" s="214">
        <v>3467</v>
      </c>
      <c r="G939" s="216">
        <v>0</v>
      </c>
      <c r="H939" s="46" t="s">
        <v>1551</v>
      </c>
    </row>
    <row r="940" spans="1:8" ht="43.2" x14ac:dyDescent="0.3">
      <c r="A940" s="46">
        <v>939</v>
      </c>
      <c r="B940" s="46" t="s">
        <v>1658</v>
      </c>
      <c r="C940" s="211">
        <v>1.372142424</v>
      </c>
      <c r="D940" s="214">
        <v>70347</v>
      </c>
      <c r="E940" s="214">
        <v>69393</v>
      </c>
      <c r="F940" s="214">
        <v>954</v>
      </c>
      <c r="G940" s="216">
        <v>0</v>
      </c>
      <c r="H940" s="46" t="s">
        <v>1551</v>
      </c>
    </row>
    <row r="941" spans="1:8" ht="43.2" x14ac:dyDescent="0.3">
      <c r="A941" s="46">
        <v>940</v>
      </c>
      <c r="B941" s="46" t="s">
        <v>1657</v>
      </c>
      <c r="C941" s="211">
        <v>3.3956696970000002</v>
      </c>
      <c r="D941" s="214">
        <v>70260</v>
      </c>
      <c r="E941" s="214">
        <v>67745</v>
      </c>
      <c r="F941" s="214">
        <v>2515</v>
      </c>
      <c r="G941" s="216">
        <v>0</v>
      </c>
      <c r="H941" s="46" t="s">
        <v>1551</v>
      </c>
    </row>
    <row r="942" spans="1:8" ht="43.2" x14ac:dyDescent="0.3">
      <c r="A942" s="46">
        <v>941</v>
      </c>
      <c r="B942" s="46" t="s">
        <v>1656</v>
      </c>
      <c r="C942" s="211">
        <v>7.1150045449999997</v>
      </c>
      <c r="D942" s="214">
        <v>69517</v>
      </c>
      <c r="E942" s="214">
        <v>64814</v>
      </c>
      <c r="F942" s="214">
        <v>4703</v>
      </c>
      <c r="G942" s="216">
        <v>0</v>
      </c>
      <c r="H942" s="46" t="s">
        <v>1551</v>
      </c>
    </row>
    <row r="943" spans="1:8" ht="43.2" x14ac:dyDescent="0.3">
      <c r="A943" s="46">
        <v>942</v>
      </c>
      <c r="B943" s="46" t="s">
        <v>1655</v>
      </c>
      <c r="C943" s="211">
        <v>0.70606818199999999</v>
      </c>
      <c r="D943" s="214">
        <v>68544</v>
      </c>
      <c r="E943" s="214">
        <v>75</v>
      </c>
      <c r="F943" s="214">
        <v>68469</v>
      </c>
      <c r="G943" s="216">
        <v>0</v>
      </c>
      <c r="H943" s="46" t="s">
        <v>1551</v>
      </c>
    </row>
    <row r="944" spans="1:8" ht="43.2" x14ac:dyDescent="0.3">
      <c r="A944" s="46">
        <v>943</v>
      </c>
      <c r="B944" s="46" t="s">
        <v>1654</v>
      </c>
      <c r="C944" s="211">
        <v>0</v>
      </c>
      <c r="D944" s="214">
        <v>68084</v>
      </c>
      <c r="E944" s="214" t="s">
        <v>1559</v>
      </c>
      <c r="F944" s="214">
        <v>68084</v>
      </c>
      <c r="G944" s="216">
        <v>0</v>
      </c>
      <c r="H944" s="46" t="s">
        <v>1551</v>
      </c>
    </row>
    <row r="945" spans="1:8" ht="43.2" x14ac:dyDescent="0.3">
      <c r="A945" s="46">
        <v>944</v>
      </c>
      <c r="B945" s="46" t="s">
        <v>1653</v>
      </c>
      <c r="C945" s="211">
        <v>0.21893939400000001</v>
      </c>
      <c r="D945" s="214">
        <v>67711</v>
      </c>
      <c r="E945" s="214">
        <v>25335</v>
      </c>
      <c r="F945" s="214">
        <v>42376</v>
      </c>
      <c r="G945" s="216">
        <v>0</v>
      </c>
      <c r="H945" s="46" t="s">
        <v>1551</v>
      </c>
    </row>
    <row r="946" spans="1:8" ht="43.2" x14ac:dyDescent="0.3">
      <c r="A946" s="46">
        <v>945</v>
      </c>
      <c r="B946" s="46" t="s">
        <v>1652</v>
      </c>
      <c r="C946" s="211">
        <v>2.5994530299999998</v>
      </c>
      <c r="D946" s="214">
        <v>67585</v>
      </c>
      <c r="E946" s="214">
        <v>65692</v>
      </c>
      <c r="F946" s="214">
        <v>1893</v>
      </c>
      <c r="G946" s="216">
        <v>0</v>
      </c>
      <c r="H946" s="46" t="s">
        <v>1551</v>
      </c>
    </row>
    <row r="947" spans="1:8" ht="43.2" x14ac:dyDescent="0.3">
      <c r="A947" s="46">
        <v>946</v>
      </c>
      <c r="B947" s="46" t="s">
        <v>1651</v>
      </c>
      <c r="C947" s="211">
        <v>0</v>
      </c>
      <c r="D947" s="214">
        <v>67344</v>
      </c>
      <c r="E947" s="214" t="s">
        <v>1559</v>
      </c>
      <c r="F947" s="214">
        <v>67344</v>
      </c>
      <c r="G947" s="216">
        <v>0</v>
      </c>
      <c r="H947" s="46" t="s">
        <v>1551</v>
      </c>
    </row>
    <row r="948" spans="1:8" ht="43.2" x14ac:dyDescent="0.3">
      <c r="A948" s="46">
        <v>947</v>
      </c>
      <c r="B948" s="46" t="s">
        <v>1650</v>
      </c>
      <c r="C948" s="211">
        <v>0.65890151500000005</v>
      </c>
      <c r="D948" s="214">
        <v>67305</v>
      </c>
      <c r="E948" s="214">
        <v>66911</v>
      </c>
      <c r="F948" s="214">
        <v>394</v>
      </c>
      <c r="G948" s="216">
        <v>0</v>
      </c>
      <c r="H948" s="46" t="s">
        <v>1551</v>
      </c>
    </row>
    <row r="949" spans="1:8" ht="43.2" x14ac:dyDescent="0.3">
      <c r="A949" s="46">
        <v>948</v>
      </c>
      <c r="B949" s="46" t="s">
        <v>1649</v>
      </c>
      <c r="C949" s="211">
        <v>0.93787878800000002</v>
      </c>
      <c r="D949" s="214">
        <v>67245</v>
      </c>
      <c r="E949" s="214">
        <v>66736</v>
      </c>
      <c r="F949" s="214">
        <v>509</v>
      </c>
      <c r="G949" s="216">
        <v>0</v>
      </c>
      <c r="H949" s="46" t="s">
        <v>1551</v>
      </c>
    </row>
    <row r="950" spans="1:8" ht="43.2" x14ac:dyDescent="0.3">
      <c r="A950" s="46">
        <v>949</v>
      </c>
      <c r="B950" s="46" t="s">
        <v>1648</v>
      </c>
      <c r="C950" s="211">
        <v>1.765719697</v>
      </c>
      <c r="D950" s="214">
        <v>67147</v>
      </c>
      <c r="E950" s="214">
        <v>65999</v>
      </c>
      <c r="F950" s="214">
        <v>1148</v>
      </c>
      <c r="G950" s="216">
        <v>0</v>
      </c>
      <c r="H950" s="46" t="s">
        <v>1551</v>
      </c>
    </row>
    <row r="951" spans="1:8" ht="43.2" x14ac:dyDescent="0.3">
      <c r="A951" s="46">
        <v>950</v>
      </c>
      <c r="B951" s="46" t="s">
        <v>1647</v>
      </c>
      <c r="C951" s="211">
        <v>1.565306061</v>
      </c>
      <c r="D951" s="214">
        <v>66914</v>
      </c>
      <c r="E951" s="214">
        <v>736</v>
      </c>
      <c r="F951" s="214">
        <v>66177</v>
      </c>
      <c r="G951" s="216">
        <v>0</v>
      </c>
      <c r="H951" s="46" t="s">
        <v>1551</v>
      </c>
    </row>
    <row r="952" spans="1:8" ht="43.2" x14ac:dyDescent="0.3">
      <c r="A952" s="46">
        <v>951</v>
      </c>
      <c r="B952" s="46" t="s">
        <v>1646</v>
      </c>
      <c r="C952" s="211">
        <v>0</v>
      </c>
      <c r="D952" s="214">
        <v>66801</v>
      </c>
      <c r="E952" s="214" t="s">
        <v>1559</v>
      </c>
      <c r="F952" s="214">
        <v>66801</v>
      </c>
      <c r="G952" s="216">
        <v>0</v>
      </c>
      <c r="H952" s="46" t="s">
        <v>1551</v>
      </c>
    </row>
    <row r="953" spans="1:8" ht="43.2" x14ac:dyDescent="0.3">
      <c r="A953" s="46">
        <v>952</v>
      </c>
      <c r="B953" s="46" t="s">
        <v>1645</v>
      </c>
      <c r="C953" s="211">
        <v>4.0079878789999999</v>
      </c>
      <c r="D953" s="214">
        <v>66683</v>
      </c>
      <c r="E953" s="214">
        <v>3125</v>
      </c>
      <c r="F953" s="214">
        <v>63559</v>
      </c>
      <c r="G953" s="216">
        <v>0</v>
      </c>
      <c r="H953" s="46" t="s">
        <v>1551</v>
      </c>
    </row>
    <row r="954" spans="1:8" ht="43.2" x14ac:dyDescent="0.3">
      <c r="A954" s="46">
        <v>953</v>
      </c>
      <c r="B954" s="46" t="s">
        <v>1644</v>
      </c>
      <c r="C954" s="211">
        <v>0</v>
      </c>
      <c r="D954" s="214">
        <v>66507</v>
      </c>
      <c r="E954" s="214" t="s">
        <v>1559</v>
      </c>
      <c r="F954" s="214">
        <v>66507</v>
      </c>
      <c r="G954" s="216">
        <v>0</v>
      </c>
      <c r="H954" s="46" t="s">
        <v>1551</v>
      </c>
    </row>
    <row r="955" spans="1:8" ht="43.2" x14ac:dyDescent="0.3">
      <c r="A955" s="46">
        <v>954</v>
      </c>
      <c r="B955" s="46" t="s">
        <v>1643</v>
      </c>
      <c r="C955" s="211">
        <v>4.8346318180000001</v>
      </c>
      <c r="D955" s="214">
        <v>66311</v>
      </c>
      <c r="E955" s="214">
        <v>4323</v>
      </c>
      <c r="F955" s="214">
        <v>61988</v>
      </c>
      <c r="G955" s="216">
        <v>0</v>
      </c>
      <c r="H955" s="46" t="s">
        <v>1551</v>
      </c>
    </row>
    <row r="956" spans="1:8" ht="43.2" x14ac:dyDescent="0.3">
      <c r="A956" s="46">
        <v>955</v>
      </c>
      <c r="B956" s="46" t="s">
        <v>1642</v>
      </c>
      <c r="C956" s="211">
        <v>6.908293939</v>
      </c>
      <c r="D956" s="214">
        <v>66092</v>
      </c>
      <c r="E956" s="214">
        <v>61406</v>
      </c>
      <c r="F956" s="214">
        <v>4686</v>
      </c>
      <c r="G956" s="216">
        <v>0</v>
      </c>
      <c r="H956" s="46" t="s">
        <v>1551</v>
      </c>
    </row>
    <row r="957" spans="1:8" ht="43.2" x14ac:dyDescent="0.3">
      <c r="A957" s="46">
        <v>956</v>
      </c>
      <c r="B957" s="46" t="s">
        <v>1641</v>
      </c>
      <c r="C957" s="211">
        <v>5.8621651520000002</v>
      </c>
      <c r="D957" s="214">
        <v>65931</v>
      </c>
      <c r="E957" s="214">
        <v>3849</v>
      </c>
      <c r="F957" s="214">
        <v>62081</v>
      </c>
      <c r="G957" s="216">
        <v>0</v>
      </c>
      <c r="H957" s="46" t="s">
        <v>1551</v>
      </c>
    </row>
    <row r="958" spans="1:8" ht="43.2" x14ac:dyDescent="0.3">
      <c r="A958" s="46">
        <v>957</v>
      </c>
      <c r="B958" s="46" t="s">
        <v>1640</v>
      </c>
      <c r="C958" s="211">
        <v>0.827492424</v>
      </c>
      <c r="D958" s="214">
        <v>65581</v>
      </c>
      <c r="E958" s="214">
        <v>65009</v>
      </c>
      <c r="F958" s="214">
        <v>572</v>
      </c>
      <c r="G958" s="216">
        <v>0</v>
      </c>
      <c r="H958" s="46" t="s">
        <v>1551</v>
      </c>
    </row>
    <row r="959" spans="1:8" ht="43.2" x14ac:dyDescent="0.3">
      <c r="A959" s="46">
        <v>958</v>
      </c>
      <c r="B959" s="46" t="s">
        <v>1639</v>
      </c>
      <c r="C959" s="211">
        <v>6.7373469699999999</v>
      </c>
      <c r="D959" s="214">
        <v>65141</v>
      </c>
      <c r="E959" s="214">
        <v>60862</v>
      </c>
      <c r="F959" s="214">
        <v>4279</v>
      </c>
      <c r="G959" s="216">
        <v>0</v>
      </c>
      <c r="H959" s="46" t="s">
        <v>1551</v>
      </c>
    </row>
    <row r="960" spans="1:8" ht="43.2" x14ac:dyDescent="0.3">
      <c r="A960" s="46">
        <v>959</v>
      </c>
      <c r="B960" s="46" t="s">
        <v>1638</v>
      </c>
      <c r="C960" s="211">
        <v>6.2257151520000003</v>
      </c>
      <c r="D960" s="214">
        <v>65021</v>
      </c>
      <c r="E960" s="214">
        <v>20405</v>
      </c>
      <c r="F960" s="214">
        <v>44616</v>
      </c>
      <c r="G960" s="216">
        <v>0</v>
      </c>
      <c r="H960" s="46" t="s">
        <v>1551</v>
      </c>
    </row>
    <row r="961" spans="1:8" ht="43.2" x14ac:dyDescent="0.3">
      <c r="A961" s="46">
        <v>960</v>
      </c>
      <c r="B961" s="46" t="s">
        <v>1637</v>
      </c>
      <c r="C961" s="211">
        <v>0.92272727300000001</v>
      </c>
      <c r="D961" s="214">
        <v>65019</v>
      </c>
      <c r="E961" s="214">
        <v>64271</v>
      </c>
      <c r="F961" s="214">
        <v>748</v>
      </c>
      <c r="G961" s="216">
        <v>0</v>
      </c>
      <c r="H961" s="46" t="s">
        <v>1551</v>
      </c>
    </row>
    <row r="962" spans="1:8" ht="43.2" x14ac:dyDescent="0.3">
      <c r="A962" s="46">
        <v>961</v>
      </c>
      <c r="B962" s="46" t="s">
        <v>1636</v>
      </c>
      <c r="C962" s="211">
        <v>1.303201515</v>
      </c>
      <c r="D962" s="214">
        <v>64925</v>
      </c>
      <c r="E962" s="214">
        <v>1159</v>
      </c>
      <c r="F962" s="214">
        <v>63766</v>
      </c>
      <c r="G962" s="216">
        <v>0</v>
      </c>
      <c r="H962" s="46" t="s">
        <v>1551</v>
      </c>
    </row>
    <row r="963" spans="1:8" ht="43.2" x14ac:dyDescent="0.3">
      <c r="A963" s="46">
        <v>962</v>
      </c>
      <c r="B963" s="46" t="s">
        <v>1635</v>
      </c>
      <c r="C963" s="211">
        <v>0.13882575799999999</v>
      </c>
      <c r="D963" s="214">
        <v>64766</v>
      </c>
      <c r="E963" s="214">
        <v>5260</v>
      </c>
      <c r="F963" s="214">
        <v>59507</v>
      </c>
      <c r="G963" s="216">
        <v>0</v>
      </c>
      <c r="H963" s="46" t="s">
        <v>1551</v>
      </c>
    </row>
    <row r="964" spans="1:8" ht="43.2" x14ac:dyDescent="0.3">
      <c r="A964" s="46">
        <v>963</v>
      </c>
      <c r="B964" s="46" t="s">
        <v>1634</v>
      </c>
      <c r="C964" s="211">
        <v>4.3731545450000002</v>
      </c>
      <c r="D964" s="214">
        <v>64739</v>
      </c>
      <c r="E964" s="214">
        <v>25424</v>
      </c>
      <c r="F964" s="214">
        <v>39315</v>
      </c>
      <c r="G964" s="216">
        <v>0</v>
      </c>
      <c r="H964" s="46" t="s">
        <v>1551</v>
      </c>
    </row>
    <row r="965" spans="1:8" ht="43.2" x14ac:dyDescent="0.3">
      <c r="A965" s="46">
        <v>964</v>
      </c>
      <c r="B965" s="46" t="s">
        <v>1633</v>
      </c>
      <c r="C965" s="211">
        <v>0</v>
      </c>
      <c r="D965" s="214">
        <v>64504</v>
      </c>
      <c r="E965" s="214" t="s">
        <v>1559</v>
      </c>
      <c r="F965" s="214">
        <v>64504</v>
      </c>
      <c r="G965" s="216">
        <v>0</v>
      </c>
      <c r="H965" s="46" t="s">
        <v>1551</v>
      </c>
    </row>
    <row r="966" spans="1:8" ht="43.2" x14ac:dyDescent="0.3">
      <c r="A966" s="46">
        <v>965</v>
      </c>
      <c r="B966" s="46" t="s">
        <v>1632</v>
      </c>
      <c r="C966" s="211">
        <v>1.0051151519999999</v>
      </c>
      <c r="D966" s="214">
        <v>64464</v>
      </c>
      <c r="E966" s="214">
        <v>61937</v>
      </c>
      <c r="F966" s="214">
        <v>2527</v>
      </c>
      <c r="G966" s="216">
        <v>0</v>
      </c>
      <c r="H966" s="46" t="s">
        <v>1551</v>
      </c>
    </row>
    <row r="967" spans="1:8" ht="43.2" x14ac:dyDescent="0.3">
      <c r="A967" s="46">
        <v>966</v>
      </c>
      <c r="B967" s="46" t="s">
        <v>1631</v>
      </c>
      <c r="C967" s="211">
        <v>2.262466667</v>
      </c>
      <c r="D967" s="214">
        <v>64215</v>
      </c>
      <c r="E967" s="214">
        <v>62669</v>
      </c>
      <c r="F967" s="214">
        <v>1546</v>
      </c>
      <c r="G967" s="216">
        <v>0</v>
      </c>
      <c r="H967" s="46" t="s">
        <v>1551</v>
      </c>
    </row>
    <row r="968" spans="1:8" ht="43.2" x14ac:dyDescent="0.3">
      <c r="A968" s="46">
        <v>967</v>
      </c>
      <c r="B968" s="46" t="s">
        <v>1630</v>
      </c>
      <c r="C968" s="211">
        <v>1.5751893939999999</v>
      </c>
      <c r="D968" s="214">
        <v>63754</v>
      </c>
      <c r="E968" s="214">
        <v>63026</v>
      </c>
      <c r="F968" s="214">
        <v>728</v>
      </c>
      <c r="G968" s="216">
        <v>0</v>
      </c>
      <c r="H968" s="46" t="s">
        <v>1551</v>
      </c>
    </row>
    <row r="969" spans="1:8" ht="43.2" x14ac:dyDescent="0.3">
      <c r="A969" s="46">
        <v>968</v>
      </c>
      <c r="B969" s="46" t="s">
        <v>1629</v>
      </c>
      <c r="C969" s="211">
        <v>0.13579545500000001</v>
      </c>
      <c r="D969" s="214">
        <v>63711</v>
      </c>
      <c r="E969" s="214">
        <v>63566</v>
      </c>
      <c r="F969" s="214">
        <v>145</v>
      </c>
      <c r="G969" s="216">
        <v>0</v>
      </c>
      <c r="H969" s="46" t="s">
        <v>1551</v>
      </c>
    </row>
    <row r="970" spans="1:8" ht="43.2" x14ac:dyDescent="0.3">
      <c r="A970" s="46">
        <v>969</v>
      </c>
      <c r="B970" s="46" t="s">
        <v>1628</v>
      </c>
      <c r="C970" s="211">
        <v>14.42933182</v>
      </c>
      <c r="D970" s="214">
        <v>63311</v>
      </c>
      <c r="E970" s="214">
        <v>25126</v>
      </c>
      <c r="F970" s="214">
        <v>38185</v>
      </c>
      <c r="G970" s="216">
        <v>0</v>
      </c>
      <c r="H970" s="46" t="s">
        <v>1551</v>
      </c>
    </row>
    <row r="971" spans="1:8" ht="43.2" x14ac:dyDescent="0.3">
      <c r="A971" s="46">
        <v>970</v>
      </c>
      <c r="B971" s="46" t="s">
        <v>1627</v>
      </c>
      <c r="C971" s="211">
        <v>0.44794393900000001</v>
      </c>
      <c r="D971" s="214">
        <v>63166</v>
      </c>
      <c r="E971" s="214">
        <v>824</v>
      </c>
      <c r="F971" s="214">
        <v>62341</v>
      </c>
      <c r="G971" s="216">
        <v>0</v>
      </c>
      <c r="H971" s="46" t="s">
        <v>1551</v>
      </c>
    </row>
    <row r="972" spans="1:8" ht="43.2" x14ac:dyDescent="0.3">
      <c r="A972" s="46">
        <v>971</v>
      </c>
      <c r="B972" s="46" t="s">
        <v>1626</v>
      </c>
      <c r="C972" s="211">
        <v>1.3333196970000001</v>
      </c>
      <c r="D972" s="214">
        <v>63029</v>
      </c>
      <c r="E972" s="214">
        <v>22186</v>
      </c>
      <c r="F972" s="214">
        <v>40843</v>
      </c>
      <c r="G972" s="216">
        <v>0</v>
      </c>
      <c r="H972" s="46" t="s">
        <v>1551</v>
      </c>
    </row>
    <row r="973" spans="1:8" ht="43.2" x14ac:dyDescent="0.3">
      <c r="A973" s="46">
        <v>972</v>
      </c>
      <c r="B973" s="46" t="s">
        <v>1625</v>
      </c>
      <c r="C973" s="211">
        <v>2.3484847999999999E-2</v>
      </c>
      <c r="D973" s="214">
        <v>62984</v>
      </c>
      <c r="E973" s="214">
        <v>62909</v>
      </c>
      <c r="F973" s="214">
        <v>75</v>
      </c>
      <c r="G973" s="216">
        <v>0</v>
      </c>
      <c r="H973" s="46" t="s">
        <v>1551</v>
      </c>
    </row>
    <row r="974" spans="1:8" ht="43.2" x14ac:dyDescent="0.3">
      <c r="A974" s="46">
        <v>973</v>
      </c>
      <c r="B974" s="46" t="s">
        <v>1624</v>
      </c>
      <c r="C974" s="211">
        <v>2.5405348480000001</v>
      </c>
      <c r="D974" s="214">
        <v>62492</v>
      </c>
      <c r="E974" s="214">
        <v>60559</v>
      </c>
      <c r="F974" s="214">
        <v>1933</v>
      </c>
      <c r="G974" s="216">
        <v>0</v>
      </c>
      <c r="H974" s="46" t="s">
        <v>1551</v>
      </c>
    </row>
    <row r="975" spans="1:8" ht="43.2" x14ac:dyDescent="0.3">
      <c r="A975" s="46">
        <v>974</v>
      </c>
      <c r="B975" s="46" t="s">
        <v>1623</v>
      </c>
      <c r="C975" s="211">
        <v>0</v>
      </c>
      <c r="D975" s="214">
        <v>61202</v>
      </c>
      <c r="E975" s="214" t="s">
        <v>1559</v>
      </c>
      <c r="F975" s="214">
        <v>61202</v>
      </c>
      <c r="G975" s="216">
        <v>0</v>
      </c>
      <c r="H975" s="46" t="s">
        <v>1551</v>
      </c>
    </row>
    <row r="976" spans="1:8" ht="43.2" x14ac:dyDescent="0.3">
      <c r="A976" s="46">
        <v>975</v>
      </c>
      <c r="B976" s="46" t="s">
        <v>1622</v>
      </c>
      <c r="C976" s="211">
        <v>3.7337560609999998</v>
      </c>
      <c r="D976" s="214">
        <v>60632</v>
      </c>
      <c r="E976" s="214">
        <v>3654</v>
      </c>
      <c r="F976" s="214">
        <v>56978</v>
      </c>
      <c r="G976" s="216">
        <v>0</v>
      </c>
      <c r="H976" s="46" t="s">
        <v>1551</v>
      </c>
    </row>
    <row r="977" spans="1:8" ht="43.2" x14ac:dyDescent="0.3">
      <c r="A977" s="46">
        <v>976</v>
      </c>
      <c r="B977" s="46" t="s">
        <v>1621</v>
      </c>
      <c r="C977" s="211">
        <v>1.63374697</v>
      </c>
      <c r="D977" s="214">
        <v>60272</v>
      </c>
      <c r="E977" s="214">
        <v>59574</v>
      </c>
      <c r="F977" s="214">
        <v>698</v>
      </c>
      <c r="G977" s="216">
        <v>0</v>
      </c>
      <c r="H977" s="46" t="s">
        <v>1551</v>
      </c>
    </row>
    <row r="978" spans="1:8" ht="43.2" x14ac:dyDescent="0.3">
      <c r="A978" s="46">
        <v>977</v>
      </c>
      <c r="B978" s="46" t="s">
        <v>1620</v>
      </c>
      <c r="C978" s="211">
        <v>9.6810272729999998</v>
      </c>
      <c r="D978" s="214">
        <v>60126</v>
      </c>
      <c r="E978" s="214">
        <v>15047</v>
      </c>
      <c r="F978" s="214">
        <v>45080</v>
      </c>
      <c r="G978" s="216">
        <v>0</v>
      </c>
      <c r="H978" s="46" t="s">
        <v>1551</v>
      </c>
    </row>
    <row r="979" spans="1:8" ht="43.2" x14ac:dyDescent="0.3">
      <c r="A979" s="46">
        <v>978</v>
      </c>
      <c r="B979" s="46" t="s">
        <v>1619</v>
      </c>
      <c r="C979" s="211">
        <v>0.72117272700000001</v>
      </c>
      <c r="D979" s="214">
        <v>59591</v>
      </c>
      <c r="E979" s="214">
        <v>5424</v>
      </c>
      <c r="F979" s="214">
        <v>54166</v>
      </c>
      <c r="G979" s="216">
        <v>0</v>
      </c>
      <c r="H979" s="46" t="s">
        <v>1551</v>
      </c>
    </row>
    <row r="980" spans="1:8" ht="43.2" x14ac:dyDescent="0.3">
      <c r="A980" s="46">
        <v>979</v>
      </c>
      <c r="B980" s="46" t="s">
        <v>1618</v>
      </c>
      <c r="C980" s="211">
        <v>0</v>
      </c>
      <c r="D980" s="214">
        <v>59327</v>
      </c>
      <c r="E980" s="214" t="s">
        <v>1559</v>
      </c>
      <c r="F980" s="214">
        <v>59327</v>
      </c>
      <c r="G980" s="216">
        <v>0</v>
      </c>
      <c r="H980" s="46" t="s">
        <v>1551</v>
      </c>
    </row>
    <row r="981" spans="1:8" ht="43.2" x14ac:dyDescent="0.3">
      <c r="A981" s="46">
        <v>980</v>
      </c>
      <c r="B981" s="46" t="s">
        <v>1617</v>
      </c>
      <c r="C981" s="211">
        <v>4.0909091000000002E-2</v>
      </c>
      <c r="D981" s="214">
        <v>59200</v>
      </c>
      <c r="E981" s="214">
        <v>59129</v>
      </c>
      <c r="F981" s="214">
        <v>70</v>
      </c>
      <c r="G981" s="216">
        <v>0</v>
      </c>
      <c r="H981" s="46" t="s">
        <v>1551</v>
      </c>
    </row>
    <row r="982" spans="1:8" ht="43.2" x14ac:dyDescent="0.3">
      <c r="A982" s="46">
        <v>981</v>
      </c>
      <c r="B982" s="46" t="s">
        <v>1616</v>
      </c>
      <c r="C982" s="211">
        <v>0.956439394</v>
      </c>
      <c r="D982" s="214">
        <v>58917</v>
      </c>
      <c r="E982" s="214">
        <v>58392</v>
      </c>
      <c r="F982" s="214">
        <v>525</v>
      </c>
      <c r="G982" s="216">
        <v>0</v>
      </c>
      <c r="H982" s="46" t="s">
        <v>1551</v>
      </c>
    </row>
    <row r="983" spans="1:8" ht="43.2" x14ac:dyDescent="0.3">
      <c r="A983" s="46">
        <v>982</v>
      </c>
      <c r="B983" s="46" t="s">
        <v>1615</v>
      </c>
      <c r="C983" s="211">
        <v>10.038653030000001</v>
      </c>
      <c r="D983" s="214">
        <v>58867</v>
      </c>
      <c r="E983" s="214">
        <v>52619</v>
      </c>
      <c r="F983" s="214">
        <v>6248</v>
      </c>
      <c r="G983" s="216">
        <v>0</v>
      </c>
      <c r="H983" s="46" t="s">
        <v>1551</v>
      </c>
    </row>
    <row r="984" spans="1:8" ht="43.2" x14ac:dyDescent="0.3">
      <c r="A984" s="46">
        <v>983</v>
      </c>
      <c r="B984" s="46" t="s">
        <v>1614</v>
      </c>
      <c r="C984" s="211">
        <v>3.4280302999999998E-2</v>
      </c>
      <c r="D984" s="214">
        <v>58234</v>
      </c>
      <c r="E984" s="214">
        <v>58197</v>
      </c>
      <c r="F984" s="214">
        <v>37</v>
      </c>
      <c r="G984" s="216">
        <v>0</v>
      </c>
      <c r="H984" s="46" t="s">
        <v>1551</v>
      </c>
    </row>
    <row r="985" spans="1:8" ht="43.2" x14ac:dyDescent="0.3">
      <c r="A985" s="46">
        <v>984</v>
      </c>
      <c r="B985" s="46" t="s">
        <v>1613</v>
      </c>
      <c r="C985" s="211">
        <v>0.65683787900000001</v>
      </c>
      <c r="D985" s="214">
        <v>57572</v>
      </c>
      <c r="E985" s="214">
        <v>57173</v>
      </c>
      <c r="F985" s="214">
        <v>399</v>
      </c>
      <c r="G985" s="216">
        <v>0</v>
      </c>
      <c r="H985" s="46" t="s">
        <v>1551</v>
      </c>
    </row>
    <row r="986" spans="1:8" ht="43.2" x14ac:dyDescent="0.3">
      <c r="A986" s="46">
        <v>985</v>
      </c>
      <c r="B986" s="46" t="s">
        <v>1612</v>
      </c>
      <c r="C986" s="211">
        <v>0</v>
      </c>
      <c r="D986" s="214">
        <v>57383</v>
      </c>
      <c r="E986" s="214" t="s">
        <v>1559</v>
      </c>
      <c r="F986" s="214">
        <v>57383</v>
      </c>
      <c r="G986" s="216">
        <v>0</v>
      </c>
      <c r="H986" s="46" t="s">
        <v>1551</v>
      </c>
    </row>
    <row r="987" spans="1:8" ht="43.2" x14ac:dyDescent="0.3">
      <c r="A987" s="46">
        <v>986</v>
      </c>
      <c r="B987" s="46" t="s">
        <v>1611</v>
      </c>
      <c r="C987" s="211">
        <v>19.78411212</v>
      </c>
      <c r="D987" s="214">
        <v>56872</v>
      </c>
      <c r="E987" s="214">
        <v>50429</v>
      </c>
      <c r="F987" s="214">
        <v>6443</v>
      </c>
      <c r="G987" s="216">
        <v>0</v>
      </c>
      <c r="H987" s="46" t="s">
        <v>1551</v>
      </c>
    </row>
    <row r="988" spans="1:8" ht="43.2" x14ac:dyDescent="0.3">
      <c r="A988" s="46">
        <v>987</v>
      </c>
      <c r="B988" s="46" t="s">
        <v>1610</v>
      </c>
      <c r="C988" s="211">
        <v>1.9734499999999999</v>
      </c>
      <c r="D988" s="214">
        <v>56466</v>
      </c>
      <c r="E988" s="214">
        <v>361</v>
      </c>
      <c r="F988" s="214">
        <v>56105</v>
      </c>
      <c r="G988" s="216">
        <v>0</v>
      </c>
      <c r="H988" s="46" t="s">
        <v>1551</v>
      </c>
    </row>
    <row r="989" spans="1:8" ht="43.2" x14ac:dyDescent="0.3">
      <c r="A989" s="46">
        <v>988</v>
      </c>
      <c r="B989" s="46" t="s">
        <v>1609</v>
      </c>
      <c r="C989" s="211">
        <v>0.60265151500000003</v>
      </c>
      <c r="D989" s="214">
        <v>56226</v>
      </c>
      <c r="E989" s="214">
        <v>7470</v>
      </c>
      <c r="F989" s="214">
        <v>48755</v>
      </c>
      <c r="G989" s="216">
        <v>0</v>
      </c>
      <c r="H989" s="46" t="s">
        <v>1551</v>
      </c>
    </row>
    <row r="990" spans="1:8" ht="43.2" x14ac:dyDescent="0.3">
      <c r="A990" s="46">
        <v>989</v>
      </c>
      <c r="B990" s="46" t="s">
        <v>1608</v>
      </c>
      <c r="C990" s="211">
        <v>0.48064697000000001</v>
      </c>
      <c r="D990" s="214">
        <v>55557</v>
      </c>
      <c r="E990" s="214">
        <v>3369</v>
      </c>
      <c r="F990" s="214">
        <v>52188</v>
      </c>
      <c r="G990" s="216">
        <v>0</v>
      </c>
      <c r="H990" s="46" t="s">
        <v>1551</v>
      </c>
    </row>
    <row r="991" spans="1:8" ht="43.2" x14ac:dyDescent="0.3">
      <c r="A991" s="46">
        <v>990</v>
      </c>
      <c r="B991" s="46" t="s">
        <v>1607</v>
      </c>
      <c r="C991" s="211">
        <v>4.7611999999999997</v>
      </c>
      <c r="D991" s="214">
        <v>55260</v>
      </c>
      <c r="E991" s="214">
        <v>52123</v>
      </c>
      <c r="F991" s="214">
        <v>3137</v>
      </c>
      <c r="G991" s="216">
        <v>0</v>
      </c>
      <c r="H991" s="46" t="s">
        <v>1551</v>
      </c>
    </row>
    <row r="992" spans="1:8" ht="43.2" x14ac:dyDescent="0.3">
      <c r="A992" s="46">
        <v>991</v>
      </c>
      <c r="B992" s="46" t="s">
        <v>1606</v>
      </c>
      <c r="C992" s="211">
        <v>2.6153409089999999</v>
      </c>
      <c r="D992" s="214">
        <v>55068</v>
      </c>
      <c r="E992" s="214">
        <v>51026</v>
      </c>
      <c r="F992" s="214">
        <v>4042</v>
      </c>
      <c r="G992" s="216">
        <v>0</v>
      </c>
      <c r="H992" s="46" t="s">
        <v>1551</v>
      </c>
    </row>
    <row r="993" spans="1:8" ht="43.2" x14ac:dyDescent="0.3">
      <c r="A993" s="46">
        <v>992</v>
      </c>
      <c r="B993" s="46" t="s">
        <v>1605</v>
      </c>
      <c r="C993" s="211">
        <v>4.2030045449999998</v>
      </c>
      <c r="D993" s="214">
        <v>54999</v>
      </c>
      <c r="E993" s="214">
        <v>51754</v>
      </c>
      <c r="F993" s="214">
        <v>3245</v>
      </c>
      <c r="G993" s="216">
        <v>0</v>
      </c>
      <c r="H993" s="46" t="s">
        <v>1551</v>
      </c>
    </row>
    <row r="994" spans="1:8" ht="43.2" x14ac:dyDescent="0.3">
      <c r="A994" s="46">
        <v>993</v>
      </c>
      <c r="B994" s="46" t="s">
        <v>1604</v>
      </c>
      <c r="C994" s="211">
        <v>0.18446969699999999</v>
      </c>
      <c r="D994" s="214">
        <v>54719</v>
      </c>
      <c r="E994" s="214">
        <v>54035</v>
      </c>
      <c r="F994" s="214">
        <v>684</v>
      </c>
      <c r="G994" s="216">
        <v>0</v>
      </c>
      <c r="H994" s="46" t="s">
        <v>1551</v>
      </c>
    </row>
    <row r="995" spans="1:8" ht="43.2" x14ac:dyDescent="0.3">
      <c r="A995" s="46">
        <v>994</v>
      </c>
      <c r="B995" s="46" t="s">
        <v>1603</v>
      </c>
      <c r="C995" s="211">
        <v>3.282359091</v>
      </c>
      <c r="D995" s="214">
        <v>54555</v>
      </c>
      <c r="E995" s="214">
        <v>3025</v>
      </c>
      <c r="F995" s="214">
        <v>51530</v>
      </c>
      <c r="G995" s="216">
        <v>0</v>
      </c>
      <c r="H995" s="46" t="s">
        <v>1551</v>
      </c>
    </row>
    <row r="996" spans="1:8" ht="43.2" x14ac:dyDescent="0.3">
      <c r="A996" s="46">
        <v>995</v>
      </c>
      <c r="B996" s="46" t="s">
        <v>1602</v>
      </c>
      <c r="C996" s="211">
        <v>0.80075757599999997</v>
      </c>
      <c r="D996" s="214">
        <v>54425</v>
      </c>
      <c r="E996" s="214">
        <v>53924</v>
      </c>
      <c r="F996" s="214">
        <v>502</v>
      </c>
      <c r="G996" s="216">
        <v>0</v>
      </c>
      <c r="H996" s="46" t="s">
        <v>1551</v>
      </c>
    </row>
    <row r="997" spans="1:8" ht="43.2" x14ac:dyDescent="0.3">
      <c r="A997" s="46">
        <v>996</v>
      </c>
      <c r="B997" s="46" t="s">
        <v>1601</v>
      </c>
      <c r="C997" s="211">
        <v>6.4007106059999996</v>
      </c>
      <c r="D997" s="214">
        <v>54325</v>
      </c>
      <c r="E997" s="214">
        <v>10781</v>
      </c>
      <c r="F997" s="214">
        <v>43544</v>
      </c>
      <c r="G997" s="216">
        <v>0</v>
      </c>
      <c r="H997" s="46" t="s">
        <v>1551</v>
      </c>
    </row>
    <row r="998" spans="1:8" ht="43.2" x14ac:dyDescent="0.3">
      <c r="A998" s="46">
        <v>997</v>
      </c>
      <c r="B998" s="46" t="s">
        <v>1600</v>
      </c>
      <c r="C998" s="211">
        <v>2.6702303029999999</v>
      </c>
      <c r="D998" s="214">
        <v>54269</v>
      </c>
      <c r="E998" s="214">
        <v>1229</v>
      </c>
      <c r="F998" s="214">
        <v>53040</v>
      </c>
      <c r="G998" s="216">
        <v>0</v>
      </c>
      <c r="H998" s="46" t="s">
        <v>1551</v>
      </c>
    </row>
    <row r="999" spans="1:8" ht="43.2" x14ac:dyDescent="0.3">
      <c r="A999" s="46">
        <v>998</v>
      </c>
      <c r="B999" s="46" t="s">
        <v>1599</v>
      </c>
      <c r="C999" s="211">
        <v>4.3851833329999996</v>
      </c>
      <c r="D999" s="214">
        <v>54256</v>
      </c>
      <c r="E999" s="214">
        <v>44708</v>
      </c>
      <c r="F999" s="214">
        <v>9548</v>
      </c>
      <c r="G999" s="216">
        <v>0</v>
      </c>
      <c r="H999" s="46" t="s">
        <v>1551</v>
      </c>
    </row>
    <row r="1000" spans="1:8" ht="43.2" x14ac:dyDescent="0.3">
      <c r="A1000" s="46">
        <v>999</v>
      </c>
      <c r="B1000" s="46" t="s">
        <v>1598</v>
      </c>
      <c r="C1000" s="211">
        <v>6.0005318179999998</v>
      </c>
      <c r="D1000" s="214">
        <v>54234</v>
      </c>
      <c r="E1000" s="214">
        <v>49710</v>
      </c>
      <c r="F1000" s="214">
        <v>4524</v>
      </c>
      <c r="G1000" s="216">
        <v>0</v>
      </c>
      <c r="H1000" s="46" t="s">
        <v>1551</v>
      </c>
    </row>
    <row r="1001" spans="1:8" ht="43.2" x14ac:dyDescent="0.3">
      <c r="A1001" s="46">
        <v>1000</v>
      </c>
      <c r="B1001" s="46" t="s">
        <v>1597</v>
      </c>
      <c r="C1001" s="211">
        <v>1.500156061</v>
      </c>
      <c r="D1001" s="214">
        <v>54110</v>
      </c>
      <c r="E1001" s="214">
        <v>41228</v>
      </c>
      <c r="F1001" s="214">
        <v>12882</v>
      </c>
      <c r="G1001" s="216">
        <v>0</v>
      </c>
      <c r="H1001" s="46" t="s">
        <v>1551</v>
      </c>
    </row>
    <row r="1002" spans="1:8" ht="43.2" x14ac:dyDescent="0.3">
      <c r="A1002" s="46">
        <v>1001</v>
      </c>
      <c r="B1002" s="46" t="s">
        <v>1596</v>
      </c>
      <c r="C1002" s="211">
        <v>0.171240909</v>
      </c>
      <c r="D1002" s="214">
        <v>53967</v>
      </c>
      <c r="E1002" s="214">
        <v>86</v>
      </c>
      <c r="F1002" s="214">
        <v>53881</v>
      </c>
      <c r="G1002" s="216">
        <v>0</v>
      </c>
      <c r="H1002" s="46" t="s">
        <v>1551</v>
      </c>
    </row>
    <row r="1003" spans="1:8" ht="43.2" x14ac:dyDescent="0.3">
      <c r="A1003" s="46">
        <v>1002</v>
      </c>
      <c r="B1003" s="46" t="s">
        <v>1595</v>
      </c>
      <c r="C1003" s="211">
        <v>3.3962378790000001</v>
      </c>
      <c r="D1003" s="214">
        <v>53674</v>
      </c>
      <c r="E1003" s="214">
        <v>3999</v>
      </c>
      <c r="F1003" s="214">
        <v>49675</v>
      </c>
      <c r="G1003" s="216">
        <v>0</v>
      </c>
      <c r="H1003" s="46" t="s">
        <v>1551</v>
      </c>
    </row>
    <row r="1004" spans="1:8" ht="43.2" x14ac:dyDescent="0.3">
      <c r="A1004" s="46">
        <v>1003</v>
      </c>
      <c r="B1004" s="46" t="s">
        <v>1594</v>
      </c>
      <c r="C1004" s="211">
        <v>1.7488969700000001</v>
      </c>
      <c r="D1004" s="214">
        <v>53275</v>
      </c>
      <c r="E1004" s="214">
        <v>52245</v>
      </c>
      <c r="F1004" s="214">
        <v>1030</v>
      </c>
      <c r="G1004" s="216">
        <v>0</v>
      </c>
      <c r="H1004" s="46" t="s">
        <v>1551</v>
      </c>
    </row>
    <row r="1005" spans="1:8" ht="43.2" x14ac:dyDescent="0.3">
      <c r="A1005" s="46">
        <v>1004</v>
      </c>
      <c r="B1005" s="46" t="s">
        <v>1593</v>
      </c>
      <c r="C1005" s="211">
        <v>0</v>
      </c>
      <c r="D1005" s="214">
        <v>53106</v>
      </c>
      <c r="E1005" s="214" t="s">
        <v>1559</v>
      </c>
      <c r="F1005" s="214">
        <v>53106</v>
      </c>
      <c r="G1005" s="216">
        <v>0</v>
      </c>
      <c r="H1005" s="46" t="s">
        <v>1551</v>
      </c>
    </row>
    <row r="1006" spans="1:8" ht="43.2" x14ac:dyDescent="0.3">
      <c r="A1006" s="46">
        <v>1005</v>
      </c>
      <c r="B1006" s="46" t="s">
        <v>1592</v>
      </c>
      <c r="C1006" s="211">
        <v>17.434449999999998</v>
      </c>
      <c r="D1006" s="214">
        <v>53100</v>
      </c>
      <c r="E1006" s="214">
        <v>41289</v>
      </c>
      <c r="F1006" s="214">
        <v>11811</v>
      </c>
      <c r="G1006" s="216">
        <v>0</v>
      </c>
      <c r="H1006" s="46" t="s">
        <v>1551</v>
      </c>
    </row>
    <row r="1007" spans="1:8" ht="43.2" x14ac:dyDescent="0.3">
      <c r="A1007" s="46">
        <v>1006</v>
      </c>
      <c r="B1007" s="46" t="s">
        <v>1591</v>
      </c>
      <c r="C1007" s="211">
        <v>0.69791666699999999</v>
      </c>
      <c r="D1007" s="214">
        <v>52722</v>
      </c>
      <c r="E1007" s="214">
        <v>6903</v>
      </c>
      <c r="F1007" s="214">
        <v>45819</v>
      </c>
      <c r="G1007" s="216">
        <v>0</v>
      </c>
      <c r="H1007" s="46" t="s">
        <v>1551</v>
      </c>
    </row>
    <row r="1008" spans="1:8" ht="43.2" x14ac:dyDescent="0.3">
      <c r="A1008" s="46">
        <v>1007</v>
      </c>
      <c r="B1008" s="46" t="s">
        <v>1590</v>
      </c>
      <c r="C1008" s="211">
        <v>0.49848484799999998</v>
      </c>
      <c r="D1008" s="214">
        <v>52487</v>
      </c>
      <c r="E1008" s="214">
        <v>380</v>
      </c>
      <c r="F1008" s="214">
        <v>52107</v>
      </c>
      <c r="G1008" s="216">
        <v>0</v>
      </c>
      <c r="H1008" s="46" t="s">
        <v>1551</v>
      </c>
    </row>
    <row r="1009" spans="1:8" ht="43.2" x14ac:dyDescent="0.3">
      <c r="A1009" s="46">
        <v>1008</v>
      </c>
      <c r="B1009" s="46" t="s">
        <v>1589</v>
      </c>
      <c r="C1009" s="211">
        <v>0</v>
      </c>
      <c r="D1009" s="214">
        <v>52163</v>
      </c>
      <c r="E1009" s="214" t="s">
        <v>1559</v>
      </c>
      <c r="F1009" s="214">
        <v>52163</v>
      </c>
      <c r="G1009" s="216">
        <v>0</v>
      </c>
      <c r="H1009" s="46" t="s">
        <v>1551</v>
      </c>
    </row>
    <row r="1010" spans="1:8" ht="43.2" x14ac:dyDescent="0.3">
      <c r="A1010" s="46">
        <v>1009</v>
      </c>
      <c r="B1010" s="46" t="s">
        <v>1588</v>
      </c>
      <c r="C1010" s="211">
        <v>1.771260606</v>
      </c>
      <c r="D1010" s="214">
        <v>51978</v>
      </c>
      <c r="E1010" s="214">
        <v>50793</v>
      </c>
      <c r="F1010" s="214">
        <v>1184</v>
      </c>
      <c r="G1010" s="216">
        <v>0</v>
      </c>
      <c r="H1010" s="46" t="s">
        <v>1551</v>
      </c>
    </row>
    <row r="1011" spans="1:8" ht="43.2" x14ac:dyDescent="0.3">
      <c r="A1011" s="46">
        <v>1010</v>
      </c>
      <c r="B1011" s="46" t="s">
        <v>1587</v>
      </c>
      <c r="C1011" s="211">
        <v>0.80757727300000004</v>
      </c>
      <c r="D1011" s="214">
        <v>51191</v>
      </c>
      <c r="E1011" s="214">
        <v>4231</v>
      </c>
      <c r="F1011" s="214">
        <v>46960</v>
      </c>
      <c r="G1011" s="216">
        <v>0</v>
      </c>
      <c r="H1011" s="46" t="s">
        <v>1551</v>
      </c>
    </row>
    <row r="1012" spans="1:8" ht="43.2" x14ac:dyDescent="0.3">
      <c r="A1012" s="46">
        <v>1011</v>
      </c>
      <c r="B1012" s="46" t="s">
        <v>1586</v>
      </c>
      <c r="C1012" s="211">
        <v>1.762880303</v>
      </c>
      <c r="D1012" s="214">
        <v>50930</v>
      </c>
      <c r="E1012" s="214">
        <v>49730</v>
      </c>
      <c r="F1012" s="214">
        <v>1199</v>
      </c>
      <c r="G1012" s="216">
        <v>0</v>
      </c>
      <c r="H1012" s="46" t="s">
        <v>1551</v>
      </c>
    </row>
    <row r="1013" spans="1:8" ht="43.2" x14ac:dyDescent="0.3">
      <c r="A1013" s="46">
        <v>1012</v>
      </c>
      <c r="B1013" s="46" t="s">
        <v>1585</v>
      </c>
      <c r="C1013" s="211">
        <v>3.2028439390000001</v>
      </c>
      <c r="D1013" s="214">
        <v>50816</v>
      </c>
      <c r="E1013" s="214">
        <v>4021</v>
      </c>
      <c r="F1013" s="214">
        <v>46795</v>
      </c>
      <c r="G1013" s="216">
        <v>0</v>
      </c>
      <c r="H1013" s="46" t="s">
        <v>1551</v>
      </c>
    </row>
    <row r="1014" spans="1:8" ht="43.2" x14ac:dyDescent="0.3">
      <c r="A1014" s="46">
        <v>1013</v>
      </c>
      <c r="B1014" s="46" t="s">
        <v>1584</v>
      </c>
      <c r="C1014" s="211">
        <v>1.1767363639999999</v>
      </c>
      <c r="D1014" s="214">
        <v>50796</v>
      </c>
      <c r="E1014" s="214">
        <v>46834</v>
      </c>
      <c r="F1014" s="214">
        <v>3962</v>
      </c>
      <c r="G1014" s="216">
        <v>0</v>
      </c>
      <c r="H1014" s="46" t="s">
        <v>1551</v>
      </c>
    </row>
    <row r="1015" spans="1:8" ht="43.2" x14ac:dyDescent="0.3">
      <c r="A1015" s="46">
        <v>1014</v>
      </c>
      <c r="B1015" s="46" t="s">
        <v>1583</v>
      </c>
      <c r="C1015" s="211">
        <v>1.1378787880000001</v>
      </c>
      <c r="D1015" s="214">
        <v>50750</v>
      </c>
      <c r="E1015" s="214">
        <v>49708</v>
      </c>
      <c r="F1015" s="214">
        <v>1041</v>
      </c>
      <c r="G1015" s="216">
        <v>0</v>
      </c>
      <c r="H1015" s="46" t="s">
        <v>1551</v>
      </c>
    </row>
    <row r="1016" spans="1:8" ht="43.2" x14ac:dyDescent="0.3">
      <c r="A1016" s="46">
        <v>1015</v>
      </c>
      <c r="B1016" s="46" t="s">
        <v>1582</v>
      </c>
      <c r="C1016" s="211">
        <v>14.784651520000001</v>
      </c>
      <c r="D1016" s="214">
        <v>50616</v>
      </c>
      <c r="E1016" s="214">
        <v>40693</v>
      </c>
      <c r="F1016" s="214">
        <v>9923</v>
      </c>
      <c r="G1016" s="216">
        <v>0</v>
      </c>
      <c r="H1016" s="46" t="s">
        <v>1551</v>
      </c>
    </row>
    <row r="1017" spans="1:8" ht="43.2" x14ac:dyDescent="0.3">
      <c r="A1017" s="46">
        <v>1016</v>
      </c>
      <c r="B1017" s="46" t="s">
        <v>1581</v>
      </c>
      <c r="C1017" s="211">
        <v>1.8045878790000001</v>
      </c>
      <c r="D1017" s="214">
        <v>50401</v>
      </c>
      <c r="E1017" s="214">
        <v>1821</v>
      </c>
      <c r="F1017" s="214">
        <v>48580</v>
      </c>
      <c r="G1017" s="216">
        <v>0</v>
      </c>
      <c r="H1017" s="46" t="s">
        <v>1551</v>
      </c>
    </row>
    <row r="1018" spans="1:8" ht="43.2" x14ac:dyDescent="0.3">
      <c r="A1018" s="46">
        <v>1017</v>
      </c>
      <c r="B1018" s="46" t="s">
        <v>1580</v>
      </c>
      <c r="C1018" s="211">
        <v>0.74015151499999998</v>
      </c>
      <c r="D1018" s="214">
        <v>50176</v>
      </c>
      <c r="E1018" s="214">
        <v>15771</v>
      </c>
      <c r="F1018" s="214">
        <v>34406</v>
      </c>
      <c r="G1018" s="216">
        <v>0</v>
      </c>
      <c r="H1018" s="46" t="s">
        <v>1551</v>
      </c>
    </row>
    <row r="1019" spans="1:8" ht="43.2" x14ac:dyDescent="0.3">
      <c r="A1019" s="46">
        <v>1018</v>
      </c>
      <c r="B1019" s="46" t="s">
        <v>1579</v>
      </c>
      <c r="C1019" s="211">
        <v>1.237263636</v>
      </c>
      <c r="D1019" s="214">
        <v>50158</v>
      </c>
      <c r="E1019" s="214">
        <v>32328</v>
      </c>
      <c r="F1019" s="214">
        <v>17830</v>
      </c>
      <c r="G1019" s="216">
        <v>0</v>
      </c>
      <c r="H1019" s="46" t="s">
        <v>1551</v>
      </c>
    </row>
    <row r="1020" spans="1:8" ht="43.2" x14ac:dyDescent="0.3">
      <c r="A1020" s="46">
        <v>1019</v>
      </c>
      <c r="B1020" s="46" t="s">
        <v>1578</v>
      </c>
      <c r="C1020" s="211">
        <v>4.5933772729999998</v>
      </c>
      <c r="D1020" s="214">
        <v>50012</v>
      </c>
      <c r="E1020" s="214">
        <v>2668</v>
      </c>
      <c r="F1020" s="214">
        <v>47345</v>
      </c>
      <c r="G1020" s="216">
        <v>0</v>
      </c>
      <c r="H1020" s="46" t="s">
        <v>1551</v>
      </c>
    </row>
    <row r="1021" spans="1:8" ht="43.2" x14ac:dyDescent="0.3">
      <c r="A1021" s="46">
        <v>1020</v>
      </c>
      <c r="B1021" s="46" t="s">
        <v>1577</v>
      </c>
      <c r="C1021" s="211">
        <v>1.4537606059999999</v>
      </c>
      <c r="D1021" s="214">
        <v>49662</v>
      </c>
      <c r="E1021" s="214">
        <v>10758</v>
      </c>
      <c r="F1021" s="214">
        <v>38904</v>
      </c>
      <c r="G1021" s="216">
        <v>0</v>
      </c>
      <c r="H1021" s="46" t="s">
        <v>1551</v>
      </c>
    </row>
    <row r="1022" spans="1:8" ht="43.2" x14ac:dyDescent="0.3">
      <c r="A1022" s="46">
        <v>1021</v>
      </c>
      <c r="B1022" s="46" t="s">
        <v>1576</v>
      </c>
      <c r="C1022" s="211">
        <v>0</v>
      </c>
      <c r="D1022" s="214">
        <v>49517</v>
      </c>
      <c r="E1022" s="214" t="s">
        <v>1559</v>
      </c>
      <c r="F1022" s="214">
        <v>49517</v>
      </c>
      <c r="G1022" s="216">
        <v>0</v>
      </c>
      <c r="H1022" s="46" t="s">
        <v>1551</v>
      </c>
    </row>
    <row r="1023" spans="1:8" ht="43.2" x14ac:dyDescent="0.3">
      <c r="A1023" s="46">
        <v>1022</v>
      </c>
      <c r="B1023" s="46" t="s">
        <v>1575</v>
      </c>
      <c r="C1023" s="211">
        <v>4.6668121210000004</v>
      </c>
      <c r="D1023" s="214">
        <v>49485</v>
      </c>
      <c r="E1023" s="214">
        <v>42886</v>
      </c>
      <c r="F1023" s="214">
        <v>6599</v>
      </c>
      <c r="G1023" s="216">
        <v>0</v>
      </c>
      <c r="H1023" s="46" t="s">
        <v>1551</v>
      </c>
    </row>
    <row r="1024" spans="1:8" ht="43.2" x14ac:dyDescent="0.3">
      <c r="A1024" s="46">
        <v>1023</v>
      </c>
      <c r="B1024" s="46" t="s">
        <v>1574</v>
      </c>
      <c r="C1024" s="211">
        <v>0.51875000000000004</v>
      </c>
      <c r="D1024" s="214">
        <v>49429</v>
      </c>
      <c r="E1024" s="214">
        <v>49138</v>
      </c>
      <c r="F1024" s="214">
        <v>291</v>
      </c>
      <c r="G1024" s="216">
        <v>0</v>
      </c>
      <c r="H1024" s="46" t="s">
        <v>1551</v>
      </c>
    </row>
    <row r="1025" spans="1:8" ht="43.2" x14ac:dyDescent="0.3">
      <c r="A1025" s="46">
        <v>1024</v>
      </c>
      <c r="B1025" s="46" t="s">
        <v>1573</v>
      </c>
      <c r="C1025" s="211">
        <v>6.3066621209999996</v>
      </c>
      <c r="D1025" s="214">
        <v>49322</v>
      </c>
      <c r="E1025" s="214">
        <v>45427</v>
      </c>
      <c r="F1025" s="214">
        <v>3896</v>
      </c>
      <c r="G1025" s="216">
        <v>0</v>
      </c>
      <c r="H1025" s="46" t="s">
        <v>1551</v>
      </c>
    </row>
    <row r="1026" spans="1:8" ht="43.2" x14ac:dyDescent="0.3">
      <c r="A1026" s="46">
        <v>1025</v>
      </c>
      <c r="B1026" s="46" t="s">
        <v>1572</v>
      </c>
      <c r="C1026" s="211">
        <v>1.18519697</v>
      </c>
      <c r="D1026" s="214">
        <v>49225</v>
      </c>
      <c r="E1026" s="214">
        <v>292</v>
      </c>
      <c r="F1026" s="214">
        <v>48933</v>
      </c>
      <c r="G1026" s="216">
        <v>0</v>
      </c>
      <c r="H1026" s="46" t="s">
        <v>1551</v>
      </c>
    </row>
    <row r="1027" spans="1:8" ht="43.2" x14ac:dyDescent="0.3">
      <c r="A1027" s="46">
        <v>1026</v>
      </c>
      <c r="B1027" s="46" t="s">
        <v>1571</v>
      </c>
      <c r="C1027" s="211">
        <v>3.1560727270000002</v>
      </c>
      <c r="D1027" s="214">
        <v>49064</v>
      </c>
      <c r="E1027" s="214">
        <v>46441</v>
      </c>
      <c r="F1027" s="214">
        <v>2623</v>
      </c>
      <c r="G1027" s="216">
        <v>0</v>
      </c>
      <c r="H1027" s="46" t="s">
        <v>1551</v>
      </c>
    </row>
    <row r="1028" spans="1:8" ht="43.2" x14ac:dyDescent="0.3">
      <c r="A1028" s="46">
        <v>1027</v>
      </c>
      <c r="B1028" s="46" t="s">
        <v>1570</v>
      </c>
      <c r="C1028" s="211">
        <v>0</v>
      </c>
      <c r="D1028" s="214">
        <v>48475</v>
      </c>
      <c r="E1028" s="214" t="s">
        <v>1559</v>
      </c>
      <c r="F1028" s="214">
        <v>48475</v>
      </c>
      <c r="G1028" s="216">
        <v>0</v>
      </c>
      <c r="H1028" s="46" t="s">
        <v>1551</v>
      </c>
    </row>
    <row r="1029" spans="1:8" ht="43.2" x14ac:dyDescent="0.3">
      <c r="A1029" s="46">
        <v>1028</v>
      </c>
      <c r="B1029" s="46" t="s">
        <v>1569</v>
      </c>
      <c r="C1029" s="211">
        <v>2.1524227269999998</v>
      </c>
      <c r="D1029" s="214">
        <v>48074</v>
      </c>
      <c r="E1029" s="214">
        <v>8925</v>
      </c>
      <c r="F1029" s="214">
        <v>39149</v>
      </c>
      <c r="G1029" s="216">
        <v>0</v>
      </c>
      <c r="H1029" s="46" t="s">
        <v>1551</v>
      </c>
    </row>
    <row r="1030" spans="1:8" ht="43.2" x14ac:dyDescent="0.3">
      <c r="A1030" s="46">
        <v>1029</v>
      </c>
      <c r="B1030" s="46" t="s">
        <v>1568</v>
      </c>
      <c r="C1030" s="211">
        <v>0.78238636399999995</v>
      </c>
      <c r="D1030" s="214">
        <v>47716</v>
      </c>
      <c r="E1030" s="214">
        <v>46951</v>
      </c>
      <c r="F1030" s="214">
        <v>765</v>
      </c>
      <c r="G1030" s="216">
        <v>0</v>
      </c>
      <c r="H1030" s="46" t="s">
        <v>1551</v>
      </c>
    </row>
    <row r="1031" spans="1:8" ht="43.2" x14ac:dyDescent="0.3">
      <c r="A1031" s="46">
        <v>1030</v>
      </c>
      <c r="B1031" s="46" t="s">
        <v>1567</v>
      </c>
      <c r="C1031" s="211">
        <v>6.3465863640000002</v>
      </c>
      <c r="D1031" s="214">
        <v>47684</v>
      </c>
      <c r="E1031" s="214">
        <v>43029</v>
      </c>
      <c r="F1031" s="214">
        <v>4655</v>
      </c>
      <c r="G1031" s="216">
        <v>0</v>
      </c>
      <c r="H1031" s="46" t="s">
        <v>1551</v>
      </c>
    </row>
    <row r="1032" spans="1:8" ht="43.2" x14ac:dyDescent="0.3">
      <c r="A1032" s="46">
        <v>1031</v>
      </c>
      <c r="B1032" s="46" t="s">
        <v>1566</v>
      </c>
      <c r="C1032" s="211">
        <v>6.2908848480000001</v>
      </c>
      <c r="D1032" s="214">
        <v>47611</v>
      </c>
      <c r="E1032" s="214">
        <v>43426</v>
      </c>
      <c r="F1032" s="214">
        <v>4184</v>
      </c>
      <c r="G1032" s="216">
        <v>0</v>
      </c>
      <c r="H1032" s="46" t="s">
        <v>1551</v>
      </c>
    </row>
    <row r="1033" spans="1:8" ht="43.2" x14ac:dyDescent="0.3">
      <c r="A1033" s="46">
        <v>1032</v>
      </c>
      <c r="B1033" s="46" t="s">
        <v>1565</v>
      </c>
      <c r="C1033" s="211">
        <v>0</v>
      </c>
      <c r="D1033" s="214">
        <v>46877</v>
      </c>
      <c r="E1033" s="214" t="s">
        <v>1559</v>
      </c>
      <c r="F1033" s="214">
        <v>46877</v>
      </c>
      <c r="G1033" s="216">
        <v>0</v>
      </c>
      <c r="H1033" s="46" t="s">
        <v>1551</v>
      </c>
    </row>
    <row r="1034" spans="1:8" ht="43.2" x14ac:dyDescent="0.3">
      <c r="A1034" s="46">
        <v>1033</v>
      </c>
      <c r="B1034" s="46" t="s">
        <v>1564</v>
      </c>
      <c r="C1034" s="211">
        <v>6.5018984849999999</v>
      </c>
      <c r="D1034" s="214">
        <v>46542</v>
      </c>
      <c r="E1034" s="214">
        <v>41826</v>
      </c>
      <c r="F1034" s="214">
        <v>4715</v>
      </c>
      <c r="G1034" s="216">
        <v>0</v>
      </c>
      <c r="H1034" s="46" t="s">
        <v>1551</v>
      </c>
    </row>
    <row r="1035" spans="1:8" ht="43.2" x14ac:dyDescent="0.3">
      <c r="A1035" s="46">
        <v>1034</v>
      </c>
      <c r="B1035" s="46" t="s">
        <v>1563</v>
      </c>
      <c r="C1035" s="211">
        <v>7.7120787880000004</v>
      </c>
      <c r="D1035" s="214">
        <v>46367</v>
      </c>
      <c r="E1035" s="214">
        <v>42509</v>
      </c>
      <c r="F1035" s="214">
        <v>3858</v>
      </c>
      <c r="G1035" s="216">
        <v>0</v>
      </c>
      <c r="H1035" s="46" t="s">
        <v>1551</v>
      </c>
    </row>
    <row r="1036" spans="1:8" ht="43.2" x14ac:dyDescent="0.3">
      <c r="A1036" s="46">
        <v>1035</v>
      </c>
      <c r="B1036" s="46" t="s">
        <v>1562</v>
      </c>
      <c r="C1036" s="211">
        <v>2.9091196969999999</v>
      </c>
      <c r="D1036" s="214">
        <v>46332</v>
      </c>
      <c r="E1036" s="214">
        <v>40566</v>
      </c>
      <c r="F1036" s="214">
        <v>5767</v>
      </c>
      <c r="G1036" s="216">
        <v>0</v>
      </c>
      <c r="H1036" s="46" t="s">
        <v>1551</v>
      </c>
    </row>
    <row r="1037" spans="1:8" ht="43.2" x14ac:dyDescent="0.3">
      <c r="A1037" s="46">
        <v>1036</v>
      </c>
      <c r="B1037" s="46" t="s">
        <v>1561</v>
      </c>
      <c r="C1037" s="211">
        <v>0.656243939</v>
      </c>
      <c r="D1037" s="214">
        <v>46195</v>
      </c>
      <c r="E1037" s="214">
        <v>39124</v>
      </c>
      <c r="F1037" s="214">
        <v>7071</v>
      </c>
      <c r="G1037" s="216">
        <v>0</v>
      </c>
      <c r="H1037" s="46" t="s">
        <v>1551</v>
      </c>
    </row>
    <row r="1038" spans="1:8" ht="43.2" x14ac:dyDescent="0.3">
      <c r="A1038" s="46">
        <v>1037</v>
      </c>
      <c r="B1038" s="46" t="s">
        <v>1560</v>
      </c>
      <c r="C1038" s="211">
        <v>0</v>
      </c>
      <c r="D1038" s="214">
        <v>45877</v>
      </c>
      <c r="E1038" s="214" t="s">
        <v>1559</v>
      </c>
      <c r="F1038" s="214">
        <v>45877</v>
      </c>
      <c r="G1038" s="216">
        <v>0</v>
      </c>
      <c r="H1038" s="46" t="s">
        <v>1551</v>
      </c>
    </row>
    <row r="1039" spans="1:8" ht="43.2" x14ac:dyDescent="0.3">
      <c r="A1039" s="46">
        <v>1038</v>
      </c>
      <c r="B1039" s="46" t="s">
        <v>1558</v>
      </c>
      <c r="C1039" s="211">
        <v>0.156818182</v>
      </c>
      <c r="D1039" s="214">
        <v>45774</v>
      </c>
      <c r="E1039" s="214">
        <v>5129</v>
      </c>
      <c r="F1039" s="214">
        <v>40645</v>
      </c>
      <c r="G1039" s="216">
        <v>0</v>
      </c>
      <c r="H1039" s="46" t="s">
        <v>1551</v>
      </c>
    </row>
    <row r="1040" spans="1:8" ht="43.2" x14ac:dyDescent="0.3">
      <c r="A1040" s="46">
        <v>1039</v>
      </c>
      <c r="B1040" s="46" t="s">
        <v>1557</v>
      </c>
      <c r="C1040" s="211">
        <v>2.001171212</v>
      </c>
      <c r="D1040" s="214">
        <v>45746</v>
      </c>
      <c r="E1040" s="214">
        <v>5187</v>
      </c>
      <c r="F1040" s="214">
        <v>40560</v>
      </c>
      <c r="G1040" s="216">
        <v>0</v>
      </c>
      <c r="H1040" s="46" t="s">
        <v>1551</v>
      </c>
    </row>
    <row r="1041" spans="1:8" ht="43.2" x14ac:dyDescent="0.3">
      <c r="A1041" s="46">
        <v>1040</v>
      </c>
      <c r="B1041" s="46" t="s">
        <v>1556</v>
      </c>
      <c r="C1041" s="211">
        <v>14.42405606</v>
      </c>
      <c r="D1041" s="214">
        <v>45641</v>
      </c>
      <c r="E1041" s="214">
        <v>35997</v>
      </c>
      <c r="F1041" s="214">
        <v>9644</v>
      </c>
      <c r="G1041" s="216">
        <v>0</v>
      </c>
      <c r="H1041" s="46" t="s">
        <v>1551</v>
      </c>
    </row>
    <row r="1042" spans="1:8" ht="43.2" x14ac:dyDescent="0.3">
      <c r="A1042" s="46">
        <v>1041</v>
      </c>
      <c r="B1042" s="46" t="s">
        <v>1555</v>
      </c>
      <c r="C1042" s="211">
        <v>1.2460712119999999</v>
      </c>
      <c r="D1042" s="214">
        <v>45624</v>
      </c>
      <c r="E1042" s="214">
        <v>3648</v>
      </c>
      <c r="F1042" s="214">
        <v>41976</v>
      </c>
      <c r="G1042" s="216">
        <v>0</v>
      </c>
      <c r="H1042" s="46" t="s">
        <v>1551</v>
      </c>
    </row>
    <row r="1043" spans="1:8" ht="43.2" x14ac:dyDescent="0.3">
      <c r="A1043" s="46">
        <v>1042</v>
      </c>
      <c r="B1043" s="46" t="s">
        <v>1554</v>
      </c>
      <c r="C1043" s="211">
        <v>0.66515151500000003</v>
      </c>
      <c r="D1043" s="214">
        <v>45559</v>
      </c>
      <c r="E1043" s="214">
        <v>2796</v>
      </c>
      <c r="F1043" s="214">
        <v>42763</v>
      </c>
      <c r="G1043" s="216">
        <v>0</v>
      </c>
      <c r="H1043" s="46" t="s">
        <v>1551</v>
      </c>
    </row>
    <row r="1044" spans="1:8" ht="43.2" x14ac:dyDescent="0.3">
      <c r="A1044" s="46">
        <v>1043</v>
      </c>
      <c r="B1044" s="46" t="s">
        <v>1553</v>
      </c>
      <c r="C1044" s="211">
        <v>3.480113636</v>
      </c>
      <c r="D1044" s="214">
        <v>45421</v>
      </c>
      <c r="E1044" s="214">
        <v>1465</v>
      </c>
      <c r="F1044" s="214">
        <v>43956</v>
      </c>
      <c r="G1044" s="216">
        <v>0</v>
      </c>
      <c r="H1044" s="46" t="s">
        <v>1551</v>
      </c>
    </row>
    <row r="1045" spans="1:8" ht="43.2" x14ac:dyDescent="0.3">
      <c r="A1045" s="46">
        <v>1044</v>
      </c>
      <c r="B1045" s="46" t="s">
        <v>1552</v>
      </c>
      <c r="C1045" s="211">
        <v>5.9321772729999998</v>
      </c>
      <c r="D1045" s="214">
        <v>45216</v>
      </c>
      <c r="E1045" s="214">
        <v>24242</v>
      </c>
      <c r="F1045" s="214">
        <v>20974</v>
      </c>
      <c r="G1045" s="216">
        <v>0</v>
      </c>
      <c r="H1045" s="46" t="s">
        <v>1551</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C9FAC-E82C-4E35-968B-25309618A95A}">
  <sheetPr>
    <tabColor theme="0"/>
  </sheetPr>
  <dimension ref="A1:K25"/>
  <sheetViews>
    <sheetView workbookViewId="0">
      <pane ySplit="1" topLeftCell="A4" activePane="bottomLeft" state="frozen"/>
      <selection pane="bottomLeft" activeCell="D8" sqref="D8"/>
    </sheetView>
  </sheetViews>
  <sheetFormatPr defaultRowHeight="14.4" x14ac:dyDescent="0.3"/>
  <cols>
    <col min="1" max="1" width="20" style="7" customWidth="1"/>
    <col min="2" max="2" width="32.6640625" style="7" customWidth="1"/>
    <col min="3" max="3" width="30.88671875" style="7" customWidth="1"/>
    <col min="4" max="4" width="42.44140625" style="7" customWidth="1"/>
    <col min="5" max="5" width="20.33203125" style="7" customWidth="1"/>
    <col min="6" max="6" width="28.44140625" style="7" customWidth="1"/>
    <col min="7" max="7" width="18" style="7" customWidth="1"/>
    <col min="10" max="11" width="9.109375" bestFit="1" customWidth="1"/>
  </cols>
  <sheetData>
    <row r="1" spans="1:10" ht="28.8" x14ac:dyDescent="0.3">
      <c r="A1" s="4" t="s">
        <v>268</v>
      </c>
      <c r="B1" s="4" t="s">
        <v>269</v>
      </c>
      <c r="C1" s="4" t="s">
        <v>270</v>
      </c>
      <c r="D1" s="4" t="s">
        <v>271</v>
      </c>
      <c r="E1" s="4" t="s">
        <v>272</v>
      </c>
      <c r="F1" s="4" t="s">
        <v>273</v>
      </c>
      <c r="G1" s="4" t="s">
        <v>274</v>
      </c>
    </row>
    <row r="2" spans="1:10" ht="88.95" customHeight="1" x14ac:dyDescent="0.3">
      <c r="A2" s="3" t="s">
        <v>275</v>
      </c>
      <c r="B2" s="3" t="s">
        <v>276</v>
      </c>
      <c r="C2" s="3" t="s">
        <v>277</v>
      </c>
      <c r="D2" s="3" t="s">
        <v>278</v>
      </c>
      <c r="E2" s="3" t="s">
        <v>279</v>
      </c>
      <c r="F2" s="3" t="s">
        <v>280</v>
      </c>
      <c r="G2" s="3" t="s">
        <v>281</v>
      </c>
    </row>
    <row r="3" spans="1:10" ht="43.2" x14ac:dyDescent="0.3">
      <c r="A3" s="3" t="s">
        <v>282</v>
      </c>
      <c r="B3" s="3" t="s">
        <v>283</v>
      </c>
      <c r="C3" s="3" t="s">
        <v>284</v>
      </c>
      <c r="D3" s="3" t="s">
        <v>285</v>
      </c>
      <c r="E3" s="3" t="s">
        <v>286</v>
      </c>
      <c r="F3" s="3" t="s">
        <v>287</v>
      </c>
      <c r="G3" s="3" t="s">
        <v>288</v>
      </c>
    </row>
    <row r="4" spans="1:10" ht="115.2" x14ac:dyDescent="0.3">
      <c r="A4" s="3" t="s">
        <v>289</v>
      </c>
      <c r="B4" s="3" t="s">
        <v>276</v>
      </c>
      <c r="C4" s="3" t="s">
        <v>290</v>
      </c>
      <c r="D4" s="3" t="s">
        <v>291</v>
      </c>
      <c r="E4" s="3" t="s">
        <v>286</v>
      </c>
      <c r="F4" s="3" t="s">
        <v>292</v>
      </c>
      <c r="G4" s="3" t="s">
        <v>293</v>
      </c>
    </row>
    <row r="5" spans="1:10" ht="72" x14ac:dyDescent="0.3">
      <c r="A5" s="3" t="s">
        <v>294</v>
      </c>
      <c r="B5" s="3" t="s">
        <v>295</v>
      </c>
      <c r="C5" s="3" t="s">
        <v>296</v>
      </c>
      <c r="D5" s="3" t="s">
        <v>297</v>
      </c>
      <c r="E5" s="3" t="s">
        <v>279</v>
      </c>
      <c r="F5" s="3" t="s">
        <v>298</v>
      </c>
      <c r="G5" s="3" t="s">
        <v>299</v>
      </c>
    </row>
    <row r="6" spans="1:10" ht="57.6" x14ac:dyDescent="0.3">
      <c r="A6" s="3" t="s">
        <v>300</v>
      </c>
      <c r="B6" s="3" t="s">
        <v>301</v>
      </c>
      <c r="C6" s="3" t="s">
        <v>302</v>
      </c>
      <c r="D6" s="3" t="s">
        <v>303</v>
      </c>
      <c r="E6" s="3" t="s">
        <v>304</v>
      </c>
      <c r="F6" s="3" t="s">
        <v>305</v>
      </c>
      <c r="G6" s="3" t="s">
        <v>306</v>
      </c>
    </row>
    <row r="7" spans="1:10" ht="28.8" x14ac:dyDescent="0.3">
      <c r="A7" s="3" t="s">
        <v>307</v>
      </c>
      <c r="B7" s="3" t="s">
        <v>308</v>
      </c>
      <c r="C7" s="3" t="s">
        <v>309</v>
      </c>
      <c r="D7" s="3" t="s">
        <v>310</v>
      </c>
      <c r="E7" s="3" t="s">
        <v>279</v>
      </c>
      <c r="F7" s="3" t="s">
        <v>311</v>
      </c>
      <c r="G7" s="3" t="s">
        <v>306</v>
      </c>
    </row>
    <row r="8" spans="1:10" ht="86.4" x14ac:dyDescent="0.3">
      <c r="A8" s="3" t="s">
        <v>312</v>
      </c>
      <c r="B8" s="3" t="s">
        <v>313</v>
      </c>
      <c r="C8" s="3" t="s">
        <v>314</v>
      </c>
      <c r="D8" s="3" t="s">
        <v>315</v>
      </c>
      <c r="E8" s="3" t="s">
        <v>316</v>
      </c>
      <c r="F8" s="3" t="s">
        <v>317</v>
      </c>
      <c r="G8" s="3" t="s">
        <v>306</v>
      </c>
    </row>
    <row r="9" spans="1:10" ht="57.6" x14ac:dyDescent="0.3">
      <c r="A9" s="3" t="s">
        <v>318</v>
      </c>
      <c r="B9" s="3" t="s">
        <v>319</v>
      </c>
      <c r="C9" s="3" t="s">
        <v>320</v>
      </c>
      <c r="D9" s="3" t="s">
        <v>321</v>
      </c>
      <c r="E9" s="3" t="s">
        <v>322</v>
      </c>
      <c r="F9" s="3" t="s">
        <v>323</v>
      </c>
      <c r="G9" s="3" t="s">
        <v>306</v>
      </c>
    </row>
    <row r="10" spans="1:10" ht="72" x14ac:dyDescent="0.3">
      <c r="A10" s="3" t="s">
        <v>324</v>
      </c>
      <c r="B10" s="3" t="s">
        <v>325</v>
      </c>
      <c r="C10" s="3" t="s">
        <v>314</v>
      </c>
      <c r="D10" s="3" t="s">
        <v>326</v>
      </c>
      <c r="E10" s="3" t="s">
        <v>327</v>
      </c>
      <c r="F10" s="3" t="s">
        <v>328</v>
      </c>
      <c r="G10" s="3" t="s">
        <v>306</v>
      </c>
    </row>
    <row r="11" spans="1:10" ht="57.6" x14ac:dyDescent="0.3">
      <c r="A11" s="3" t="s">
        <v>329</v>
      </c>
      <c r="B11" s="3" t="s">
        <v>330</v>
      </c>
      <c r="C11" s="3" t="s">
        <v>331</v>
      </c>
      <c r="D11" s="3" t="s">
        <v>332</v>
      </c>
      <c r="E11" s="3" t="s">
        <v>304</v>
      </c>
      <c r="F11" s="3" t="s">
        <v>305</v>
      </c>
      <c r="G11" s="3" t="s">
        <v>306</v>
      </c>
    </row>
    <row r="12" spans="1:10" ht="43.2" x14ac:dyDescent="0.3">
      <c r="A12" s="3" t="s">
        <v>333</v>
      </c>
      <c r="B12" s="3" t="s">
        <v>330</v>
      </c>
      <c r="C12" s="3" t="s">
        <v>334</v>
      </c>
      <c r="D12" s="3" t="s">
        <v>335</v>
      </c>
      <c r="E12" s="3" t="s">
        <v>336</v>
      </c>
      <c r="F12" s="3" t="s">
        <v>337</v>
      </c>
      <c r="G12" s="3" t="s">
        <v>338</v>
      </c>
    </row>
    <row r="13" spans="1:10" ht="43.2" x14ac:dyDescent="0.3">
      <c r="A13" s="3" t="s">
        <v>339</v>
      </c>
      <c r="B13" s="3" t="s">
        <v>340</v>
      </c>
      <c r="C13" s="3" t="s">
        <v>334</v>
      </c>
      <c r="D13" s="3" t="s">
        <v>341</v>
      </c>
      <c r="E13" s="3" t="s">
        <v>304</v>
      </c>
      <c r="F13" s="3" t="s">
        <v>342</v>
      </c>
      <c r="G13" s="3" t="s">
        <v>343</v>
      </c>
    </row>
    <row r="14" spans="1:10" x14ac:dyDescent="0.3">
      <c r="J14" s="50"/>
    </row>
    <row r="15" spans="1:10" x14ac:dyDescent="0.3">
      <c r="J15" s="50"/>
    </row>
    <row r="16" spans="1:10" x14ac:dyDescent="0.3">
      <c r="J16" s="50"/>
    </row>
    <row r="17" spans="10:11" x14ac:dyDescent="0.3">
      <c r="J17" s="50"/>
    </row>
    <row r="18" spans="10:11" x14ac:dyDescent="0.3">
      <c r="J18" s="50"/>
    </row>
    <row r="19" spans="10:11" x14ac:dyDescent="0.3">
      <c r="J19" s="50"/>
    </row>
    <row r="20" spans="10:11" x14ac:dyDescent="0.3">
      <c r="J20" s="49"/>
    </row>
    <row r="25" spans="10:11" x14ac:dyDescent="0.3">
      <c r="K25" t="s">
        <v>344</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7EE9B-4517-47AA-B056-1B53169D23E1}">
  <dimension ref="A1:L31"/>
  <sheetViews>
    <sheetView zoomScale="80" zoomScaleNormal="80" workbookViewId="0">
      <pane xSplit="1" ySplit="1" topLeftCell="B2" activePane="bottomRight" state="frozen"/>
      <selection pane="topRight"/>
      <selection pane="bottomLeft"/>
      <selection pane="bottomRight" activeCell="B6" sqref="B6"/>
    </sheetView>
  </sheetViews>
  <sheetFormatPr defaultColWidth="8.88671875" defaultRowHeight="14.4" x14ac:dyDescent="0.3"/>
  <cols>
    <col min="1" max="1" width="49.88671875" style="136" customWidth="1"/>
    <col min="2" max="2" width="15.88671875" style="138" customWidth="1"/>
    <col min="3" max="3" width="17.109375" style="137" customWidth="1"/>
    <col min="4" max="4" width="14.88671875" style="137" customWidth="1"/>
    <col min="5" max="5" width="27.33203125" style="137" customWidth="1"/>
    <col min="6" max="6" width="20.44140625" style="137" customWidth="1"/>
    <col min="7" max="7" width="20.33203125" style="137" customWidth="1"/>
    <col min="8" max="9" width="18.6640625" style="137" customWidth="1"/>
    <col min="10" max="10" width="13.5546875" style="137" customWidth="1"/>
    <col min="11" max="11" width="17.88671875" style="137" customWidth="1"/>
    <col min="12" max="12" width="20.6640625" style="136" customWidth="1"/>
    <col min="13" max="16384" width="8.88671875" style="136"/>
  </cols>
  <sheetData>
    <row r="1" spans="1:12" ht="45" x14ac:dyDescent="0.3">
      <c r="A1" s="52" t="s">
        <v>2702</v>
      </c>
      <c r="B1" s="152" t="s">
        <v>2701</v>
      </c>
      <c r="C1" s="151" t="s">
        <v>2700</v>
      </c>
      <c r="D1" s="151" t="s">
        <v>2699</v>
      </c>
      <c r="E1" s="151" t="s">
        <v>2698</v>
      </c>
      <c r="F1" s="151" t="s">
        <v>2697</v>
      </c>
      <c r="G1" s="151" t="s">
        <v>2696</v>
      </c>
      <c r="H1" s="151" t="s">
        <v>2695</v>
      </c>
      <c r="I1" s="151" t="s">
        <v>2694</v>
      </c>
      <c r="J1" s="151" t="s">
        <v>2693</v>
      </c>
      <c r="K1" s="151" t="s">
        <v>2692</v>
      </c>
      <c r="L1" s="53" t="s">
        <v>2691</v>
      </c>
    </row>
    <row r="2" spans="1:12" s="149" customFormat="1" ht="16.2" x14ac:dyDescent="0.3">
      <c r="A2" s="54" t="s">
        <v>2690</v>
      </c>
      <c r="B2" s="146" t="s">
        <v>2689</v>
      </c>
      <c r="C2" s="145">
        <v>0.61699999999999999</v>
      </c>
      <c r="D2" s="144">
        <v>0.61699999999999999</v>
      </c>
      <c r="E2" s="137" t="s">
        <v>2894</v>
      </c>
      <c r="F2" s="143">
        <v>1.8</v>
      </c>
      <c r="G2" s="143">
        <v>1.8</v>
      </c>
      <c r="H2" s="143" t="s">
        <v>8</v>
      </c>
      <c r="I2" s="142">
        <v>3.85E-2</v>
      </c>
      <c r="J2" s="141" t="s">
        <v>8</v>
      </c>
      <c r="K2" s="150">
        <v>8.0000000000000002E-3</v>
      </c>
      <c r="L2" s="54" t="s">
        <v>2657</v>
      </c>
    </row>
    <row r="3" spans="1:12" ht="16.2" x14ac:dyDescent="0.3">
      <c r="A3" s="54" t="s">
        <v>2688</v>
      </c>
      <c r="B3" s="146" t="s">
        <v>2687</v>
      </c>
      <c r="C3" s="141" t="s">
        <v>345</v>
      </c>
      <c r="D3" s="141" t="s">
        <v>345</v>
      </c>
      <c r="E3" s="141" t="s">
        <v>345</v>
      </c>
      <c r="F3" s="141" t="s">
        <v>345</v>
      </c>
      <c r="G3" s="141" t="s">
        <v>345</v>
      </c>
      <c r="H3" s="141" t="s">
        <v>345</v>
      </c>
      <c r="I3" s="145">
        <v>1</v>
      </c>
      <c r="J3" s="141" t="s">
        <v>8</v>
      </c>
      <c r="K3" s="141" t="s">
        <v>345</v>
      </c>
      <c r="L3" s="54" t="s">
        <v>2657</v>
      </c>
    </row>
    <row r="4" spans="1:12" ht="16.2" x14ac:dyDescent="0.3">
      <c r="A4" s="54" t="s">
        <v>2686</v>
      </c>
      <c r="B4" s="146" t="s">
        <v>2685</v>
      </c>
      <c r="C4" s="143" t="s">
        <v>2684</v>
      </c>
      <c r="D4" s="145">
        <v>0</v>
      </c>
      <c r="E4" s="143" t="s">
        <v>2684</v>
      </c>
      <c r="F4" s="141">
        <v>0</v>
      </c>
      <c r="G4" s="219" t="s">
        <v>2895</v>
      </c>
      <c r="H4" s="143">
        <v>0</v>
      </c>
      <c r="I4" s="150">
        <v>1.8E-3</v>
      </c>
      <c r="J4" s="141" t="s">
        <v>8</v>
      </c>
      <c r="K4" s="144">
        <v>1</v>
      </c>
      <c r="L4" s="54" t="s">
        <v>2657</v>
      </c>
    </row>
    <row r="5" spans="1:12" x14ac:dyDescent="0.3">
      <c r="A5" s="54" t="s">
        <v>2683</v>
      </c>
      <c r="B5" s="146" t="s">
        <v>2682</v>
      </c>
      <c r="C5" s="145">
        <v>0.08</v>
      </c>
      <c r="D5" s="144">
        <v>0.08</v>
      </c>
      <c r="E5" s="18" t="s">
        <v>345</v>
      </c>
      <c r="F5" s="143">
        <v>6.71</v>
      </c>
      <c r="G5" s="141">
        <v>6.71</v>
      </c>
      <c r="H5" s="141" t="s">
        <v>345</v>
      </c>
      <c r="I5" s="142">
        <v>5.9499999999999997E-2</v>
      </c>
      <c r="J5" s="141" t="s">
        <v>8</v>
      </c>
      <c r="K5" s="150">
        <v>1.6999999999999999E-3</v>
      </c>
      <c r="L5" s="54" t="s">
        <v>2657</v>
      </c>
    </row>
    <row r="6" spans="1:12" s="149" customFormat="1" x14ac:dyDescent="0.3">
      <c r="A6" s="54" t="s">
        <v>2681</v>
      </c>
      <c r="B6" s="146" t="s">
        <v>2680</v>
      </c>
      <c r="C6" s="145">
        <v>0.98</v>
      </c>
      <c r="D6" s="144">
        <v>0.98</v>
      </c>
      <c r="E6" s="145">
        <v>0.98</v>
      </c>
      <c r="F6" s="143">
        <v>16.04</v>
      </c>
      <c r="G6" s="141">
        <v>16.04</v>
      </c>
      <c r="H6" s="141" t="s">
        <v>345</v>
      </c>
      <c r="I6" s="142">
        <v>1E-4</v>
      </c>
      <c r="J6" s="141" t="s">
        <v>8</v>
      </c>
      <c r="K6" s="150">
        <v>4.1700000000000001E-2</v>
      </c>
      <c r="L6" s="54" t="s">
        <v>2657</v>
      </c>
    </row>
    <row r="7" spans="1:12" ht="28.8" x14ac:dyDescent="0.3">
      <c r="A7" s="54" t="s">
        <v>2679</v>
      </c>
      <c r="B7" s="146" t="s">
        <v>2678</v>
      </c>
      <c r="C7" s="62">
        <v>0.39</v>
      </c>
      <c r="D7" s="144">
        <v>0.39</v>
      </c>
      <c r="E7" s="148" t="s">
        <v>2677</v>
      </c>
      <c r="F7" s="143">
        <v>2.1800000000000002</v>
      </c>
      <c r="G7" s="141">
        <v>2.1800000000000002</v>
      </c>
      <c r="H7" s="141" t="s">
        <v>345</v>
      </c>
      <c r="I7" s="142">
        <v>3.5999999999999999E-3</v>
      </c>
      <c r="J7" s="141" t="s">
        <v>8</v>
      </c>
      <c r="K7" s="150">
        <v>2.9999999999999997E-4</v>
      </c>
      <c r="L7" s="54" t="s">
        <v>2657</v>
      </c>
    </row>
    <row r="8" spans="1:12" ht="28.8" x14ac:dyDescent="0.3">
      <c r="A8" s="54" t="s">
        <v>2504</v>
      </c>
      <c r="B8" s="146" t="s">
        <v>2676</v>
      </c>
      <c r="C8" s="145">
        <v>0.28999999999999998</v>
      </c>
      <c r="D8" s="144">
        <v>0.28999999999999998</v>
      </c>
      <c r="E8" s="143" t="s">
        <v>2658</v>
      </c>
      <c r="F8" s="143">
        <v>52.53</v>
      </c>
      <c r="G8" s="141">
        <v>52.53</v>
      </c>
      <c r="H8" s="141" t="s">
        <v>345</v>
      </c>
      <c r="I8" s="142">
        <v>1</v>
      </c>
      <c r="J8" s="141" t="s">
        <v>8</v>
      </c>
      <c r="K8" s="150">
        <v>0.108</v>
      </c>
      <c r="L8" s="54" t="s">
        <v>2657</v>
      </c>
    </row>
    <row r="9" spans="1:12" ht="28.8" x14ac:dyDescent="0.3">
      <c r="A9" s="54" t="s">
        <v>2503</v>
      </c>
      <c r="B9" s="146" t="s">
        <v>2675</v>
      </c>
      <c r="C9" s="145">
        <v>0.28000000000000003</v>
      </c>
      <c r="D9" s="145">
        <v>0.28000000000000003</v>
      </c>
      <c r="E9" s="143" t="s">
        <v>2658</v>
      </c>
      <c r="F9" s="143" t="s">
        <v>2674</v>
      </c>
      <c r="G9" s="143" t="s">
        <v>2674</v>
      </c>
      <c r="H9" s="143" t="s">
        <v>2674</v>
      </c>
      <c r="I9" s="145">
        <v>1</v>
      </c>
      <c r="J9" s="141" t="s">
        <v>345</v>
      </c>
      <c r="K9" s="143" t="s">
        <v>2674</v>
      </c>
      <c r="L9" s="54" t="s">
        <v>2657</v>
      </c>
    </row>
    <row r="10" spans="1:12" ht="28.8" x14ac:dyDescent="0.3">
      <c r="A10" s="54" t="s">
        <v>2673</v>
      </c>
      <c r="B10" s="146" t="s">
        <v>2672</v>
      </c>
      <c r="C10" s="150">
        <v>4.9500000000000002E-2</v>
      </c>
      <c r="D10" s="150">
        <v>4.9500000000000002E-2</v>
      </c>
      <c r="E10" s="143" t="s">
        <v>2658</v>
      </c>
      <c r="F10" s="147">
        <v>15.13</v>
      </c>
      <c r="G10" s="147">
        <v>15.13</v>
      </c>
      <c r="H10" s="141" t="s">
        <v>345</v>
      </c>
      <c r="I10" s="142">
        <v>1</v>
      </c>
      <c r="J10" s="141" t="s">
        <v>8</v>
      </c>
      <c r="K10" s="150">
        <v>0.1416</v>
      </c>
      <c r="L10" s="54" t="s">
        <v>2657</v>
      </c>
    </row>
    <row r="11" spans="1:12" ht="28.8" x14ac:dyDescent="0.3">
      <c r="A11" s="54" t="s">
        <v>1259</v>
      </c>
      <c r="B11" s="146">
        <v>9.6999999999999993</v>
      </c>
      <c r="C11" s="150">
        <v>4.9500000000000002E-2</v>
      </c>
      <c r="D11" s="150">
        <v>4.9500000000000002E-2</v>
      </c>
      <c r="E11" s="143" t="s">
        <v>2658</v>
      </c>
      <c r="F11" s="143">
        <v>0.6</v>
      </c>
      <c r="G11" s="143">
        <v>0.6</v>
      </c>
      <c r="H11" s="141" t="s">
        <v>345</v>
      </c>
      <c r="I11" s="142">
        <v>6.8999999999999999E-3</v>
      </c>
      <c r="J11" s="141" t="s">
        <v>8</v>
      </c>
      <c r="K11" s="150">
        <v>3.3E-3</v>
      </c>
      <c r="L11" s="54" t="s">
        <v>2657</v>
      </c>
    </row>
    <row r="12" spans="1:12" ht="28.8" x14ac:dyDescent="0.3">
      <c r="A12" s="54" t="s">
        <v>2671</v>
      </c>
      <c r="B12" s="146" t="s">
        <v>2670</v>
      </c>
      <c r="C12" s="150">
        <v>4.9500000000000002E-2</v>
      </c>
      <c r="D12" s="150">
        <v>4.9500000000000002E-2</v>
      </c>
      <c r="E12" s="143" t="s">
        <v>2658</v>
      </c>
      <c r="F12" s="143">
        <v>48.81</v>
      </c>
      <c r="G12" s="143">
        <v>48.81</v>
      </c>
      <c r="H12" s="141" t="s">
        <v>345</v>
      </c>
      <c r="I12" s="142">
        <v>1</v>
      </c>
      <c r="J12" s="141" t="s">
        <v>8</v>
      </c>
      <c r="K12" s="150">
        <v>0.13750000000000001</v>
      </c>
      <c r="L12" s="54" t="s">
        <v>2657</v>
      </c>
    </row>
    <row r="13" spans="1:12" ht="28.8" x14ac:dyDescent="0.3">
      <c r="A13" s="54" t="s">
        <v>2669</v>
      </c>
      <c r="B13" s="146">
        <v>9.4</v>
      </c>
      <c r="C13" s="150">
        <v>4.9500000000000002E-2</v>
      </c>
      <c r="D13" s="150">
        <v>4.9500000000000002E-2</v>
      </c>
      <c r="E13" s="143" t="s">
        <v>2658</v>
      </c>
      <c r="F13" s="143">
        <v>15.44</v>
      </c>
      <c r="G13" s="143">
        <v>15.44</v>
      </c>
      <c r="H13" s="141" t="s">
        <v>345</v>
      </c>
      <c r="I13" s="142">
        <v>0.30430000000000001</v>
      </c>
      <c r="J13" s="141" t="s">
        <v>8</v>
      </c>
      <c r="K13" s="150">
        <v>0.13769999999999999</v>
      </c>
      <c r="L13" s="54" t="s">
        <v>2657</v>
      </c>
    </row>
    <row r="14" spans="1:12" ht="43.2" x14ac:dyDescent="0.3">
      <c r="A14" s="54" t="s">
        <v>2896</v>
      </c>
      <c r="B14" s="146" t="s">
        <v>2668</v>
      </c>
      <c r="C14" s="145">
        <v>0.39</v>
      </c>
      <c r="D14" s="144">
        <v>0.39</v>
      </c>
      <c r="E14" s="143" t="s">
        <v>2658</v>
      </c>
      <c r="F14" s="143" t="s">
        <v>2667</v>
      </c>
      <c r="G14" s="143">
        <v>4.4000000000000004</v>
      </c>
      <c r="H14" s="143" t="s">
        <v>2666</v>
      </c>
      <c r="I14" s="142">
        <v>8.3000000000000001E-3</v>
      </c>
      <c r="J14" s="141" t="s">
        <v>8</v>
      </c>
      <c r="K14" s="150">
        <v>1.2999999999999999E-3</v>
      </c>
      <c r="L14" s="54" t="s">
        <v>2657</v>
      </c>
    </row>
    <row r="15" spans="1:12" ht="28.8" x14ac:dyDescent="0.3">
      <c r="A15" s="54" t="s">
        <v>2665</v>
      </c>
      <c r="B15" s="146" t="s">
        <v>2664</v>
      </c>
      <c r="C15" s="145">
        <v>0.16</v>
      </c>
      <c r="D15" s="144">
        <v>0.16</v>
      </c>
      <c r="E15" s="143" t="s">
        <v>2658</v>
      </c>
      <c r="F15" s="143" t="s">
        <v>2663</v>
      </c>
      <c r="G15" s="143">
        <v>76.349999999999994</v>
      </c>
      <c r="H15" s="141" t="s">
        <v>345</v>
      </c>
      <c r="I15" s="142">
        <v>0.32990000000000003</v>
      </c>
      <c r="J15" s="141" t="s">
        <v>8</v>
      </c>
      <c r="K15" s="150">
        <v>1.01E-2</v>
      </c>
      <c r="L15" s="54" t="s">
        <v>2657</v>
      </c>
    </row>
    <row r="16" spans="1:12" ht="28.8" x14ac:dyDescent="0.3">
      <c r="A16" s="54" t="s">
        <v>2662</v>
      </c>
      <c r="B16" s="146" t="s">
        <v>2661</v>
      </c>
      <c r="C16" s="145">
        <v>0.1</v>
      </c>
      <c r="D16" s="144">
        <v>0.1</v>
      </c>
      <c r="E16" s="143" t="s">
        <v>2658</v>
      </c>
      <c r="F16" s="143">
        <v>190.89</v>
      </c>
      <c r="G16" s="143">
        <v>190.89</v>
      </c>
      <c r="H16" s="141" t="s">
        <v>345</v>
      </c>
      <c r="I16" s="142">
        <v>1</v>
      </c>
      <c r="J16" s="141" t="s">
        <v>8</v>
      </c>
      <c r="K16" s="150">
        <v>0.2074</v>
      </c>
      <c r="L16" s="54" t="s">
        <v>2657</v>
      </c>
    </row>
    <row r="17" spans="1:12" ht="28.8" x14ac:dyDescent="0.3">
      <c r="A17" s="54" t="s">
        <v>2501</v>
      </c>
      <c r="B17" s="146" t="s">
        <v>2660</v>
      </c>
      <c r="C17" s="145">
        <v>0.1</v>
      </c>
      <c r="D17" s="144">
        <v>0.1</v>
      </c>
      <c r="E17" s="143" t="s">
        <v>2658</v>
      </c>
      <c r="F17" s="143">
        <v>20.55</v>
      </c>
      <c r="G17" s="143">
        <v>20.55</v>
      </c>
      <c r="H17" s="141" t="s">
        <v>345</v>
      </c>
      <c r="I17" s="142">
        <v>0.23580000000000001</v>
      </c>
      <c r="J17" s="141" t="s">
        <v>8</v>
      </c>
      <c r="K17" s="150">
        <v>1.9300000000000001E-2</v>
      </c>
      <c r="L17" s="54" t="s">
        <v>2657</v>
      </c>
    </row>
    <row r="18" spans="1:12" ht="28.8" x14ac:dyDescent="0.3">
      <c r="A18" s="54" t="s">
        <v>2520</v>
      </c>
      <c r="B18" s="146" t="s">
        <v>2659</v>
      </c>
      <c r="C18" s="145">
        <v>0.28999999999999998</v>
      </c>
      <c r="D18" s="144">
        <v>0.28999999999999998</v>
      </c>
      <c r="E18" s="143" t="s">
        <v>2658</v>
      </c>
      <c r="F18" s="143">
        <v>54.9</v>
      </c>
      <c r="G18" s="143">
        <v>54.95</v>
      </c>
      <c r="H18" s="141" t="s">
        <v>345</v>
      </c>
      <c r="I18" s="142">
        <v>0.2697</v>
      </c>
      <c r="J18" s="141" t="s">
        <v>8</v>
      </c>
      <c r="K18" s="150">
        <v>5.7599999999999998E-2</v>
      </c>
      <c r="L18" s="54" t="s">
        <v>2657</v>
      </c>
    </row>
    <row r="19" spans="1:12" x14ac:dyDescent="0.3">
      <c r="J19" s="140"/>
    </row>
    <row r="20" spans="1:12" x14ac:dyDescent="0.3">
      <c r="A20" s="136" t="s">
        <v>2656</v>
      </c>
      <c r="C20" s="136"/>
      <c r="D20" s="136"/>
      <c r="E20" s="136"/>
      <c r="F20" s="136"/>
      <c r="G20" s="136"/>
      <c r="H20" s="136"/>
      <c r="I20" s="136"/>
      <c r="J20" s="136"/>
      <c r="K20" s="136"/>
    </row>
    <row r="21" spans="1:12" x14ac:dyDescent="0.3">
      <c r="A21" s="136" t="s">
        <v>2655</v>
      </c>
      <c r="C21" s="136"/>
      <c r="D21" s="136"/>
      <c r="E21" s="136"/>
      <c r="F21" s="136"/>
      <c r="G21" s="136"/>
      <c r="H21" s="136"/>
      <c r="I21" s="136"/>
      <c r="J21" s="136"/>
      <c r="K21" s="136"/>
    </row>
    <row r="22" spans="1:12" x14ac:dyDescent="0.3">
      <c r="A22" s="136" t="s">
        <v>2654</v>
      </c>
      <c r="C22" s="136"/>
      <c r="D22" s="136"/>
      <c r="E22" s="136"/>
      <c r="F22" s="136"/>
      <c r="G22" s="136"/>
      <c r="H22" s="136"/>
      <c r="I22" s="136"/>
      <c r="J22" s="136"/>
      <c r="K22" s="136"/>
    </row>
    <row r="23" spans="1:12" x14ac:dyDescent="0.3">
      <c r="A23" s="136" t="s">
        <v>2653</v>
      </c>
    </row>
    <row r="24" spans="1:12" x14ac:dyDescent="0.3">
      <c r="A24" s="136" t="s">
        <v>2652</v>
      </c>
      <c r="C24" s="136"/>
      <c r="D24" s="136"/>
      <c r="E24" s="136"/>
      <c r="F24" s="136"/>
      <c r="G24" s="136"/>
      <c r="H24" s="136"/>
      <c r="I24" s="136"/>
      <c r="J24" s="136"/>
      <c r="K24" s="136"/>
    </row>
    <row r="25" spans="1:12" x14ac:dyDescent="0.3">
      <c r="A25" s="136" t="s">
        <v>2651</v>
      </c>
      <c r="C25" s="136"/>
      <c r="D25" s="136"/>
      <c r="E25" s="136"/>
      <c r="F25" s="136"/>
      <c r="G25" s="136"/>
      <c r="H25" s="136"/>
      <c r="I25" s="136"/>
      <c r="J25" s="136"/>
      <c r="K25" s="136"/>
    </row>
    <row r="26" spans="1:12" x14ac:dyDescent="0.3">
      <c r="A26" s="136" t="s">
        <v>2650</v>
      </c>
      <c r="C26" s="136"/>
      <c r="D26" s="136"/>
      <c r="E26" s="136"/>
      <c r="F26" s="136"/>
      <c r="G26" s="136"/>
      <c r="H26" s="136"/>
      <c r="I26" s="136"/>
      <c r="J26" s="136"/>
      <c r="K26" s="136"/>
    </row>
    <row r="27" spans="1:12" x14ac:dyDescent="0.3">
      <c r="A27" s="136" t="s">
        <v>2649</v>
      </c>
      <c r="C27" s="136"/>
      <c r="D27" s="136"/>
      <c r="E27" s="136"/>
      <c r="F27" s="136"/>
      <c r="G27" s="136"/>
      <c r="H27" s="136"/>
      <c r="I27" s="136"/>
      <c r="J27" s="136"/>
      <c r="K27" s="136"/>
    </row>
    <row r="28" spans="1:12" x14ac:dyDescent="0.3">
      <c r="A28" s="136" t="s">
        <v>2648</v>
      </c>
      <c r="C28" s="136"/>
      <c r="D28" s="136"/>
      <c r="E28" s="136"/>
      <c r="F28" s="136"/>
      <c r="G28" s="136"/>
      <c r="H28" s="136"/>
      <c r="I28" s="136"/>
      <c r="J28" s="136"/>
      <c r="K28" s="136"/>
    </row>
    <row r="31" spans="1:12" x14ac:dyDescent="0.3">
      <c r="A31" s="139"/>
    </row>
  </sheetData>
  <autoFilter ref="A1:L18" xr:uid="{ABDF48F0-238C-4DD2-BA03-F4D94DAEB8B1}"/>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39627-2714-4155-871C-3E75F9369BB5}">
  <dimension ref="A1:H1045"/>
  <sheetViews>
    <sheetView zoomScale="70" zoomScaleNormal="70" workbookViewId="0">
      <selection activeCell="E9" sqref="E9"/>
    </sheetView>
  </sheetViews>
  <sheetFormatPr defaultRowHeight="14.4" x14ac:dyDescent="0.3"/>
  <cols>
    <col min="1" max="1" width="22.33203125" style="7" bestFit="1" customWidth="1"/>
    <col min="2" max="2" width="18.33203125" style="112" bestFit="1" customWidth="1"/>
    <col min="3" max="3" width="61.6640625" style="7" bestFit="1" customWidth="1"/>
    <col min="4" max="4" width="16.88671875" style="112" bestFit="1" customWidth="1"/>
    <col min="5" max="5" width="36.6640625" style="7" customWidth="1"/>
    <col min="6" max="6" width="16.88671875" style="112" bestFit="1" customWidth="1"/>
    <col min="7" max="7" width="53.88671875" style="7" bestFit="1" customWidth="1"/>
    <col min="8" max="8" width="19.109375" style="112" bestFit="1" customWidth="1"/>
  </cols>
  <sheetData>
    <row r="1" spans="1:8" s="51" customFormat="1" ht="28.8" x14ac:dyDescent="0.3">
      <c r="A1" s="4" t="s">
        <v>1549</v>
      </c>
      <c r="B1" s="115" t="s">
        <v>2495</v>
      </c>
      <c r="C1" s="4" t="s">
        <v>2494</v>
      </c>
      <c r="D1" s="4" t="s">
        <v>2493</v>
      </c>
      <c r="E1" s="4" t="s">
        <v>2492</v>
      </c>
      <c r="F1" s="4" t="s">
        <v>2491</v>
      </c>
      <c r="G1" s="4" t="s">
        <v>2490</v>
      </c>
      <c r="H1" s="4" t="s">
        <v>2489</v>
      </c>
    </row>
    <row r="2" spans="1:8" ht="62.4" customHeight="1" x14ac:dyDescent="0.3">
      <c r="A2" s="114" t="s">
        <v>1538</v>
      </c>
      <c r="B2" s="113">
        <v>79194348.793931603</v>
      </c>
      <c r="C2" s="203" t="s">
        <v>2883</v>
      </c>
      <c r="D2" s="113">
        <v>56424255.818501599</v>
      </c>
      <c r="E2" s="114" t="s">
        <v>2398</v>
      </c>
      <c r="F2" s="113">
        <v>56612588.794111602</v>
      </c>
      <c r="G2" s="114" t="s">
        <v>2398</v>
      </c>
      <c r="H2" s="113">
        <v>56222086.1579016</v>
      </c>
    </row>
    <row r="3" spans="1:8" ht="43.2" x14ac:dyDescent="0.3">
      <c r="A3" s="114" t="s">
        <v>1502</v>
      </c>
      <c r="B3" s="113">
        <v>65515491.992223501</v>
      </c>
      <c r="C3" s="114" t="s">
        <v>2409</v>
      </c>
      <c r="D3" s="113">
        <v>45767092.071323499</v>
      </c>
      <c r="E3" s="114" t="s">
        <v>2398</v>
      </c>
      <c r="F3" s="113">
        <v>45540966.757923499</v>
      </c>
      <c r="G3" s="114" t="s">
        <v>2398</v>
      </c>
      <c r="H3" s="113">
        <v>44288168.455423497</v>
      </c>
    </row>
    <row r="4" spans="1:8" ht="43.2" x14ac:dyDescent="0.3">
      <c r="A4" s="114" t="s">
        <v>1530</v>
      </c>
      <c r="B4" s="113">
        <v>55252374.688599199</v>
      </c>
      <c r="C4" s="114" t="s">
        <v>2409</v>
      </c>
      <c r="D4" s="113">
        <v>38832312.383159198</v>
      </c>
      <c r="E4" s="114" t="s">
        <v>2398</v>
      </c>
      <c r="F4" s="113">
        <v>37899113.739099197</v>
      </c>
      <c r="G4" s="114" t="s">
        <v>2448</v>
      </c>
      <c r="H4" s="113">
        <v>33892622.811099201</v>
      </c>
    </row>
    <row r="5" spans="1:8" ht="43.2" x14ac:dyDescent="0.3">
      <c r="A5" s="114" t="s">
        <v>1534</v>
      </c>
      <c r="B5" s="113">
        <v>45106640.152025498</v>
      </c>
      <c r="C5" s="114" t="s">
        <v>2398</v>
      </c>
      <c r="D5" s="113">
        <v>32029305.356795501</v>
      </c>
      <c r="E5" s="114" t="s">
        <v>2398</v>
      </c>
      <c r="F5" s="113">
        <v>32065197.7346255</v>
      </c>
      <c r="G5" s="114" t="s">
        <v>2398</v>
      </c>
      <c r="H5" s="113">
        <v>31456932.408825502</v>
      </c>
    </row>
    <row r="6" spans="1:8" ht="43.2" x14ac:dyDescent="0.3">
      <c r="A6" s="114" t="s">
        <v>1519</v>
      </c>
      <c r="B6" s="113">
        <v>41258574.232592702</v>
      </c>
      <c r="C6" s="114" t="s">
        <v>2409</v>
      </c>
      <c r="D6" s="113">
        <v>21287556.762322702</v>
      </c>
      <c r="E6" s="114" t="s">
        <v>2398</v>
      </c>
      <c r="F6" s="113">
        <v>20630822.025742698</v>
      </c>
      <c r="G6" s="114" t="s">
        <v>2448</v>
      </c>
      <c r="H6" s="113">
        <v>19745840.5826727</v>
      </c>
    </row>
    <row r="7" spans="1:8" ht="43.2" x14ac:dyDescent="0.3">
      <c r="A7" s="114" t="s">
        <v>1448</v>
      </c>
      <c r="B7" s="113">
        <v>40375330.949653402</v>
      </c>
      <c r="C7" s="114" t="s">
        <v>2409</v>
      </c>
      <c r="D7" s="113">
        <v>20020370.945573401</v>
      </c>
      <c r="E7" s="114" t="s">
        <v>2398</v>
      </c>
      <c r="F7" s="113">
        <v>18684313.068843398</v>
      </c>
      <c r="G7" s="114" t="s">
        <v>2398</v>
      </c>
      <c r="H7" s="113">
        <v>18966954.333193399</v>
      </c>
    </row>
    <row r="8" spans="1:8" ht="57.6" x14ac:dyDescent="0.3">
      <c r="A8" s="114" t="s">
        <v>1533</v>
      </c>
      <c r="B8" s="113">
        <v>37602118.364956804</v>
      </c>
      <c r="C8" s="114" t="s">
        <v>2398</v>
      </c>
      <c r="D8" s="113">
        <v>27497985.026456799</v>
      </c>
      <c r="E8" s="114" t="s">
        <v>2409</v>
      </c>
      <c r="F8" s="113">
        <v>25465432.925466798</v>
      </c>
      <c r="G8" s="114" t="s">
        <v>2485</v>
      </c>
      <c r="H8" s="113">
        <v>0</v>
      </c>
    </row>
    <row r="9" spans="1:8" ht="57.6" x14ac:dyDescent="0.3">
      <c r="A9" s="114" t="s">
        <v>1521</v>
      </c>
      <c r="B9" s="113">
        <v>37077301.979702801</v>
      </c>
      <c r="C9" s="114" t="s">
        <v>2409</v>
      </c>
      <c r="D9" s="113">
        <v>21617155.296282802</v>
      </c>
      <c r="E9" s="114" t="s">
        <v>2409</v>
      </c>
      <c r="F9" s="113">
        <v>24538505.546282802</v>
      </c>
      <c r="G9" s="114" t="s">
        <v>2398</v>
      </c>
      <c r="H9" s="113">
        <v>25662719.0186828</v>
      </c>
    </row>
    <row r="10" spans="1:8" ht="57.6" x14ac:dyDescent="0.3">
      <c r="A10" s="114" t="s">
        <v>1504</v>
      </c>
      <c r="B10" s="113">
        <v>35156122.400199004</v>
      </c>
      <c r="C10" s="114" t="s">
        <v>2409</v>
      </c>
      <c r="D10" s="113">
        <v>22020385.797639001</v>
      </c>
      <c r="E10" s="114" t="s">
        <v>2398</v>
      </c>
      <c r="F10" s="113">
        <v>20847935.247478999</v>
      </c>
      <c r="G10" s="114" t="s">
        <v>2487</v>
      </c>
      <c r="H10" s="113">
        <v>12827120.267479001</v>
      </c>
    </row>
    <row r="11" spans="1:8" ht="43.2" x14ac:dyDescent="0.3">
      <c r="A11" s="114" t="s">
        <v>1522</v>
      </c>
      <c r="B11" s="113">
        <v>32313161.022374101</v>
      </c>
      <c r="C11" s="114" t="s">
        <v>2409</v>
      </c>
      <c r="D11" s="113">
        <v>19671307.440754101</v>
      </c>
      <c r="E11" s="114" t="s">
        <v>2357</v>
      </c>
      <c r="F11" s="113">
        <v>19611101.464954101</v>
      </c>
      <c r="G11" s="114" t="s">
        <v>2413</v>
      </c>
      <c r="H11" s="113">
        <v>16404614.2340541</v>
      </c>
    </row>
    <row r="12" spans="1:8" ht="43.2" x14ac:dyDescent="0.3">
      <c r="A12" s="114" t="s">
        <v>1491</v>
      </c>
      <c r="B12" s="113">
        <v>30894123.406330399</v>
      </c>
      <c r="C12" s="114" t="s">
        <v>2398</v>
      </c>
      <c r="D12" s="113">
        <v>22497831.9512274</v>
      </c>
      <c r="E12" s="114" t="s">
        <v>2398</v>
      </c>
      <c r="F12" s="113">
        <v>22416889.099120401</v>
      </c>
      <c r="G12" s="114" t="s">
        <v>2398</v>
      </c>
      <c r="H12" s="113">
        <v>21848024.869620401</v>
      </c>
    </row>
    <row r="13" spans="1:8" ht="43.2" x14ac:dyDescent="0.3">
      <c r="A13" s="114" t="s">
        <v>1465</v>
      </c>
      <c r="B13" s="113">
        <v>28484583.8082476</v>
      </c>
      <c r="C13" s="114" t="s">
        <v>2409</v>
      </c>
      <c r="D13" s="113">
        <v>12263526.4626376</v>
      </c>
      <c r="E13" s="114" t="s">
        <v>2398</v>
      </c>
      <c r="F13" s="113">
        <v>12065611.876687599</v>
      </c>
      <c r="G13" s="114" t="s">
        <v>2398</v>
      </c>
      <c r="H13" s="113">
        <v>11697155.197947601</v>
      </c>
    </row>
    <row r="14" spans="1:8" ht="57.6" x14ac:dyDescent="0.3">
      <c r="A14" s="114" t="s">
        <v>1487</v>
      </c>
      <c r="B14" s="113">
        <v>28398789.4866505</v>
      </c>
      <c r="C14" s="114" t="s">
        <v>2409</v>
      </c>
      <c r="D14" s="113">
        <v>18512708.463240501</v>
      </c>
      <c r="E14" s="114" t="s">
        <v>2398</v>
      </c>
      <c r="F14" s="113">
        <v>18500539.5128805</v>
      </c>
      <c r="G14" s="114" t="s">
        <v>2461</v>
      </c>
      <c r="H14" s="113">
        <v>17801199.354220498</v>
      </c>
    </row>
    <row r="15" spans="1:8" ht="43.2" x14ac:dyDescent="0.3">
      <c r="A15" s="114" t="s">
        <v>1535</v>
      </c>
      <c r="B15" s="113">
        <v>28249252.470366701</v>
      </c>
      <c r="C15" s="114" t="s">
        <v>2409</v>
      </c>
      <c r="D15" s="113">
        <v>17776195.975436699</v>
      </c>
      <c r="E15" s="114" t="s">
        <v>2357</v>
      </c>
      <c r="F15" s="113">
        <v>17520725.126136702</v>
      </c>
      <c r="G15" s="114" t="s">
        <v>2398</v>
      </c>
      <c r="H15" s="113">
        <v>17579626.928456701</v>
      </c>
    </row>
    <row r="16" spans="1:8" ht="43.2" x14ac:dyDescent="0.3">
      <c r="A16" s="114" t="s">
        <v>1492</v>
      </c>
      <c r="B16" s="113">
        <v>27080737.5689856</v>
      </c>
      <c r="C16" s="114" t="s">
        <v>2409</v>
      </c>
      <c r="D16" s="113">
        <v>13208972.9286556</v>
      </c>
      <c r="E16" s="114" t="s">
        <v>2398</v>
      </c>
      <c r="F16" s="113">
        <v>12995811.168775599</v>
      </c>
      <c r="G16" s="114" t="s">
        <v>2357</v>
      </c>
      <c r="H16" s="113">
        <v>12923363.4183756</v>
      </c>
    </row>
    <row r="17" spans="1:8" ht="43.2" x14ac:dyDescent="0.3">
      <c r="A17" s="114" t="s">
        <v>1511</v>
      </c>
      <c r="B17" s="113">
        <v>27066455.1952435</v>
      </c>
      <c r="C17" s="114" t="s">
        <v>2402</v>
      </c>
      <c r="D17" s="113">
        <v>17659630.294143502</v>
      </c>
      <c r="E17" s="114" t="s">
        <v>2398</v>
      </c>
      <c r="F17" s="113">
        <v>17523377.124123499</v>
      </c>
      <c r="G17" s="114" t="s">
        <v>2448</v>
      </c>
      <c r="H17" s="113">
        <v>16221070.5369335</v>
      </c>
    </row>
    <row r="18" spans="1:8" ht="57.6" x14ac:dyDescent="0.3">
      <c r="A18" s="114" t="s">
        <v>1464</v>
      </c>
      <c r="B18" s="113">
        <v>26696216.054624401</v>
      </c>
      <c r="C18" s="114" t="s">
        <v>2398</v>
      </c>
      <c r="D18" s="113">
        <v>18755706.887854401</v>
      </c>
      <c r="E18" s="114" t="s">
        <v>2398</v>
      </c>
      <c r="F18" s="113">
        <v>18997664.676254399</v>
      </c>
      <c r="G18" s="114" t="s">
        <v>2461</v>
      </c>
      <c r="H18" s="113">
        <v>10569401.284964399</v>
      </c>
    </row>
    <row r="19" spans="1:8" ht="57.6" x14ac:dyDescent="0.3">
      <c r="A19" s="114" t="s">
        <v>1459</v>
      </c>
      <c r="B19" s="113">
        <v>26281150.165450901</v>
      </c>
      <c r="C19" s="114" t="s">
        <v>2409</v>
      </c>
      <c r="D19" s="113">
        <v>16189041.524990899</v>
      </c>
      <c r="E19" s="114" t="s">
        <v>2398</v>
      </c>
      <c r="F19" s="113">
        <v>16334386.3140509</v>
      </c>
      <c r="G19" s="114" t="s">
        <v>2461</v>
      </c>
      <c r="H19" s="113">
        <v>17169649.958630901</v>
      </c>
    </row>
    <row r="20" spans="1:8" ht="72" x14ac:dyDescent="0.3">
      <c r="A20" s="114" t="s">
        <v>1420</v>
      </c>
      <c r="B20" s="113">
        <v>25743456.082607199</v>
      </c>
      <c r="C20" s="114" t="s">
        <v>2452</v>
      </c>
      <c r="D20" s="113">
        <v>17478340.4982972</v>
      </c>
      <c r="E20" s="114" t="s">
        <v>2461</v>
      </c>
      <c r="F20" s="113">
        <v>10807728.4996472</v>
      </c>
      <c r="G20" s="114" t="s">
        <v>2409</v>
      </c>
      <c r="H20" s="113">
        <v>14907966.199877201</v>
      </c>
    </row>
    <row r="21" spans="1:8" ht="57.6" x14ac:dyDescent="0.3">
      <c r="A21" s="114" t="s">
        <v>1484</v>
      </c>
      <c r="B21" s="113">
        <v>25318461.992819201</v>
      </c>
      <c r="C21" s="114" t="s">
        <v>2409</v>
      </c>
      <c r="D21" s="113">
        <v>16423192.667419201</v>
      </c>
      <c r="E21" s="114" t="s">
        <v>2398</v>
      </c>
      <c r="F21" s="113">
        <v>16353462.1766192</v>
      </c>
      <c r="G21" s="114" t="s">
        <v>2461</v>
      </c>
      <c r="H21" s="113">
        <v>15821992.3321192</v>
      </c>
    </row>
    <row r="22" spans="1:8" ht="43.2" x14ac:dyDescent="0.3">
      <c r="A22" s="114" t="s">
        <v>1485</v>
      </c>
      <c r="B22" s="113">
        <v>23678661.144090701</v>
      </c>
      <c r="C22" s="114" t="s">
        <v>2402</v>
      </c>
      <c r="D22" s="113">
        <v>7400800.6151907099</v>
      </c>
      <c r="E22" s="114" t="s">
        <v>2398</v>
      </c>
      <c r="F22" s="113">
        <v>7478545.5281907097</v>
      </c>
      <c r="G22" s="114" t="s">
        <v>2398</v>
      </c>
      <c r="H22" s="113">
        <v>6829796.2564907102</v>
      </c>
    </row>
    <row r="23" spans="1:8" ht="57.6" x14ac:dyDescent="0.3">
      <c r="A23" s="114" t="s">
        <v>1495</v>
      </c>
      <c r="B23" s="113">
        <v>23517427.547679801</v>
      </c>
      <c r="C23" s="114" t="s">
        <v>2402</v>
      </c>
      <c r="D23" s="113">
        <v>15192135.7037798</v>
      </c>
      <c r="E23" s="114" t="s">
        <v>2357</v>
      </c>
      <c r="F23" s="113">
        <v>15053184.619779799</v>
      </c>
      <c r="G23" s="114" t="s">
        <v>2461</v>
      </c>
      <c r="H23" s="113">
        <v>9517659.1496898793</v>
      </c>
    </row>
    <row r="24" spans="1:8" ht="43.2" x14ac:dyDescent="0.3">
      <c r="A24" s="114" t="s">
        <v>1444</v>
      </c>
      <c r="B24" s="113">
        <v>23409153.860284299</v>
      </c>
      <c r="C24" s="114" t="s">
        <v>2409</v>
      </c>
      <c r="D24" s="113">
        <v>16562355.8139643</v>
      </c>
      <c r="E24" s="114" t="s">
        <v>2398</v>
      </c>
      <c r="F24" s="113">
        <v>16610272.1514643</v>
      </c>
      <c r="G24" s="114" t="s">
        <v>2398</v>
      </c>
      <c r="H24" s="113">
        <v>16715688.094064301</v>
      </c>
    </row>
    <row r="25" spans="1:8" ht="43.2" x14ac:dyDescent="0.3">
      <c r="A25" s="114" t="s">
        <v>1475</v>
      </c>
      <c r="B25" s="113">
        <v>22914328.382583801</v>
      </c>
      <c r="C25" s="114" t="s">
        <v>2409</v>
      </c>
      <c r="D25" s="113">
        <v>11272954.3266038</v>
      </c>
      <c r="E25" s="114" t="s">
        <v>2398</v>
      </c>
      <c r="F25" s="113">
        <v>11666619.5593038</v>
      </c>
      <c r="G25" s="114" t="s">
        <v>2357</v>
      </c>
      <c r="H25" s="113">
        <v>11439963.819403799</v>
      </c>
    </row>
    <row r="26" spans="1:8" ht="57.6" x14ac:dyDescent="0.3">
      <c r="A26" s="114" t="s">
        <v>1501</v>
      </c>
      <c r="B26" s="113">
        <v>22564078.3354306</v>
      </c>
      <c r="C26" s="114" t="s">
        <v>2409</v>
      </c>
      <c r="D26" s="113">
        <v>13013004.5192306</v>
      </c>
      <c r="E26" s="114" t="s">
        <v>2398</v>
      </c>
      <c r="F26" s="113">
        <v>13155895.0994306</v>
      </c>
      <c r="G26" s="114" t="s">
        <v>2488</v>
      </c>
      <c r="H26" s="113">
        <v>0</v>
      </c>
    </row>
    <row r="27" spans="1:8" ht="43.2" x14ac:dyDescent="0.3">
      <c r="A27" s="114" t="s">
        <v>1503</v>
      </c>
      <c r="B27" s="113">
        <v>22354308.532659698</v>
      </c>
      <c r="C27" s="114" t="s">
        <v>2357</v>
      </c>
      <c r="D27" s="113">
        <v>16157444.9541697</v>
      </c>
      <c r="E27" s="114" t="s">
        <v>2398</v>
      </c>
      <c r="F27" s="113">
        <v>16112315.0362397</v>
      </c>
      <c r="G27" s="114" t="s">
        <v>2448</v>
      </c>
      <c r="H27" s="113">
        <v>14807935.622779701</v>
      </c>
    </row>
    <row r="28" spans="1:8" ht="43.2" x14ac:dyDescent="0.3">
      <c r="A28" s="114" t="s">
        <v>1460</v>
      </c>
      <c r="B28" s="113">
        <v>21222913.1190724</v>
      </c>
      <c r="C28" s="114" t="s">
        <v>2409</v>
      </c>
      <c r="D28" s="113">
        <v>13560985.1351924</v>
      </c>
      <c r="E28" s="114" t="s">
        <v>2398</v>
      </c>
      <c r="F28" s="113">
        <v>13744020.220503399</v>
      </c>
      <c r="G28" s="114" t="s">
        <v>2398</v>
      </c>
      <c r="H28" s="113">
        <v>13314031.630162399</v>
      </c>
    </row>
    <row r="29" spans="1:8" ht="57.6" x14ac:dyDescent="0.3">
      <c r="A29" s="114" t="s">
        <v>1438</v>
      </c>
      <c r="B29" s="113">
        <v>20510259.2468725</v>
      </c>
      <c r="C29" s="114" t="s">
        <v>2409</v>
      </c>
      <c r="D29" s="113">
        <v>14715805.4093324</v>
      </c>
      <c r="E29" s="114" t="s">
        <v>2452</v>
      </c>
      <c r="F29" s="113">
        <v>13439068.2821895</v>
      </c>
      <c r="G29" s="114" t="s">
        <v>2448</v>
      </c>
      <c r="H29" s="113">
        <v>12010226.1997425</v>
      </c>
    </row>
    <row r="30" spans="1:8" ht="57.6" x14ac:dyDescent="0.3">
      <c r="A30" s="114" t="s">
        <v>1496</v>
      </c>
      <c r="B30" s="113">
        <v>19978325.5020492</v>
      </c>
      <c r="C30" s="114" t="s">
        <v>2398</v>
      </c>
      <c r="D30" s="113">
        <v>14245594.697339199</v>
      </c>
      <c r="E30" s="114" t="s">
        <v>2409</v>
      </c>
      <c r="F30" s="113">
        <v>12083068.499929201</v>
      </c>
      <c r="G30" s="114" t="s">
        <v>2398</v>
      </c>
      <c r="H30" s="113">
        <v>11230307.1610392</v>
      </c>
    </row>
    <row r="31" spans="1:8" ht="43.2" x14ac:dyDescent="0.3">
      <c r="A31" s="114" t="s">
        <v>1525</v>
      </c>
      <c r="B31" s="113">
        <v>19489706.3687369</v>
      </c>
      <c r="C31" s="114" t="s">
        <v>2409</v>
      </c>
      <c r="D31" s="113">
        <v>14051498.990206899</v>
      </c>
      <c r="E31" s="114" t="s">
        <v>2357</v>
      </c>
      <c r="F31" s="113">
        <v>13729135.513246899</v>
      </c>
      <c r="G31" s="114" t="s">
        <v>2448</v>
      </c>
      <c r="H31" s="113">
        <v>12408715.6557469</v>
      </c>
    </row>
    <row r="32" spans="1:8" ht="57.6" x14ac:dyDescent="0.3">
      <c r="A32" s="114" t="s">
        <v>1531</v>
      </c>
      <c r="B32" s="113">
        <v>18825689.920774698</v>
      </c>
      <c r="C32" s="114" t="s">
        <v>2409</v>
      </c>
      <c r="D32" s="113">
        <v>11688182.950014699</v>
      </c>
      <c r="E32" s="114" t="s">
        <v>2398</v>
      </c>
      <c r="F32" s="113">
        <v>11418178.8223147</v>
      </c>
      <c r="G32" s="114" t="s">
        <v>2487</v>
      </c>
      <c r="H32" s="113">
        <v>6855529.4442147501</v>
      </c>
    </row>
    <row r="33" spans="1:8" ht="57.6" x14ac:dyDescent="0.3">
      <c r="A33" s="114" t="s">
        <v>1466</v>
      </c>
      <c r="B33" s="113">
        <v>18780928.533122402</v>
      </c>
      <c r="C33" s="114" t="s">
        <v>2398</v>
      </c>
      <c r="D33" s="113">
        <v>14027166.3791824</v>
      </c>
      <c r="E33" s="114" t="s">
        <v>2409</v>
      </c>
      <c r="F33" s="113">
        <v>13982092.442390401</v>
      </c>
      <c r="G33" s="114" t="s">
        <v>2398</v>
      </c>
      <c r="H33" s="113">
        <v>13956771.8208724</v>
      </c>
    </row>
    <row r="34" spans="1:8" ht="72" x14ac:dyDescent="0.3">
      <c r="A34" s="114" t="s">
        <v>1437</v>
      </c>
      <c r="B34" s="113">
        <v>18774393.985684399</v>
      </c>
      <c r="C34" s="114" t="s">
        <v>2452</v>
      </c>
      <c r="D34" s="113">
        <v>12888034.317748399</v>
      </c>
      <c r="E34" s="114" t="s">
        <v>2461</v>
      </c>
      <c r="F34" s="113">
        <v>12004166.3549284</v>
      </c>
      <c r="G34" s="114" t="s">
        <v>2409</v>
      </c>
      <c r="H34" s="113">
        <v>11154553.3463884</v>
      </c>
    </row>
    <row r="35" spans="1:8" ht="43.2" x14ac:dyDescent="0.3">
      <c r="A35" s="114" t="s">
        <v>1386</v>
      </c>
      <c r="B35" s="113">
        <v>18749596.2802977</v>
      </c>
      <c r="C35" s="114" t="s">
        <v>2409</v>
      </c>
      <c r="D35" s="113">
        <v>9149250.9107477404</v>
      </c>
      <c r="E35" s="114" t="s">
        <v>2398</v>
      </c>
      <c r="F35" s="113">
        <v>8867942.5710277408</v>
      </c>
      <c r="G35" s="114" t="s">
        <v>2398</v>
      </c>
      <c r="H35" s="113">
        <v>8191536.4580777399</v>
      </c>
    </row>
    <row r="36" spans="1:8" ht="57.6" x14ac:dyDescent="0.3">
      <c r="A36" s="114" t="s">
        <v>1471</v>
      </c>
      <c r="B36" s="113">
        <v>18614182.341228802</v>
      </c>
      <c r="C36" s="114" t="s">
        <v>2449</v>
      </c>
      <c r="D36" s="113">
        <v>7821464.4722287999</v>
      </c>
      <c r="E36" s="114" t="s">
        <v>2486</v>
      </c>
      <c r="F36" s="113">
        <v>4218259.1575288</v>
      </c>
      <c r="G36" s="114" t="s">
        <v>2461</v>
      </c>
      <c r="H36" s="113">
        <v>5205475.3466288</v>
      </c>
    </row>
    <row r="37" spans="1:8" ht="57.6" x14ac:dyDescent="0.3">
      <c r="A37" s="114" t="s">
        <v>1526</v>
      </c>
      <c r="B37" s="113">
        <v>18448582.7598814</v>
      </c>
      <c r="C37" s="114" t="s">
        <v>2398</v>
      </c>
      <c r="D37" s="113">
        <v>13487411.283111401</v>
      </c>
      <c r="E37" s="114" t="s">
        <v>2402</v>
      </c>
      <c r="F37" s="113">
        <v>13074045.020011401</v>
      </c>
      <c r="G37" s="114" t="s">
        <v>2485</v>
      </c>
      <c r="H37" s="113">
        <v>0</v>
      </c>
    </row>
    <row r="38" spans="1:8" ht="57.6" x14ac:dyDescent="0.3">
      <c r="A38" s="114" t="s">
        <v>1477</v>
      </c>
      <c r="B38" s="113">
        <v>17696752.5098687</v>
      </c>
      <c r="C38" s="114" t="s">
        <v>2409</v>
      </c>
      <c r="D38" s="113">
        <v>10146355.472338701</v>
      </c>
      <c r="E38" s="114" t="s">
        <v>2409</v>
      </c>
      <c r="F38" s="113">
        <v>11620902.2226387</v>
      </c>
      <c r="G38" s="114" t="s">
        <v>2398</v>
      </c>
      <c r="H38" s="113">
        <v>11779852.0356487</v>
      </c>
    </row>
    <row r="39" spans="1:8" ht="57.6" x14ac:dyDescent="0.3">
      <c r="A39" s="114" t="s">
        <v>1514</v>
      </c>
      <c r="B39" s="113">
        <v>16869708.0077186</v>
      </c>
      <c r="C39" s="114" t="s">
        <v>2409</v>
      </c>
      <c r="D39" s="113">
        <v>12443482.162792601</v>
      </c>
      <c r="E39" s="114" t="s">
        <v>2402</v>
      </c>
      <c r="F39" s="113">
        <v>12211648.243922601</v>
      </c>
      <c r="G39" s="114" t="s">
        <v>2485</v>
      </c>
      <c r="H39" s="113">
        <v>0</v>
      </c>
    </row>
    <row r="40" spans="1:8" ht="43.2" x14ac:dyDescent="0.3">
      <c r="A40" s="114" t="s">
        <v>1353</v>
      </c>
      <c r="B40" s="113">
        <v>16772308.2178951</v>
      </c>
      <c r="C40" s="114" t="s">
        <v>2398</v>
      </c>
      <c r="D40" s="113">
        <v>12472644.6107421</v>
      </c>
      <c r="E40" s="114" t="s">
        <v>2398</v>
      </c>
      <c r="F40" s="113">
        <v>12384781.9407421</v>
      </c>
      <c r="G40" s="114" t="s">
        <v>2398</v>
      </c>
      <c r="H40" s="113">
        <v>12358281.9511471</v>
      </c>
    </row>
    <row r="41" spans="1:8" ht="72" x14ac:dyDescent="0.3">
      <c r="A41" s="114" t="s">
        <v>1391</v>
      </c>
      <c r="B41" s="113">
        <v>16740391.153678199</v>
      </c>
      <c r="C41" s="114" t="s">
        <v>2402</v>
      </c>
      <c r="D41" s="113">
        <v>10611866.380378099</v>
      </c>
      <c r="E41" s="114" t="s">
        <v>2461</v>
      </c>
      <c r="F41" s="113">
        <v>9479973.2426981907</v>
      </c>
      <c r="G41" s="114" t="s">
        <v>2398</v>
      </c>
      <c r="H41" s="113">
        <v>9655589.74113819</v>
      </c>
    </row>
    <row r="42" spans="1:8" ht="57.6" x14ac:dyDescent="0.3">
      <c r="A42" s="114" t="s">
        <v>1382</v>
      </c>
      <c r="B42" s="113">
        <v>16012786.351729199</v>
      </c>
      <c r="C42" s="114" t="s">
        <v>2409</v>
      </c>
      <c r="D42" s="113">
        <v>11119919.151259201</v>
      </c>
      <c r="E42" s="114" t="s">
        <v>2409</v>
      </c>
      <c r="F42" s="113">
        <v>9806084.8874392807</v>
      </c>
      <c r="G42" s="114" t="s">
        <v>2398</v>
      </c>
      <c r="H42" s="113">
        <v>9998566.6661992799</v>
      </c>
    </row>
    <row r="43" spans="1:8" ht="43.2" x14ac:dyDescent="0.3">
      <c r="A43" s="114" t="s">
        <v>1529</v>
      </c>
      <c r="B43" s="113">
        <v>15987426.502422299</v>
      </c>
      <c r="C43" s="114" t="s">
        <v>2399</v>
      </c>
      <c r="D43" s="113">
        <v>11722948.9209923</v>
      </c>
      <c r="E43" s="114" t="s">
        <v>2398</v>
      </c>
      <c r="F43" s="113">
        <v>11649636.2506423</v>
      </c>
      <c r="G43" s="114" t="s">
        <v>2399</v>
      </c>
      <c r="H43" s="113">
        <v>11649636.2506423</v>
      </c>
    </row>
    <row r="44" spans="1:8" ht="72" x14ac:dyDescent="0.3">
      <c r="A44" s="114" t="s">
        <v>1430</v>
      </c>
      <c r="B44" s="113">
        <v>15957171.1284802</v>
      </c>
      <c r="C44" s="114" t="s">
        <v>2398</v>
      </c>
      <c r="D44" s="113">
        <v>11274232.262540201</v>
      </c>
      <c r="E44" s="114" t="s">
        <v>2461</v>
      </c>
      <c r="F44" s="113">
        <v>11184172.286888201</v>
      </c>
      <c r="G44" s="114" t="s">
        <v>2475</v>
      </c>
      <c r="H44" s="113">
        <v>8547182.5039702691</v>
      </c>
    </row>
    <row r="45" spans="1:8" ht="43.2" x14ac:dyDescent="0.3">
      <c r="A45" s="114" t="s">
        <v>1481</v>
      </c>
      <c r="B45" s="113">
        <v>15766518.790116901</v>
      </c>
      <c r="C45" s="114" t="s">
        <v>2409</v>
      </c>
      <c r="D45" s="113">
        <v>10835811.4188969</v>
      </c>
      <c r="E45" s="114" t="s">
        <v>2398</v>
      </c>
      <c r="F45" s="113">
        <v>10509387.502996899</v>
      </c>
      <c r="G45" s="114" t="s">
        <v>2448</v>
      </c>
      <c r="H45" s="113">
        <v>9736816.7927969005</v>
      </c>
    </row>
    <row r="46" spans="1:8" ht="57.6" x14ac:dyDescent="0.3">
      <c r="A46" s="114" t="s">
        <v>1463</v>
      </c>
      <c r="B46" s="113">
        <v>15337184.910928899</v>
      </c>
      <c r="C46" s="114" t="s">
        <v>2398</v>
      </c>
      <c r="D46" s="113">
        <v>11089458.9752289</v>
      </c>
      <c r="E46" s="114" t="s">
        <v>2409</v>
      </c>
      <c r="F46" s="113">
        <v>10981881.579348899</v>
      </c>
      <c r="G46" s="114" t="s">
        <v>2357</v>
      </c>
      <c r="H46" s="113">
        <v>11116353.3241989</v>
      </c>
    </row>
    <row r="47" spans="1:8" ht="43.2" x14ac:dyDescent="0.3">
      <c r="A47" s="114" t="s">
        <v>1467</v>
      </c>
      <c r="B47" s="113">
        <v>15148796.192175301</v>
      </c>
      <c r="C47" s="114" t="s">
        <v>2402</v>
      </c>
      <c r="D47" s="113">
        <v>10942427.474625301</v>
      </c>
      <c r="E47" s="114" t="s">
        <v>2398</v>
      </c>
      <c r="F47" s="113">
        <v>10907494.793315301</v>
      </c>
      <c r="G47" s="114" t="s">
        <v>2452</v>
      </c>
      <c r="H47" s="113">
        <v>10404131.6231953</v>
      </c>
    </row>
    <row r="48" spans="1:8" ht="43.2" x14ac:dyDescent="0.3">
      <c r="A48" s="114" t="s">
        <v>1479</v>
      </c>
      <c r="B48" s="113">
        <v>14770596.227907199</v>
      </c>
      <c r="C48" s="114" t="s">
        <v>2409</v>
      </c>
      <c r="D48" s="113">
        <v>4221959.5668772599</v>
      </c>
      <c r="E48" s="114" t="s">
        <v>2398</v>
      </c>
      <c r="F48" s="113">
        <v>3830850.41644726</v>
      </c>
      <c r="G48" s="114" t="s">
        <v>2357</v>
      </c>
      <c r="H48" s="113">
        <v>3905873.6689472599</v>
      </c>
    </row>
    <row r="49" spans="1:8" ht="43.2" x14ac:dyDescent="0.3">
      <c r="A49" s="114" t="s">
        <v>1516</v>
      </c>
      <c r="B49" s="113">
        <v>14599735.222886801</v>
      </c>
      <c r="C49" s="114" t="s">
        <v>2358</v>
      </c>
      <c r="D49" s="113">
        <v>6076246.5954868495</v>
      </c>
      <c r="E49" s="114" t="s">
        <v>2453</v>
      </c>
      <c r="F49" s="113">
        <v>5438612.53708685</v>
      </c>
      <c r="G49" s="114" t="s">
        <v>2391</v>
      </c>
      <c r="H49" s="113">
        <v>6732083.0209868504</v>
      </c>
    </row>
    <row r="50" spans="1:8" ht="57.6" x14ac:dyDescent="0.3">
      <c r="A50" s="114" t="s">
        <v>1518</v>
      </c>
      <c r="B50" s="113">
        <v>14526726.8022065</v>
      </c>
      <c r="C50" s="114" t="s">
        <v>2399</v>
      </c>
      <c r="D50" s="113">
        <v>10579402.431086499</v>
      </c>
      <c r="E50" s="114" t="s">
        <v>2383</v>
      </c>
      <c r="F50" s="113">
        <v>10389011.7641565</v>
      </c>
      <c r="G50" s="114" t="s">
        <v>2398</v>
      </c>
      <c r="H50" s="113">
        <v>10232755.096856499</v>
      </c>
    </row>
    <row r="51" spans="1:8" ht="43.2" x14ac:dyDescent="0.3">
      <c r="A51" s="114" t="s">
        <v>1486</v>
      </c>
      <c r="B51" s="113">
        <v>14041287.705073399</v>
      </c>
      <c r="C51" s="114" t="s">
        <v>2409</v>
      </c>
      <c r="D51" s="113">
        <v>4246430.80099349</v>
      </c>
      <c r="E51" s="114" t="s">
        <v>2398</v>
      </c>
      <c r="F51" s="113">
        <v>4367719.3635734897</v>
      </c>
      <c r="G51" s="114" t="s">
        <v>2448</v>
      </c>
      <c r="H51" s="113">
        <v>3449584.6916834898</v>
      </c>
    </row>
    <row r="52" spans="1:8" ht="43.2" x14ac:dyDescent="0.3">
      <c r="A52" s="114" t="s">
        <v>1333</v>
      </c>
      <c r="B52" s="113">
        <v>13871622.2290463</v>
      </c>
      <c r="C52" s="114" t="s">
        <v>2409</v>
      </c>
      <c r="D52" s="113">
        <v>6478294.0778262997</v>
      </c>
      <c r="E52" s="114" t="s">
        <v>2398</v>
      </c>
      <c r="F52" s="113">
        <v>6285086.4020563001</v>
      </c>
      <c r="G52" s="114" t="s">
        <v>2448</v>
      </c>
      <c r="H52" s="113">
        <v>5430107.7444262998</v>
      </c>
    </row>
    <row r="53" spans="1:8" ht="43.2" x14ac:dyDescent="0.3">
      <c r="A53" s="114" t="s">
        <v>1442</v>
      </c>
      <c r="B53" s="113">
        <v>13710953.3330181</v>
      </c>
      <c r="C53" s="114" t="s">
        <v>2409</v>
      </c>
      <c r="D53" s="113">
        <v>6677156.5128181698</v>
      </c>
      <c r="E53" s="114" t="s">
        <v>2398</v>
      </c>
      <c r="F53" s="113">
        <v>6524170.9416181697</v>
      </c>
      <c r="G53" s="114" t="s">
        <v>2398</v>
      </c>
      <c r="H53" s="113">
        <v>6287738.6953181699</v>
      </c>
    </row>
    <row r="54" spans="1:8" ht="43.2" x14ac:dyDescent="0.3">
      <c r="A54" s="114" t="s">
        <v>1500</v>
      </c>
      <c r="B54" s="113">
        <v>13534406.653158899</v>
      </c>
      <c r="C54" s="114" t="s">
        <v>2409</v>
      </c>
      <c r="D54" s="113">
        <v>9610041.8384189904</v>
      </c>
      <c r="E54" s="114" t="s">
        <v>2357</v>
      </c>
      <c r="F54" s="113">
        <v>9221927.5628189892</v>
      </c>
      <c r="G54" s="114" t="s">
        <v>2448</v>
      </c>
      <c r="H54" s="113">
        <v>7878894.4380789902</v>
      </c>
    </row>
    <row r="55" spans="1:8" ht="43.2" x14ac:dyDescent="0.3">
      <c r="A55" s="114" t="s">
        <v>1422</v>
      </c>
      <c r="B55" s="113">
        <v>13521745.445784001</v>
      </c>
      <c r="C55" s="114" t="s">
        <v>2409</v>
      </c>
      <c r="D55" s="113">
        <v>8375019.1211340697</v>
      </c>
      <c r="E55" s="114" t="s">
        <v>2398</v>
      </c>
      <c r="F55" s="113">
        <v>8349888.5358840702</v>
      </c>
      <c r="G55" s="114" t="s">
        <v>2448</v>
      </c>
      <c r="H55" s="113">
        <v>7229090.8274840703</v>
      </c>
    </row>
    <row r="56" spans="1:8" ht="43.2" x14ac:dyDescent="0.3">
      <c r="A56" s="114" t="s">
        <v>1427</v>
      </c>
      <c r="B56" s="113">
        <v>13172958.0173479</v>
      </c>
      <c r="C56" s="114" t="s">
        <v>2409</v>
      </c>
      <c r="D56" s="113">
        <v>6846990.7350529898</v>
      </c>
      <c r="E56" s="114" t="s">
        <v>2398</v>
      </c>
      <c r="F56" s="113">
        <v>6836013.0619679904</v>
      </c>
      <c r="G56" s="114" t="s">
        <v>2398</v>
      </c>
      <c r="H56" s="113">
        <v>6621634.2609179895</v>
      </c>
    </row>
    <row r="57" spans="1:8" ht="43.2" x14ac:dyDescent="0.3">
      <c r="A57" s="114" t="s">
        <v>1532</v>
      </c>
      <c r="B57" s="113">
        <v>12961613.429806801</v>
      </c>
      <c r="C57" s="114" t="s">
        <v>2402</v>
      </c>
      <c r="D57" s="113">
        <v>9179660.8525068797</v>
      </c>
      <c r="E57" s="114" t="s">
        <v>2357</v>
      </c>
      <c r="F57" s="113">
        <v>9220378.3401068803</v>
      </c>
      <c r="G57" s="114" t="s">
        <v>2398</v>
      </c>
      <c r="H57" s="113">
        <v>8778382.9914068803</v>
      </c>
    </row>
    <row r="58" spans="1:8" ht="43.2" x14ac:dyDescent="0.3">
      <c r="A58" s="114" t="s">
        <v>1462</v>
      </c>
      <c r="B58" s="113">
        <v>12711187.764913199</v>
      </c>
      <c r="C58" s="114" t="s">
        <v>2409</v>
      </c>
      <c r="D58" s="113">
        <v>9450070.9922632799</v>
      </c>
      <c r="E58" s="114" t="s">
        <v>2357</v>
      </c>
      <c r="F58" s="113">
        <v>9311256.6593632791</v>
      </c>
      <c r="G58" s="114" t="s">
        <v>2485</v>
      </c>
      <c r="H58" s="113">
        <v>0</v>
      </c>
    </row>
    <row r="59" spans="1:8" ht="43.2" x14ac:dyDescent="0.3">
      <c r="A59" s="114" t="s">
        <v>1478</v>
      </c>
      <c r="B59" s="113">
        <v>12702411.9103973</v>
      </c>
      <c r="C59" s="114" t="s">
        <v>2402</v>
      </c>
      <c r="D59" s="113">
        <v>9148433.1843173206</v>
      </c>
      <c r="E59" s="114" t="s">
        <v>2398</v>
      </c>
      <c r="F59" s="113">
        <v>8777967.1592873204</v>
      </c>
      <c r="G59" s="114" t="s">
        <v>2448</v>
      </c>
      <c r="H59" s="113">
        <v>7935183.7552093202</v>
      </c>
    </row>
    <row r="60" spans="1:8" ht="57.6" x14ac:dyDescent="0.3">
      <c r="A60" s="114" t="s">
        <v>1458</v>
      </c>
      <c r="B60" s="113">
        <v>12321075.9005831</v>
      </c>
      <c r="C60" s="114" t="s">
        <v>2399</v>
      </c>
      <c r="D60" s="113">
        <v>8738913.9543331694</v>
      </c>
      <c r="E60" s="114" t="s">
        <v>2402</v>
      </c>
      <c r="F60" s="113">
        <v>6696809.2955731601</v>
      </c>
      <c r="G60" s="114" t="s">
        <v>2409</v>
      </c>
      <c r="H60" s="113">
        <v>8291083.9852931602</v>
      </c>
    </row>
    <row r="61" spans="1:8" ht="43.2" x14ac:dyDescent="0.3">
      <c r="A61" s="114" t="s">
        <v>1451</v>
      </c>
      <c r="B61" s="113">
        <v>12241713.4624539</v>
      </c>
      <c r="C61" s="114" t="s">
        <v>2398</v>
      </c>
      <c r="D61" s="113">
        <v>8717891.2121539805</v>
      </c>
      <c r="E61" s="114" t="s">
        <v>2357</v>
      </c>
      <c r="F61" s="113">
        <v>8717891.2121539805</v>
      </c>
      <c r="G61" s="114" t="s">
        <v>2398</v>
      </c>
      <c r="H61" s="113">
        <v>8079192.9980839798</v>
      </c>
    </row>
    <row r="62" spans="1:8" ht="72" x14ac:dyDescent="0.3">
      <c r="A62" s="114" t="s">
        <v>1414</v>
      </c>
      <c r="B62" s="113">
        <v>11917198.9063574</v>
      </c>
      <c r="C62" s="114" t="s">
        <v>2398</v>
      </c>
      <c r="D62" s="113">
        <v>8914218.7883674894</v>
      </c>
      <c r="E62" s="114" t="s">
        <v>2461</v>
      </c>
      <c r="F62" s="113">
        <v>8550079.3043774907</v>
      </c>
      <c r="G62" s="114" t="s">
        <v>2402</v>
      </c>
      <c r="H62" s="113">
        <v>8482889.9996774904</v>
      </c>
    </row>
    <row r="63" spans="1:8" ht="43.2" x14ac:dyDescent="0.3">
      <c r="A63" s="114" t="s">
        <v>1507</v>
      </c>
      <c r="B63" s="113">
        <v>11817577.2193314</v>
      </c>
      <c r="C63" s="114" t="s">
        <v>2402</v>
      </c>
      <c r="D63" s="113">
        <v>4218659.6066414705</v>
      </c>
      <c r="E63" s="114" t="s">
        <v>2359</v>
      </c>
      <c r="F63" s="113">
        <v>4218659.6066414705</v>
      </c>
      <c r="G63" s="114" t="s">
        <v>2448</v>
      </c>
      <c r="H63" s="113">
        <v>3485187.00029147</v>
      </c>
    </row>
    <row r="64" spans="1:8" ht="43.2" x14ac:dyDescent="0.3">
      <c r="A64" s="114" t="s">
        <v>1515</v>
      </c>
      <c r="B64" s="113">
        <v>11763931.114016701</v>
      </c>
      <c r="C64" s="114" t="s">
        <v>2402</v>
      </c>
      <c r="D64" s="113">
        <v>5912661.7922167601</v>
      </c>
      <c r="E64" s="114" t="s">
        <v>2357</v>
      </c>
      <c r="F64" s="113">
        <v>5973577.5053167697</v>
      </c>
      <c r="G64" s="114" t="s">
        <v>2448</v>
      </c>
      <c r="H64" s="113">
        <v>3506598.6528567602</v>
      </c>
    </row>
    <row r="65" spans="1:8" ht="57.6" x14ac:dyDescent="0.3">
      <c r="A65" s="114" t="s">
        <v>1470</v>
      </c>
      <c r="B65" s="113">
        <v>11757625.416184399</v>
      </c>
      <c r="C65" s="114" t="s">
        <v>2409</v>
      </c>
      <c r="D65" s="113">
        <v>6295474.2323744204</v>
      </c>
      <c r="E65" s="114" t="s">
        <v>2409</v>
      </c>
      <c r="F65" s="113">
        <v>7791274.0590344202</v>
      </c>
      <c r="G65" s="114" t="s">
        <v>2357</v>
      </c>
      <c r="H65" s="113">
        <v>8183614.9972344199</v>
      </c>
    </row>
    <row r="66" spans="1:8" ht="57.6" x14ac:dyDescent="0.3">
      <c r="A66" s="114" t="s">
        <v>1455</v>
      </c>
      <c r="B66" s="113">
        <v>11748908.7780533</v>
      </c>
      <c r="C66" s="114" t="s">
        <v>2357</v>
      </c>
      <c r="D66" s="113">
        <v>7830232.3579533203</v>
      </c>
      <c r="E66" s="114" t="s">
        <v>2448</v>
      </c>
      <c r="F66" s="113">
        <v>7634900.5227033198</v>
      </c>
      <c r="G66" s="114" t="s">
        <v>2357</v>
      </c>
      <c r="H66" s="113">
        <v>7685567.7910033204</v>
      </c>
    </row>
    <row r="67" spans="1:8" ht="57.6" x14ac:dyDescent="0.3">
      <c r="A67" s="114" t="s">
        <v>1351</v>
      </c>
      <c r="B67" s="113">
        <v>11572220.973262001</v>
      </c>
      <c r="C67" s="114" t="s">
        <v>2409</v>
      </c>
      <c r="D67" s="113">
        <v>8638535.2770720702</v>
      </c>
      <c r="E67" s="114" t="s">
        <v>2409</v>
      </c>
      <c r="F67" s="113">
        <v>9118676.9401360694</v>
      </c>
      <c r="G67" s="114" t="s">
        <v>2398</v>
      </c>
      <c r="H67" s="113">
        <v>9178710.18195807</v>
      </c>
    </row>
    <row r="68" spans="1:8" ht="43.2" x14ac:dyDescent="0.3">
      <c r="A68" s="114" t="s">
        <v>1440</v>
      </c>
      <c r="B68" s="113">
        <v>11523304.9394501</v>
      </c>
      <c r="C68" s="114" t="s">
        <v>2398</v>
      </c>
      <c r="D68" s="113">
        <v>8190621.9769201502</v>
      </c>
      <c r="E68" s="114" t="s">
        <v>2398</v>
      </c>
      <c r="F68" s="113">
        <v>8274536.0480901496</v>
      </c>
      <c r="G68" s="114" t="s">
        <v>2409</v>
      </c>
      <c r="H68" s="113">
        <v>7276653.9956361502</v>
      </c>
    </row>
    <row r="69" spans="1:8" ht="43.2" x14ac:dyDescent="0.3">
      <c r="A69" s="114" t="s">
        <v>1517</v>
      </c>
      <c r="B69" s="113">
        <v>11456698.0575771</v>
      </c>
      <c r="C69" s="114" t="s">
        <v>2409</v>
      </c>
      <c r="D69" s="113">
        <v>8083542.2676071599</v>
      </c>
      <c r="E69" s="114" t="s">
        <v>2398</v>
      </c>
      <c r="F69" s="113">
        <v>8181423.8934571603</v>
      </c>
      <c r="G69" s="114" t="s">
        <v>2485</v>
      </c>
      <c r="H69" s="113">
        <v>0</v>
      </c>
    </row>
    <row r="70" spans="1:8" ht="57.6" x14ac:dyDescent="0.3">
      <c r="A70" s="114" t="s">
        <v>1417</v>
      </c>
      <c r="B70" s="113">
        <v>11350287.435129199</v>
      </c>
      <c r="C70" s="114" t="s">
        <v>2409</v>
      </c>
      <c r="D70" s="113">
        <v>6831898.7678892203</v>
      </c>
      <c r="E70" s="114" t="s">
        <v>2409</v>
      </c>
      <c r="F70" s="113">
        <v>7861494.6675392203</v>
      </c>
      <c r="G70" s="114" t="s">
        <v>2398</v>
      </c>
      <c r="H70" s="113">
        <v>7790768.6648392202</v>
      </c>
    </row>
    <row r="71" spans="1:8" ht="43.2" x14ac:dyDescent="0.3">
      <c r="A71" s="114" t="s">
        <v>1405</v>
      </c>
      <c r="B71" s="113">
        <v>11317694.2402045</v>
      </c>
      <c r="C71" s="114" t="s">
        <v>2409</v>
      </c>
      <c r="D71" s="113">
        <v>6154827.6761865197</v>
      </c>
      <c r="E71" s="114" t="s">
        <v>2398</v>
      </c>
      <c r="F71" s="113">
        <v>6091450.4486645199</v>
      </c>
      <c r="G71" s="114" t="s">
        <v>2398</v>
      </c>
      <c r="H71" s="113">
        <v>6093243.9603645196</v>
      </c>
    </row>
    <row r="72" spans="1:8" ht="57.6" x14ac:dyDescent="0.3">
      <c r="A72" s="114" t="s">
        <v>1457</v>
      </c>
      <c r="B72" s="113">
        <v>11288352.5173415</v>
      </c>
      <c r="C72" s="114" t="s">
        <v>2409</v>
      </c>
      <c r="D72" s="113">
        <v>6566334.94658955</v>
      </c>
      <c r="E72" s="114" t="s">
        <v>2409</v>
      </c>
      <c r="F72" s="113">
        <v>9448323.7290095501</v>
      </c>
      <c r="G72" s="114" t="s">
        <v>2398</v>
      </c>
      <c r="H72" s="113">
        <v>9672183.3559515495</v>
      </c>
    </row>
    <row r="73" spans="1:8" ht="43.2" x14ac:dyDescent="0.3">
      <c r="A73" s="114" t="s">
        <v>1375</v>
      </c>
      <c r="B73" s="113">
        <v>11267961.0269462</v>
      </c>
      <c r="C73" s="114" t="s">
        <v>2398</v>
      </c>
      <c r="D73" s="113">
        <v>8066677.1520462101</v>
      </c>
      <c r="E73" s="114" t="s">
        <v>2398</v>
      </c>
      <c r="F73" s="113">
        <v>8066677.1520462101</v>
      </c>
      <c r="G73" s="114" t="s">
        <v>2398</v>
      </c>
      <c r="H73" s="113">
        <v>7899385.9695762098</v>
      </c>
    </row>
    <row r="74" spans="1:8" ht="43.2" x14ac:dyDescent="0.3">
      <c r="A74" s="114" t="s">
        <v>1388</v>
      </c>
      <c r="B74" s="113">
        <v>11201388.8952331</v>
      </c>
      <c r="C74" s="114" t="s">
        <v>2409</v>
      </c>
      <c r="D74" s="113">
        <v>2950580.6224831501</v>
      </c>
      <c r="E74" s="114" t="s">
        <v>2398</v>
      </c>
      <c r="F74" s="113">
        <v>2631136.6611931501</v>
      </c>
      <c r="G74" s="114" t="s">
        <v>2413</v>
      </c>
      <c r="H74" s="113">
        <v>2255039.2570931502</v>
      </c>
    </row>
    <row r="75" spans="1:8" ht="43.2" x14ac:dyDescent="0.3">
      <c r="A75" s="114" t="s">
        <v>1366</v>
      </c>
      <c r="B75" s="113">
        <v>10686932.5846988</v>
      </c>
      <c r="C75" s="114" t="s">
        <v>2409</v>
      </c>
      <c r="D75" s="113">
        <v>7408198.9782078797</v>
      </c>
      <c r="E75" s="114" t="s">
        <v>2398</v>
      </c>
      <c r="F75" s="113">
        <v>7389024.01506788</v>
      </c>
      <c r="G75" s="114" t="s">
        <v>2448</v>
      </c>
      <c r="H75" s="113">
        <v>6997841.49625888</v>
      </c>
    </row>
    <row r="76" spans="1:8" ht="57.6" x14ac:dyDescent="0.3">
      <c r="A76" s="114" t="s">
        <v>1332</v>
      </c>
      <c r="B76" s="113">
        <v>10619796.7201754</v>
      </c>
      <c r="C76" s="114" t="s">
        <v>2398</v>
      </c>
      <c r="D76" s="113">
        <v>7724219.1900754403</v>
      </c>
      <c r="E76" s="114" t="s">
        <v>2409</v>
      </c>
      <c r="F76" s="113">
        <v>6809737.7281104401</v>
      </c>
      <c r="G76" s="114" t="s">
        <v>2409</v>
      </c>
      <c r="H76" s="113">
        <v>6448104.6183454404</v>
      </c>
    </row>
    <row r="77" spans="1:8" ht="43.2" x14ac:dyDescent="0.3">
      <c r="A77" s="114" t="s">
        <v>1403</v>
      </c>
      <c r="B77" s="113">
        <v>10591376.8860409</v>
      </c>
      <c r="C77" s="114" t="s">
        <v>2398</v>
      </c>
      <c r="D77" s="113">
        <v>7562552.6396109397</v>
      </c>
      <c r="E77" s="114" t="s">
        <v>2398</v>
      </c>
      <c r="F77" s="113">
        <v>7523963.4641609397</v>
      </c>
      <c r="G77" s="114" t="s">
        <v>2398</v>
      </c>
      <c r="H77" s="113">
        <v>7368169.8628209401</v>
      </c>
    </row>
    <row r="78" spans="1:8" ht="43.2" x14ac:dyDescent="0.3">
      <c r="A78" s="114" t="s">
        <v>1441</v>
      </c>
      <c r="B78" s="113">
        <v>10517062.351068901</v>
      </c>
      <c r="C78" s="114" t="s">
        <v>2402</v>
      </c>
      <c r="D78" s="113">
        <v>7699354.2082289001</v>
      </c>
      <c r="E78" s="114" t="s">
        <v>2398</v>
      </c>
      <c r="F78" s="113">
        <v>7582302.0701788999</v>
      </c>
      <c r="G78" s="114" t="s">
        <v>2398</v>
      </c>
      <c r="H78" s="113">
        <v>7767924.6759438999</v>
      </c>
    </row>
    <row r="79" spans="1:8" ht="57.6" x14ac:dyDescent="0.3">
      <c r="A79" s="114" t="s">
        <v>1429</v>
      </c>
      <c r="B79" s="113">
        <v>10432488.7437196</v>
      </c>
      <c r="C79" s="114" t="s">
        <v>2409</v>
      </c>
      <c r="D79" s="113">
        <v>6635048.4698496601</v>
      </c>
      <c r="E79" s="114" t="s">
        <v>2409</v>
      </c>
      <c r="F79" s="113">
        <v>6556024.5764516601</v>
      </c>
      <c r="G79" s="114" t="s">
        <v>2398</v>
      </c>
      <c r="H79" s="113">
        <v>6705010.8235836597</v>
      </c>
    </row>
    <row r="80" spans="1:8" ht="43.2" x14ac:dyDescent="0.3">
      <c r="A80" s="114" t="s">
        <v>1416</v>
      </c>
      <c r="B80" s="113">
        <v>10322641.9922622</v>
      </c>
      <c r="C80" s="114" t="s">
        <v>2483</v>
      </c>
      <c r="D80" s="113">
        <v>4150698.61269227</v>
      </c>
      <c r="E80" s="114" t="s">
        <v>2357</v>
      </c>
      <c r="F80" s="113">
        <v>3985918.2041922701</v>
      </c>
      <c r="G80" s="114" t="s">
        <v>2357</v>
      </c>
      <c r="H80" s="113">
        <v>4356674.1232922701</v>
      </c>
    </row>
    <row r="81" spans="1:8" ht="28.8" x14ac:dyDescent="0.3">
      <c r="A81" s="114" t="s">
        <v>1408</v>
      </c>
      <c r="B81" s="113">
        <v>10274005.915872</v>
      </c>
      <c r="C81" s="114" t="s">
        <v>2431</v>
      </c>
      <c r="D81" s="113">
        <v>8749601.5989720691</v>
      </c>
      <c r="E81" s="114" t="s">
        <v>2431</v>
      </c>
      <c r="F81" s="113">
        <v>8749601.5989720691</v>
      </c>
      <c r="G81" s="114" t="s">
        <v>2431</v>
      </c>
      <c r="H81" s="113">
        <v>8749601.5989720691</v>
      </c>
    </row>
    <row r="82" spans="1:8" ht="57.6" x14ac:dyDescent="0.3">
      <c r="A82" s="114" t="s">
        <v>1476</v>
      </c>
      <c r="B82" s="113">
        <v>10116962.9103637</v>
      </c>
      <c r="C82" s="114" t="s">
        <v>2398</v>
      </c>
      <c r="D82" s="113">
        <v>7112654.6830837904</v>
      </c>
      <c r="E82" s="114" t="s">
        <v>2399</v>
      </c>
      <c r="F82" s="113">
        <v>7102320.7292337902</v>
      </c>
      <c r="G82" s="114" t="s">
        <v>2427</v>
      </c>
      <c r="H82" s="113">
        <v>5279538.6901837904</v>
      </c>
    </row>
    <row r="83" spans="1:8" ht="57.6" x14ac:dyDescent="0.3">
      <c r="A83" s="114" t="s">
        <v>1461</v>
      </c>
      <c r="B83" s="113">
        <v>10108490.138665801</v>
      </c>
      <c r="C83" s="114" t="s">
        <v>2409</v>
      </c>
      <c r="D83" s="113">
        <v>5787015.2410158804</v>
      </c>
      <c r="E83" s="114" t="s">
        <v>2402</v>
      </c>
      <c r="F83" s="113">
        <v>5085080.4913158799</v>
      </c>
      <c r="G83" s="114" t="s">
        <v>2398</v>
      </c>
      <c r="H83" s="113">
        <v>5172822.3350158799</v>
      </c>
    </row>
    <row r="84" spans="1:8" ht="57.6" x14ac:dyDescent="0.3">
      <c r="A84" s="114" t="s">
        <v>1401</v>
      </c>
      <c r="B84" s="113">
        <v>10068516.8214297</v>
      </c>
      <c r="C84" s="114" t="s">
        <v>2356</v>
      </c>
      <c r="D84" s="113">
        <v>7796281.3586097704</v>
      </c>
      <c r="E84" s="114" t="s">
        <v>2484</v>
      </c>
      <c r="F84" s="113">
        <v>7480245.1328297704</v>
      </c>
      <c r="G84" s="114" t="s">
        <v>2354</v>
      </c>
      <c r="H84" s="113">
        <v>5007780.1254497701</v>
      </c>
    </row>
    <row r="85" spans="1:8" ht="43.2" x14ac:dyDescent="0.3">
      <c r="A85" s="114" t="s">
        <v>1513</v>
      </c>
      <c r="B85" s="113">
        <v>9800679.2208591308</v>
      </c>
      <c r="C85" s="114" t="s">
        <v>2409</v>
      </c>
      <c r="D85" s="113">
        <v>7025519.6161491303</v>
      </c>
      <c r="E85" s="114" t="s">
        <v>2417</v>
      </c>
      <c r="F85" s="113">
        <v>5137436.1371991299</v>
      </c>
      <c r="G85" s="114" t="s">
        <v>2480</v>
      </c>
      <c r="H85" s="113">
        <v>3028092.8754991302</v>
      </c>
    </row>
    <row r="86" spans="1:8" ht="43.2" x14ac:dyDescent="0.3">
      <c r="A86" s="114" t="s">
        <v>1453</v>
      </c>
      <c r="B86" s="113">
        <v>9719042.1331331395</v>
      </c>
      <c r="C86" s="114" t="s">
        <v>2402</v>
      </c>
      <c r="D86" s="113">
        <v>5170294.6507331301</v>
      </c>
      <c r="E86" s="114" t="s">
        <v>2398</v>
      </c>
      <c r="F86" s="113">
        <v>5127270.3064691396</v>
      </c>
      <c r="G86" s="114" t="s">
        <v>2398</v>
      </c>
      <c r="H86" s="113">
        <v>4907560.08360314</v>
      </c>
    </row>
    <row r="87" spans="1:8" ht="57.6" x14ac:dyDescent="0.3">
      <c r="A87" s="114" t="s">
        <v>1510</v>
      </c>
      <c r="B87" s="113">
        <v>9714146.4462929294</v>
      </c>
      <c r="C87" s="114" t="s">
        <v>2398</v>
      </c>
      <c r="D87" s="113">
        <v>7173097.75784293</v>
      </c>
      <c r="E87" s="114" t="s">
        <v>2409</v>
      </c>
      <c r="F87" s="113">
        <v>7176282.7694029296</v>
      </c>
      <c r="G87" s="114" t="s">
        <v>2357</v>
      </c>
      <c r="H87" s="113">
        <v>7075963.5529929297</v>
      </c>
    </row>
    <row r="88" spans="1:8" ht="57.6" x14ac:dyDescent="0.3">
      <c r="A88" s="114" t="s">
        <v>1398</v>
      </c>
      <c r="B88" s="113">
        <v>9632590.7157412991</v>
      </c>
      <c r="C88" s="114" t="s">
        <v>2483</v>
      </c>
      <c r="D88" s="113">
        <v>6620550.5103102997</v>
      </c>
      <c r="E88" s="114" t="s">
        <v>2409</v>
      </c>
      <c r="F88" s="113">
        <v>5550071.8181202998</v>
      </c>
      <c r="G88" s="114" t="s">
        <v>2402</v>
      </c>
      <c r="H88" s="113">
        <v>6683519.8452003002</v>
      </c>
    </row>
    <row r="89" spans="1:8" ht="43.2" x14ac:dyDescent="0.3">
      <c r="A89" s="114" t="s">
        <v>1480</v>
      </c>
      <c r="B89" s="113">
        <v>9617971.1978658307</v>
      </c>
      <c r="C89" s="114" t="s">
        <v>2398</v>
      </c>
      <c r="D89" s="113">
        <v>6839181.3782058302</v>
      </c>
      <c r="E89" s="114" t="s">
        <v>2357</v>
      </c>
      <c r="F89" s="113">
        <v>6274580.5979158301</v>
      </c>
      <c r="G89" s="114" t="s">
        <v>2357</v>
      </c>
      <c r="H89" s="113">
        <v>6839181.3782058302</v>
      </c>
    </row>
    <row r="90" spans="1:8" ht="57.6" x14ac:dyDescent="0.3">
      <c r="A90" s="114" t="s">
        <v>1343</v>
      </c>
      <c r="B90" s="113">
        <v>9469914.9236932006</v>
      </c>
      <c r="C90" s="114" t="s">
        <v>2475</v>
      </c>
      <c r="D90" s="113">
        <v>5886009.4256531997</v>
      </c>
      <c r="E90" s="114" t="s">
        <v>2409</v>
      </c>
      <c r="F90" s="113">
        <v>5172257.0340131996</v>
      </c>
      <c r="G90" s="114" t="s">
        <v>2461</v>
      </c>
      <c r="H90" s="113">
        <v>6107133.7872492</v>
      </c>
    </row>
    <row r="91" spans="1:8" ht="43.2" x14ac:dyDescent="0.3">
      <c r="A91" s="114" t="s">
        <v>1524</v>
      </c>
      <c r="B91" s="113">
        <v>9339337.8203650508</v>
      </c>
      <c r="C91" s="114" t="s">
        <v>2398</v>
      </c>
      <c r="D91" s="113">
        <v>6843185.9351650504</v>
      </c>
      <c r="E91" s="114" t="s">
        <v>2359</v>
      </c>
      <c r="F91" s="113">
        <v>6843185.9351650504</v>
      </c>
      <c r="G91" s="114" t="s">
        <v>2398</v>
      </c>
      <c r="H91" s="113">
        <v>6770290.3254950503</v>
      </c>
    </row>
    <row r="92" spans="1:8" ht="43.2" x14ac:dyDescent="0.3">
      <c r="A92" s="114" t="s">
        <v>1335</v>
      </c>
      <c r="B92" s="113">
        <v>9294675.1195350997</v>
      </c>
      <c r="C92" s="114" t="s">
        <v>2409</v>
      </c>
      <c r="D92" s="113">
        <v>5433293.7692071004</v>
      </c>
      <c r="E92" s="114" t="s">
        <v>2398</v>
      </c>
      <c r="F92" s="113">
        <v>5508524.9671211001</v>
      </c>
      <c r="G92" s="114" t="s">
        <v>2398</v>
      </c>
      <c r="H92" s="113">
        <v>5423750.8085751003</v>
      </c>
    </row>
    <row r="93" spans="1:8" ht="57.6" x14ac:dyDescent="0.3">
      <c r="A93" s="114" t="s">
        <v>1413</v>
      </c>
      <c r="B93" s="113">
        <v>9288032.8798046894</v>
      </c>
      <c r="C93" s="114" t="s">
        <v>2398</v>
      </c>
      <c r="D93" s="113">
        <v>6684446.7831036896</v>
      </c>
      <c r="E93" s="114" t="s">
        <v>2409</v>
      </c>
      <c r="F93" s="113">
        <v>6686573.2290556896</v>
      </c>
      <c r="G93" s="114" t="s">
        <v>2398</v>
      </c>
      <c r="H93" s="113">
        <v>6599171.2774066897</v>
      </c>
    </row>
    <row r="94" spans="1:8" ht="43.2" x14ac:dyDescent="0.3">
      <c r="A94" s="114" t="s">
        <v>1482</v>
      </c>
      <c r="B94" s="113">
        <v>9221802.1839291696</v>
      </c>
      <c r="C94" s="114" t="s">
        <v>2402</v>
      </c>
      <c r="D94" s="113">
        <v>5058047.36622917</v>
      </c>
      <c r="E94" s="114" t="s">
        <v>2357</v>
      </c>
      <c r="F94" s="113">
        <v>5160288.1229591696</v>
      </c>
      <c r="G94" s="114" t="s">
        <v>2413</v>
      </c>
      <c r="H94" s="113">
        <v>3948382.6016291701</v>
      </c>
    </row>
    <row r="95" spans="1:8" ht="43.2" x14ac:dyDescent="0.3">
      <c r="A95" s="114" t="s">
        <v>1446</v>
      </c>
      <c r="B95" s="113">
        <v>9149683.6260482501</v>
      </c>
      <c r="C95" s="114" t="s">
        <v>2383</v>
      </c>
      <c r="D95" s="113">
        <v>4438247.2549182503</v>
      </c>
      <c r="E95" s="114" t="s">
        <v>2399</v>
      </c>
      <c r="F95" s="113">
        <v>4438247.2549182503</v>
      </c>
      <c r="G95" s="114" t="s">
        <v>2398</v>
      </c>
      <c r="H95" s="113">
        <v>4251043.7576342504</v>
      </c>
    </row>
    <row r="96" spans="1:8" ht="43.2" x14ac:dyDescent="0.3">
      <c r="A96" s="114" t="s">
        <v>1506</v>
      </c>
      <c r="B96" s="113">
        <v>9144312.3618887104</v>
      </c>
      <c r="C96" s="114" t="s">
        <v>2402</v>
      </c>
      <c r="D96" s="113">
        <v>6578373.4733987097</v>
      </c>
      <c r="E96" s="114" t="s">
        <v>2357</v>
      </c>
      <c r="F96" s="113">
        <v>6361988.9661287097</v>
      </c>
      <c r="G96" s="114" t="s">
        <v>2413</v>
      </c>
      <c r="H96" s="113">
        <v>5495621.87772871</v>
      </c>
    </row>
    <row r="97" spans="1:8" ht="57.6" x14ac:dyDescent="0.3">
      <c r="A97" s="114" t="s">
        <v>1363</v>
      </c>
      <c r="B97" s="113">
        <v>9132236.5922099408</v>
      </c>
      <c r="C97" s="114" t="s">
        <v>2398</v>
      </c>
      <c r="D97" s="113">
        <v>7069194.1877299398</v>
      </c>
      <c r="E97" s="114" t="s">
        <v>2391</v>
      </c>
      <c r="F97" s="113">
        <v>6764456.1586399404</v>
      </c>
      <c r="G97" s="114" t="s">
        <v>2402</v>
      </c>
      <c r="H97" s="113">
        <v>6438388.1208599396</v>
      </c>
    </row>
    <row r="98" spans="1:8" ht="57.6" x14ac:dyDescent="0.3">
      <c r="A98" s="114" t="s">
        <v>1313</v>
      </c>
      <c r="B98" s="113">
        <v>9104561.6317587402</v>
      </c>
      <c r="C98" s="114" t="s">
        <v>2398</v>
      </c>
      <c r="D98" s="113">
        <v>6834263.0565987397</v>
      </c>
      <c r="E98" s="114" t="s">
        <v>2409</v>
      </c>
      <c r="F98" s="113">
        <v>6677116.3221887397</v>
      </c>
      <c r="G98" s="114" t="s">
        <v>2409</v>
      </c>
      <c r="H98" s="113">
        <v>5656305.4092687396</v>
      </c>
    </row>
    <row r="99" spans="1:8" ht="43.2" x14ac:dyDescent="0.3">
      <c r="A99" s="114" t="s">
        <v>1488</v>
      </c>
      <c r="B99" s="113">
        <v>9100558.24951097</v>
      </c>
      <c r="C99" s="114" t="s">
        <v>2409</v>
      </c>
      <c r="D99" s="113">
        <v>5973588.9862509696</v>
      </c>
      <c r="E99" s="114" t="s">
        <v>2357</v>
      </c>
      <c r="F99" s="113">
        <v>5849105.3543509701</v>
      </c>
      <c r="G99" s="114" t="s">
        <v>2413</v>
      </c>
      <c r="H99" s="113">
        <v>5299660.3583509699</v>
      </c>
    </row>
    <row r="100" spans="1:8" ht="57.6" x14ac:dyDescent="0.3">
      <c r="A100" s="114" t="s">
        <v>1387</v>
      </c>
      <c r="B100" s="113">
        <v>9012544.5993889198</v>
      </c>
      <c r="C100" s="114" t="s">
        <v>2398</v>
      </c>
      <c r="D100" s="113">
        <v>6100896.9057889199</v>
      </c>
      <c r="E100" s="114" t="s">
        <v>2409</v>
      </c>
      <c r="F100" s="113">
        <v>5478857.4951889198</v>
      </c>
      <c r="G100" s="114" t="s">
        <v>2398</v>
      </c>
      <c r="H100" s="113">
        <v>5484781.6799889198</v>
      </c>
    </row>
    <row r="101" spans="1:8" ht="43.2" x14ac:dyDescent="0.3">
      <c r="A101" s="114" t="s">
        <v>1409</v>
      </c>
      <c r="B101" s="113">
        <v>8801876.9716765992</v>
      </c>
      <c r="C101" s="114" t="s">
        <v>2409</v>
      </c>
      <c r="D101" s="113">
        <v>2653671.5318716001</v>
      </c>
      <c r="E101" s="114" t="s">
        <v>2398</v>
      </c>
      <c r="F101" s="113">
        <v>2511954.8680715999</v>
      </c>
      <c r="G101" s="114" t="s">
        <v>2398</v>
      </c>
      <c r="H101" s="113">
        <v>2489146.7971665999</v>
      </c>
    </row>
    <row r="102" spans="1:8" ht="57.6" x14ac:dyDescent="0.3">
      <c r="A102" s="114" t="s">
        <v>1393</v>
      </c>
      <c r="B102" s="113">
        <v>8713017.2765969094</v>
      </c>
      <c r="C102" s="114" t="s">
        <v>2409</v>
      </c>
      <c r="D102" s="113">
        <v>5711059.3066869099</v>
      </c>
      <c r="E102" s="114" t="s">
        <v>2409</v>
      </c>
      <c r="F102" s="113">
        <v>3474901.0237669102</v>
      </c>
      <c r="G102" s="114" t="s">
        <v>2413</v>
      </c>
      <c r="H102" s="113">
        <v>3002832.7229669099</v>
      </c>
    </row>
    <row r="103" spans="1:8" ht="57.6" x14ac:dyDescent="0.3">
      <c r="A103" s="114" t="s">
        <v>1395</v>
      </c>
      <c r="B103" s="113">
        <v>8696504.1652599908</v>
      </c>
      <c r="C103" s="114" t="s">
        <v>2398</v>
      </c>
      <c r="D103" s="113">
        <v>6131324.4231499899</v>
      </c>
      <c r="E103" s="114" t="s">
        <v>2409</v>
      </c>
      <c r="F103" s="113">
        <v>6137813.5438959897</v>
      </c>
      <c r="G103" s="114" t="s">
        <v>2409</v>
      </c>
      <c r="H103" s="113">
        <v>4336408.3008699901</v>
      </c>
    </row>
    <row r="104" spans="1:8" ht="43.2" x14ac:dyDescent="0.3">
      <c r="A104" s="114" t="s">
        <v>1527</v>
      </c>
      <c r="B104" s="113">
        <v>8620110.6169723496</v>
      </c>
      <c r="C104" s="114" t="s">
        <v>2358</v>
      </c>
      <c r="D104" s="113">
        <v>6066230.4160923501</v>
      </c>
      <c r="E104" s="114" t="s">
        <v>2482</v>
      </c>
      <c r="F104" s="113">
        <v>2644014.67109235</v>
      </c>
      <c r="G104" s="114" t="s">
        <v>2357</v>
      </c>
      <c r="H104" s="113">
        <v>2011434.1634923499</v>
      </c>
    </row>
    <row r="105" spans="1:8" ht="72" x14ac:dyDescent="0.3">
      <c r="A105" s="114" t="s">
        <v>1340</v>
      </c>
      <c r="B105" s="113">
        <v>8606971.6621795408</v>
      </c>
      <c r="C105" s="114" t="s">
        <v>2461</v>
      </c>
      <c r="D105" s="113">
        <v>6072795.0318195401</v>
      </c>
      <c r="E105" s="114" t="s">
        <v>2461</v>
      </c>
      <c r="F105" s="113">
        <v>6737080.9237915399</v>
      </c>
      <c r="G105" s="114" t="s">
        <v>2402</v>
      </c>
      <c r="H105" s="113">
        <v>6746030.6524355402</v>
      </c>
    </row>
    <row r="106" spans="1:8" ht="72" x14ac:dyDescent="0.3">
      <c r="A106" s="114" t="s">
        <v>1326</v>
      </c>
      <c r="B106" s="113">
        <v>8569068.0584510192</v>
      </c>
      <c r="C106" s="114" t="s">
        <v>2357</v>
      </c>
      <c r="D106" s="113">
        <v>6881662.2560910201</v>
      </c>
      <c r="E106" s="114" t="s">
        <v>2481</v>
      </c>
      <c r="F106" s="113">
        <v>6672375.54779102</v>
      </c>
      <c r="G106" s="114" t="s">
        <v>2357</v>
      </c>
      <c r="H106" s="113">
        <v>6682386.47935302</v>
      </c>
    </row>
    <row r="107" spans="1:8" ht="57.6" x14ac:dyDescent="0.3">
      <c r="A107" s="114" t="s">
        <v>1392</v>
      </c>
      <c r="B107" s="113">
        <v>8477861.6937163491</v>
      </c>
      <c r="C107" s="114" t="s">
        <v>2409</v>
      </c>
      <c r="D107" s="113">
        <v>5256347.2978563402</v>
      </c>
      <c r="E107" s="114" t="s">
        <v>2409</v>
      </c>
      <c r="F107" s="113">
        <v>5906991.6828153497</v>
      </c>
      <c r="G107" s="114" t="s">
        <v>2398</v>
      </c>
      <c r="H107" s="113">
        <v>5966867.32562635</v>
      </c>
    </row>
    <row r="108" spans="1:8" ht="57.6" x14ac:dyDescent="0.3">
      <c r="A108" s="114" t="s">
        <v>1305</v>
      </c>
      <c r="B108" s="113">
        <v>8462801.8216492608</v>
      </c>
      <c r="C108" s="114" t="s">
        <v>2413</v>
      </c>
      <c r="D108" s="113">
        <v>6139614.6393492604</v>
      </c>
      <c r="E108" s="114" t="s">
        <v>2452</v>
      </c>
      <c r="F108" s="113">
        <v>5941522.39915126</v>
      </c>
      <c r="G108" s="114" t="s">
        <v>2442</v>
      </c>
      <c r="H108" s="113">
        <v>5230405.4954512604</v>
      </c>
    </row>
    <row r="109" spans="1:8" ht="43.2" x14ac:dyDescent="0.3">
      <c r="A109" s="114" t="s">
        <v>1508</v>
      </c>
      <c r="B109" s="113">
        <v>8439769.2215171605</v>
      </c>
      <c r="C109" s="114" t="s">
        <v>2398</v>
      </c>
      <c r="D109" s="113">
        <v>5950770.4741571601</v>
      </c>
      <c r="E109" s="114" t="s">
        <v>2398</v>
      </c>
      <c r="F109" s="113">
        <v>5807016.19649716</v>
      </c>
      <c r="G109" s="114" t="s">
        <v>2413</v>
      </c>
      <c r="H109" s="113">
        <v>5393562.35109716</v>
      </c>
    </row>
    <row r="110" spans="1:8" ht="43.2" x14ac:dyDescent="0.3">
      <c r="A110" s="114" t="s">
        <v>1447</v>
      </c>
      <c r="B110" s="113">
        <v>8274122.4525726996</v>
      </c>
      <c r="C110" s="114" t="s">
        <v>2357</v>
      </c>
      <c r="D110" s="113">
        <v>5788899.8268726999</v>
      </c>
      <c r="E110" s="114" t="s">
        <v>2438</v>
      </c>
      <c r="F110" s="113">
        <v>5662796.2476327</v>
      </c>
      <c r="G110" s="114" t="s">
        <v>2391</v>
      </c>
      <c r="H110" s="113">
        <v>3829383.7729326999</v>
      </c>
    </row>
    <row r="111" spans="1:8" ht="57.6" x14ac:dyDescent="0.3">
      <c r="A111" s="114" t="s">
        <v>1472</v>
      </c>
      <c r="B111" s="113">
        <v>8159979.2874505697</v>
      </c>
      <c r="C111" s="114" t="s">
        <v>2359</v>
      </c>
      <c r="D111" s="113">
        <v>5867812.9606505698</v>
      </c>
      <c r="E111" s="114" t="s">
        <v>2409</v>
      </c>
      <c r="F111" s="113">
        <v>3691045.49248057</v>
      </c>
      <c r="G111" s="114" t="s">
        <v>2398</v>
      </c>
      <c r="H111" s="113">
        <v>3535163.0191005701</v>
      </c>
    </row>
    <row r="112" spans="1:8" ht="43.2" x14ac:dyDescent="0.3">
      <c r="A112" s="114" t="s">
        <v>1396</v>
      </c>
      <c r="B112" s="113">
        <v>8019179.1907345001</v>
      </c>
      <c r="C112" s="114" t="s">
        <v>2409</v>
      </c>
      <c r="D112" s="113">
        <v>3663823.3565745</v>
      </c>
      <c r="E112" s="114" t="s">
        <v>2399</v>
      </c>
      <c r="F112" s="113">
        <v>3663823.3565745</v>
      </c>
      <c r="G112" s="114" t="s">
        <v>2357</v>
      </c>
      <c r="H112" s="113">
        <v>3685339.6525444998</v>
      </c>
    </row>
    <row r="113" spans="1:8" ht="43.2" x14ac:dyDescent="0.3">
      <c r="A113" s="114" t="s">
        <v>1509</v>
      </c>
      <c r="B113" s="113">
        <v>8015406.5198124703</v>
      </c>
      <c r="C113" s="114" t="s">
        <v>2383</v>
      </c>
      <c r="D113" s="113">
        <v>3827369.5900724698</v>
      </c>
      <c r="E113" s="114" t="s">
        <v>2357</v>
      </c>
      <c r="F113" s="113">
        <v>3761934.7868024702</v>
      </c>
      <c r="G113" s="114" t="s">
        <v>2398</v>
      </c>
      <c r="H113" s="113">
        <v>3427043.4391924702</v>
      </c>
    </row>
    <row r="114" spans="1:8" ht="43.2" x14ac:dyDescent="0.3">
      <c r="A114" s="114" t="s">
        <v>1512</v>
      </c>
      <c r="B114" s="113">
        <v>7960290.3283020603</v>
      </c>
      <c r="C114" s="114" t="s">
        <v>2402</v>
      </c>
      <c r="D114" s="113">
        <v>3924098.4076020601</v>
      </c>
      <c r="E114" s="114" t="s">
        <v>2357</v>
      </c>
      <c r="F114" s="113">
        <v>3665686.3977020602</v>
      </c>
      <c r="G114" s="114" t="s">
        <v>2413</v>
      </c>
      <c r="H114" s="113">
        <v>3514839.97810206</v>
      </c>
    </row>
    <row r="115" spans="1:8" ht="57.6" x14ac:dyDescent="0.3">
      <c r="A115" s="114" t="s">
        <v>1449</v>
      </c>
      <c r="B115" s="113">
        <v>7500586.0879763002</v>
      </c>
      <c r="C115" s="114" t="s">
        <v>2402</v>
      </c>
      <c r="D115" s="113">
        <v>4165528.7695762999</v>
      </c>
      <c r="E115" s="114" t="s">
        <v>2409</v>
      </c>
      <c r="F115" s="113">
        <v>5269015.7736143004</v>
      </c>
      <c r="G115" s="114" t="s">
        <v>2398</v>
      </c>
      <c r="H115" s="113">
        <v>5301222.9223563001</v>
      </c>
    </row>
    <row r="116" spans="1:8" ht="43.2" x14ac:dyDescent="0.3">
      <c r="A116" s="114" t="s">
        <v>1354</v>
      </c>
      <c r="B116" s="113">
        <v>7426975.8577770004</v>
      </c>
      <c r="C116" s="114" t="s">
        <v>2398</v>
      </c>
      <c r="D116" s="113">
        <v>5468825.0561330002</v>
      </c>
      <c r="E116" s="114" t="s">
        <v>2398</v>
      </c>
      <c r="F116" s="113">
        <v>5443410.7445029998</v>
      </c>
      <c r="G116" s="114" t="s">
        <v>2409</v>
      </c>
      <c r="H116" s="113">
        <v>5420136.9313669996</v>
      </c>
    </row>
    <row r="117" spans="1:8" ht="43.2" x14ac:dyDescent="0.3">
      <c r="A117" s="114" t="s">
        <v>1367</v>
      </c>
      <c r="B117" s="113">
        <v>7406689.0243412303</v>
      </c>
      <c r="C117" s="114" t="s">
        <v>2398</v>
      </c>
      <c r="D117" s="113">
        <v>5431319.0912412303</v>
      </c>
      <c r="E117" s="114" t="s">
        <v>2398</v>
      </c>
      <c r="F117" s="113">
        <v>5415972.5619712304</v>
      </c>
      <c r="G117" s="114" t="s">
        <v>2398</v>
      </c>
      <c r="H117" s="113">
        <v>5311111.6458242303</v>
      </c>
    </row>
    <row r="118" spans="1:8" x14ac:dyDescent="0.3">
      <c r="A118" s="114" t="s">
        <v>1325</v>
      </c>
      <c r="B118" s="113">
        <v>7260321.7275175601</v>
      </c>
      <c r="C118" s="114" t="s">
        <v>2353</v>
      </c>
      <c r="D118" s="113">
        <v>6730993.9939175602</v>
      </c>
      <c r="E118" s="114" t="s">
        <v>2353</v>
      </c>
      <c r="F118" s="113">
        <v>6730993.9939175602</v>
      </c>
      <c r="G118" s="114" t="s">
        <v>2353</v>
      </c>
      <c r="H118" s="113">
        <v>6730993.9939175602</v>
      </c>
    </row>
    <row r="119" spans="1:8" ht="57.6" x14ac:dyDescent="0.3">
      <c r="A119" s="114" t="s">
        <v>1373</v>
      </c>
      <c r="B119" s="113">
        <v>7250722.8788187802</v>
      </c>
      <c r="C119" s="114" t="s">
        <v>2398</v>
      </c>
      <c r="D119" s="113">
        <v>5205731.6234017797</v>
      </c>
      <c r="E119" s="114" t="s">
        <v>2402</v>
      </c>
      <c r="F119" s="113">
        <v>4314736.06730178</v>
      </c>
      <c r="G119" s="114" t="s">
        <v>2402</v>
      </c>
      <c r="H119" s="113">
        <v>4057541.47379178</v>
      </c>
    </row>
    <row r="120" spans="1:8" ht="43.2" x14ac:dyDescent="0.3">
      <c r="A120" s="114" t="s">
        <v>1541</v>
      </c>
      <c r="B120" s="113">
        <v>7202315.8397327596</v>
      </c>
      <c r="C120" s="114" t="s">
        <v>2359</v>
      </c>
      <c r="D120" s="113">
        <v>5088210.0471327603</v>
      </c>
      <c r="E120" s="114" t="s">
        <v>2359</v>
      </c>
      <c r="F120" s="113">
        <v>5088210.0471327603</v>
      </c>
      <c r="G120" s="114" t="s">
        <v>2399</v>
      </c>
      <c r="H120" s="113">
        <v>5060919.5679827603</v>
      </c>
    </row>
    <row r="121" spans="1:8" ht="57.6" x14ac:dyDescent="0.3">
      <c r="A121" s="114" t="s">
        <v>1407</v>
      </c>
      <c r="B121" s="113">
        <v>7107169.6782764001</v>
      </c>
      <c r="C121" s="114" t="s">
        <v>2409</v>
      </c>
      <c r="D121" s="113">
        <v>4939743.6504864097</v>
      </c>
      <c r="E121" s="114" t="s">
        <v>2409</v>
      </c>
      <c r="F121" s="113">
        <v>4743927.7326464001</v>
      </c>
      <c r="G121" s="114" t="s">
        <v>2398</v>
      </c>
      <c r="H121" s="113">
        <v>4679445.9203164</v>
      </c>
    </row>
    <row r="122" spans="1:8" ht="43.2" x14ac:dyDescent="0.3">
      <c r="A122" s="114" t="s">
        <v>1520</v>
      </c>
      <c r="B122" s="113">
        <v>7055715.6839429503</v>
      </c>
      <c r="C122" s="114" t="s">
        <v>2409</v>
      </c>
      <c r="D122" s="113">
        <v>4384545.0660029501</v>
      </c>
      <c r="E122" s="114" t="s">
        <v>2398</v>
      </c>
      <c r="F122" s="113">
        <v>4053679.2980429502</v>
      </c>
      <c r="G122" s="114" t="s">
        <v>2480</v>
      </c>
      <c r="H122" s="113">
        <v>2678874.9860429498</v>
      </c>
    </row>
    <row r="123" spans="1:8" ht="43.2" x14ac:dyDescent="0.3">
      <c r="A123" s="114" t="s">
        <v>1431</v>
      </c>
      <c r="B123" s="113">
        <v>6927855.8045642497</v>
      </c>
      <c r="C123" s="114" t="s">
        <v>2398</v>
      </c>
      <c r="D123" s="113">
        <v>5090039.69886225</v>
      </c>
      <c r="E123" s="114" t="s">
        <v>2398</v>
      </c>
      <c r="F123" s="113">
        <v>5059324.5308222501</v>
      </c>
      <c r="G123" s="114" t="s">
        <v>2398</v>
      </c>
      <c r="H123" s="113">
        <v>4889518.5739442501</v>
      </c>
    </row>
    <row r="124" spans="1:8" ht="57.6" x14ac:dyDescent="0.3">
      <c r="A124" s="114" t="s">
        <v>1361</v>
      </c>
      <c r="B124" s="113">
        <v>6922049.3158583604</v>
      </c>
      <c r="C124" s="114" t="s">
        <v>2453</v>
      </c>
      <c r="D124" s="113">
        <v>5158347.2993983598</v>
      </c>
      <c r="E124" s="114" t="s">
        <v>2391</v>
      </c>
      <c r="F124" s="113">
        <v>4914088.78131836</v>
      </c>
      <c r="G124" s="114" t="s">
        <v>2357</v>
      </c>
      <c r="H124" s="113">
        <v>4888934.3174483599</v>
      </c>
    </row>
    <row r="125" spans="1:8" ht="57.6" x14ac:dyDescent="0.3">
      <c r="A125" s="114" t="s">
        <v>1356</v>
      </c>
      <c r="B125" s="113">
        <v>6920123.9654864799</v>
      </c>
      <c r="C125" s="114" t="s">
        <v>2398</v>
      </c>
      <c r="D125" s="113">
        <v>4808112.9572974797</v>
      </c>
      <c r="E125" s="114" t="s">
        <v>2418</v>
      </c>
      <c r="F125" s="113">
        <v>3825079.3803464798</v>
      </c>
      <c r="G125" s="114" t="s">
        <v>2461</v>
      </c>
      <c r="H125" s="113">
        <v>3592793.9597904799</v>
      </c>
    </row>
    <row r="126" spans="1:8" ht="43.2" x14ac:dyDescent="0.3">
      <c r="A126" s="114" t="s">
        <v>1425</v>
      </c>
      <c r="B126" s="113">
        <v>6915681.9377440298</v>
      </c>
      <c r="C126" s="114" t="s">
        <v>2398</v>
      </c>
      <c r="D126" s="113">
        <v>4639878.96574903</v>
      </c>
      <c r="E126" s="114" t="s">
        <v>2398</v>
      </c>
      <c r="F126" s="113">
        <v>4945173.5391240297</v>
      </c>
      <c r="G126" s="114" t="s">
        <v>2398</v>
      </c>
      <c r="H126" s="113">
        <v>4942928.82331903</v>
      </c>
    </row>
    <row r="127" spans="1:8" ht="43.2" x14ac:dyDescent="0.3">
      <c r="A127" s="114" t="s">
        <v>1536</v>
      </c>
      <c r="B127" s="113">
        <v>6815427.7596661504</v>
      </c>
      <c r="C127" s="114" t="s">
        <v>2357</v>
      </c>
      <c r="D127" s="113">
        <v>5008149.2251661504</v>
      </c>
      <c r="E127" s="114" t="s">
        <v>2413</v>
      </c>
      <c r="F127" s="113">
        <v>4765192.1434661504</v>
      </c>
      <c r="G127" s="114" t="s">
        <v>2357</v>
      </c>
      <c r="H127" s="113">
        <v>4648411.6677661501</v>
      </c>
    </row>
    <row r="128" spans="1:8" ht="43.2" x14ac:dyDescent="0.3">
      <c r="A128" s="114" t="s">
        <v>1376</v>
      </c>
      <c r="B128" s="113">
        <v>6763000.6180168698</v>
      </c>
      <c r="C128" s="114" t="s">
        <v>2409</v>
      </c>
      <c r="D128" s="113">
        <v>4770892.0705678696</v>
      </c>
      <c r="E128" s="114" t="s">
        <v>2398</v>
      </c>
      <c r="F128" s="113">
        <v>4687093.5154778697</v>
      </c>
      <c r="G128" s="114" t="s">
        <v>2398</v>
      </c>
      <c r="H128" s="113">
        <v>4717565.7173778703</v>
      </c>
    </row>
    <row r="129" spans="1:8" ht="57.6" x14ac:dyDescent="0.3">
      <c r="A129" s="114" t="s">
        <v>1327</v>
      </c>
      <c r="B129" s="113">
        <v>6729964.7304151896</v>
      </c>
      <c r="C129" s="114" t="s">
        <v>2409</v>
      </c>
      <c r="D129" s="113">
        <v>4797048.5673711896</v>
      </c>
      <c r="E129" s="114" t="s">
        <v>2402</v>
      </c>
      <c r="F129" s="113">
        <v>4238996.64234519</v>
      </c>
      <c r="G129" s="114" t="s">
        <v>2409</v>
      </c>
      <c r="H129" s="113">
        <v>4577146.8201551903</v>
      </c>
    </row>
    <row r="130" spans="1:8" ht="57.6" x14ac:dyDescent="0.3">
      <c r="A130" s="114" t="s">
        <v>1364</v>
      </c>
      <c r="B130" s="113">
        <v>6666921.5730989398</v>
      </c>
      <c r="C130" s="114" t="s">
        <v>2409</v>
      </c>
      <c r="D130" s="113">
        <v>4391611.4268169403</v>
      </c>
      <c r="E130" s="114" t="s">
        <v>2398</v>
      </c>
      <c r="F130" s="113">
        <v>4422960.0699579399</v>
      </c>
      <c r="G130" s="114" t="s">
        <v>2461</v>
      </c>
      <c r="H130" s="113">
        <v>3331319.9030389399</v>
      </c>
    </row>
    <row r="131" spans="1:8" ht="57.6" x14ac:dyDescent="0.3">
      <c r="A131" s="114" t="s">
        <v>1316</v>
      </c>
      <c r="B131" s="113">
        <v>6645571.9565581996</v>
      </c>
      <c r="C131" s="114" t="s">
        <v>2409</v>
      </c>
      <c r="D131" s="113">
        <v>4709438.5891741998</v>
      </c>
      <c r="E131" s="114" t="s">
        <v>2437</v>
      </c>
      <c r="F131" s="113">
        <v>4742788.1953792004</v>
      </c>
      <c r="G131" s="114" t="s">
        <v>2479</v>
      </c>
      <c r="H131" s="113">
        <v>4687611.2956031999</v>
      </c>
    </row>
    <row r="132" spans="1:8" ht="57.6" x14ac:dyDescent="0.3">
      <c r="A132" s="114" t="s">
        <v>1497</v>
      </c>
      <c r="B132" s="113">
        <v>6620909.8176881997</v>
      </c>
      <c r="C132" s="114" t="s">
        <v>2409</v>
      </c>
      <c r="D132" s="113">
        <v>4650539.1584101999</v>
      </c>
      <c r="E132" s="114" t="s">
        <v>2399</v>
      </c>
      <c r="F132" s="113">
        <v>4646735.1617911998</v>
      </c>
      <c r="G132" s="114" t="s">
        <v>2478</v>
      </c>
      <c r="H132" s="113">
        <v>0</v>
      </c>
    </row>
    <row r="133" spans="1:8" ht="72" x14ac:dyDescent="0.3">
      <c r="A133" s="114" t="s">
        <v>1368</v>
      </c>
      <c r="B133" s="113">
        <v>6521723.61646186</v>
      </c>
      <c r="C133" s="114" t="s">
        <v>2383</v>
      </c>
      <c r="D133" s="113">
        <v>4462302.1873518601</v>
      </c>
      <c r="E133" s="114" t="s">
        <v>2477</v>
      </c>
      <c r="F133" s="113">
        <v>618169.70739185996</v>
      </c>
      <c r="G133" s="114" t="s">
        <v>2359</v>
      </c>
      <c r="H133" s="113">
        <v>618169.70739185996</v>
      </c>
    </row>
    <row r="134" spans="1:8" x14ac:dyDescent="0.3">
      <c r="A134" s="114" t="s">
        <v>1385</v>
      </c>
      <c r="B134" s="113">
        <v>6435983.3721536798</v>
      </c>
      <c r="C134" s="114" t="s">
        <v>2369</v>
      </c>
      <c r="D134" s="113">
        <v>5799550.9979536803</v>
      </c>
      <c r="E134" s="114" t="s">
        <v>2369</v>
      </c>
      <c r="F134" s="113">
        <v>5799550.9979536803</v>
      </c>
      <c r="G134" s="114" t="s">
        <v>2369</v>
      </c>
      <c r="H134" s="113">
        <v>5799550.9979536803</v>
      </c>
    </row>
    <row r="135" spans="1:8" ht="43.2" x14ac:dyDescent="0.3">
      <c r="A135" s="114" t="s">
        <v>1469</v>
      </c>
      <c r="B135" s="113">
        <v>6418508.16874352</v>
      </c>
      <c r="C135" s="114" t="s">
        <v>2359</v>
      </c>
      <c r="D135" s="113">
        <v>5122219.26414352</v>
      </c>
      <c r="E135" s="114" t="s">
        <v>2413</v>
      </c>
      <c r="F135" s="113">
        <v>5083325.8826635201</v>
      </c>
      <c r="G135" s="114" t="s">
        <v>2357</v>
      </c>
      <c r="H135" s="113">
        <v>5026360.8289835202</v>
      </c>
    </row>
    <row r="136" spans="1:8" ht="43.2" x14ac:dyDescent="0.3">
      <c r="A136" s="114" t="s">
        <v>1540</v>
      </c>
      <c r="B136" s="113">
        <v>6417038.1127845002</v>
      </c>
      <c r="C136" s="114" t="s">
        <v>2357</v>
      </c>
      <c r="D136" s="113">
        <v>5024090.3151845001</v>
      </c>
      <c r="E136" s="114" t="s">
        <v>2357</v>
      </c>
      <c r="F136" s="113">
        <v>5024090.3151845001</v>
      </c>
      <c r="G136" s="114" t="s">
        <v>2357</v>
      </c>
      <c r="H136" s="113">
        <v>5024090.3151845001</v>
      </c>
    </row>
    <row r="137" spans="1:8" ht="57.6" x14ac:dyDescent="0.3">
      <c r="A137" s="114" t="s">
        <v>1362</v>
      </c>
      <c r="B137" s="113">
        <v>6388693.9467245797</v>
      </c>
      <c r="C137" s="114" t="s">
        <v>2398</v>
      </c>
      <c r="D137" s="113">
        <v>4611725.9728945699</v>
      </c>
      <c r="E137" s="114" t="s">
        <v>2402</v>
      </c>
      <c r="F137" s="113">
        <v>3362885.5667045699</v>
      </c>
      <c r="G137" s="114" t="s">
        <v>2398</v>
      </c>
      <c r="H137" s="113">
        <v>3459090.70850957</v>
      </c>
    </row>
    <row r="138" spans="1:8" ht="57.6" x14ac:dyDescent="0.3">
      <c r="A138" s="114" t="s">
        <v>1303</v>
      </c>
      <c r="B138" s="113">
        <v>6370041.4409850799</v>
      </c>
      <c r="C138" s="114" t="s">
        <v>2437</v>
      </c>
      <c r="D138" s="113">
        <v>4515240.8421080802</v>
      </c>
      <c r="E138" s="114" t="s">
        <v>2409</v>
      </c>
      <c r="F138" s="113">
        <v>4323993.7669100799</v>
      </c>
      <c r="G138" s="114" t="s">
        <v>2409</v>
      </c>
      <c r="H138" s="113">
        <v>4658938.4719320796</v>
      </c>
    </row>
    <row r="139" spans="1:8" ht="57.6" x14ac:dyDescent="0.3">
      <c r="A139" s="114" t="s">
        <v>1528</v>
      </c>
      <c r="B139" s="113">
        <v>6348475.5219619405</v>
      </c>
      <c r="C139" s="114" t="s">
        <v>2359</v>
      </c>
      <c r="D139" s="113">
        <v>4534018.40656194</v>
      </c>
      <c r="E139" s="114" t="s">
        <v>2359</v>
      </c>
      <c r="F139" s="113">
        <v>4534018.40656194</v>
      </c>
      <c r="G139" s="114" t="s">
        <v>2427</v>
      </c>
      <c r="H139" s="113">
        <v>4076894.07450194</v>
      </c>
    </row>
    <row r="140" spans="1:8" ht="72" x14ac:dyDescent="0.3">
      <c r="A140" s="114" t="s">
        <v>1320</v>
      </c>
      <c r="B140" s="113">
        <v>6311491.8914084397</v>
      </c>
      <c r="C140" s="114" t="s">
        <v>2434</v>
      </c>
      <c r="D140" s="113">
        <v>3125770.9400204401</v>
      </c>
      <c r="E140" s="114" t="s">
        <v>2434</v>
      </c>
      <c r="F140" s="113">
        <v>1728205.43862044</v>
      </c>
      <c r="G140" s="114" t="s">
        <v>2448</v>
      </c>
      <c r="H140" s="113">
        <v>1604527.6467824399</v>
      </c>
    </row>
    <row r="141" spans="1:8" ht="43.2" x14ac:dyDescent="0.3">
      <c r="A141" s="114" t="s">
        <v>1350</v>
      </c>
      <c r="B141" s="113">
        <v>6268656.9490746204</v>
      </c>
      <c r="C141" s="114" t="s">
        <v>2409</v>
      </c>
      <c r="D141" s="113">
        <v>4405619.8957716199</v>
      </c>
      <c r="E141" s="114" t="s">
        <v>2398</v>
      </c>
      <c r="F141" s="113">
        <v>4215633.1866946202</v>
      </c>
      <c r="G141" s="114" t="s">
        <v>2448</v>
      </c>
      <c r="H141" s="113">
        <v>3985043.20718762</v>
      </c>
    </row>
    <row r="142" spans="1:8" ht="57.6" x14ac:dyDescent="0.3">
      <c r="A142" s="114" t="s">
        <v>1349</v>
      </c>
      <c r="B142" s="113">
        <v>6201607.0002952898</v>
      </c>
      <c r="C142" s="114" t="s">
        <v>2383</v>
      </c>
      <c r="D142" s="113">
        <v>3694785.3532752902</v>
      </c>
      <c r="E142" s="114" t="s">
        <v>2409</v>
      </c>
      <c r="F142" s="113">
        <v>3986195.4978052899</v>
      </c>
      <c r="G142" s="114" t="s">
        <v>2398</v>
      </c>
      <c r="H142" s="113">
        <v>4023616.19293429</v>
      </c>
    </row>
    <row r="143" spans="1:8" ht="57.6" x14ac:dyDescent="0.3">
      <c r="A143" s="114" t="s">
        <v>1400</v>
      </c>
      <c r="B143" s="113">
        <v>6147283.8671044596</v>
      </c>
      <c r="C143" s="114" t="s">
        <v>2409</v>
      </c>
      <c r="D143" s="113">
        <v>4346403.0979044596</v>
      </c>
      <c r="E143" s="114" t="s">
        <v>2402</v>
      </c>
      <c r="F143" s="113">
        <v>3561761.8410744602</v>
      </c>
      <c r="G143" s="114" t="s">
        <v>2398</v>
      </c>
      <c r="H143" s="113">
        <v>3568688.4608894601</v>
      </c>
    </row>
    <row r="144" spans="1:8" ht="57.6" x14ac:dyDescent="0.3">
      <c r="A144" s="114" t="s">
        <v>1450</v>
      </c>
      <c r="B144" s="113">
        <v>6110854.5999085903</v>
      </c>
      <c r="C144" s="114" t="s">
        <v>2409</v>
      </c>
      <c r="D144" s="113">
        <v>1986774.86928359</v>
      </c>
      <c r="E144" s="114" t="s">
        <v>2409</v>
      </c>
      <c r="F144" s="113">
        <v>3530625.2768435902</v>
      </c>
      <c r="G144" s="114" t="s">
        <v>2357</v>
      </c>
      <c r="H144" s="113">
        <v>3530625.2768435902</v>
      </c>
    </row>
    <row r="145" spans="1:8" ht="43.2" x14ac:dyDescent="0.3">
      <c r="A145" s="114" t="s">
        <v>1424</v>
      </c>
      <c r="B145" s="113">
        <v>5946507.5047808699</v>
      </c>
      <c r="C145" s="114" t="s">
        <v>2398</v>
      </c>
      <c r="D145" s="113">
        <v>4178185.4704708699</v>
      </c>
      <c r="E145" s="114" t="s">
        <v>2398</v>
      </c>
      <c r="F145" s="113">
        <v>4189012.81576087</v>
      </c>
      <c r="G145" s="114" t="s">
        <v>2448</v>
      </c>
      <c r="H145" s="113">
        <v>3832261.6312108701</v>
      </c>
    </row>
    <row r="146" spans="1:8" ht="43.2" x14ac:dyDescent="0.3">
      <c r="A146" s="114" t="s">
        <v>1360</v>
      </c>
      <c r="B146" s="113">
        <v>5899045.3617177</v>
      </c>
      <c r="C146" s="114" t="s">
        <v>2409</v>
      </c>
      <c r="D146" s="113">
        <v>3019724.4526976999</v>
      </c>
      <c r="E146" s="114" t="s">
        <v>2398</v>
      </c>
      <c r="F146" s="113">
        <v>2982091.6425977</v>
      </c>
      <c r="G146" s="114" t="s">
        <v>2398</v>
      </c>
      <c r="H146" s="113">
        <v>2989252.5875877002</v>
      </c>
    </row>
    <row r="147" spans="1:8" ht="72" x14ac:dyDescent="0.3">
      <c r="A147" s="114" t="s">
        <v>1339</v>
      </c>
      <c r="B147" s="113">
        <v>5741494.8572076596</v>
      </c>
      <c r="C147" s="114" t="s">
        <v>2452</v>
      </c>
      <c r="D147" s="113">
        <v>4098590.2790496601</v>
      </c>
      <c r="E147" s="114" t="s">
        <v>2461</v>
      </c>
      <c r="F147" s="113">
        <v>3747911.9220386599</v>
      </c>
      <c r="G147" s="114" t="s">
        <v>2409</v>
      </c>
      <c r="H147" s="113">
        <v>2927836.0065636602</v>
      </c>
    </row>
    <row r="148" spans="1:8" ht="43.2" x14ac:dyDescent="0.3">
      <c r="A148" s="114" t="s">
        <v>1394</v>
      </c>
      <c r="B148" s="113">
        <v>5733790.7419857802</v>
      </c>
      <c r="C148" s="114" t="s">
        <v>2466</v>
      </c>
      <c r="D148" s="113">
        <v>3141727.2017247798</v>
      </c>
      <c r="E148" s="114" t="s">
        <v>2359</v>
      </c>
      <c r="F148" s="113">
        <v>3141727.2017247798</v>
      </c>
      <c r="G148" s="114" t="s">
        <v>2398</v>
      </c>
      <c r="H148" s="113">
        <v>3150431.0509947799</v>
      </c>
    </row>
    <row r="149" spans="1:8" ht="43.2" x14ac:dyDescent="0.3">
      <c r="A149" s="114" t="s">
        <v>1523</v>
      </c>
      <c r="B149" s="113">
        <v>5703040.2920842096</v>
      </c>
      <c r="C149" s="114" t="s">
        <v>2402</v>
      </c>
      <c r="D149" s="113">
        <v>4273522.0980642103</v>
      </c>
      <c r="E149" s="114" t="s">
        <v>2357</v>
      </c>
      <c r="F149" s="113">
        <v>4193522.04470421</v>
      </c>
      <c r="G149" s="114" t="s">
        <v>2413</v>
      </c>
      <c r="H149" s="113">
        <v>4117200.1547642099</v>
      </c>
    </row>
    <row r="150" spans="1:8" ht="43.2" x14ac:dyDescent="0.3">
      <c r="A150" s="114" t="s">
        <v>1537</v>
      </c>
      <c r="B150" s="113">
        <v>5696335.8077176204</v>
      </c>
      <c r="C150" s="114" t="s">
        <v>2368</v>
      </c>
      <c r="D150" s="113">
        <v>4224093.8220076198</v>
      </c>
      <c r="E150" s="114" t="s">
        <v>2368</v>
      </c>
      <c r="F150" s="113">
        <v>4224093.8220076198</v>
      </c>
      <c r="G150" s="114" t="s">
        <v>2428</v>
      </c>
      <c r="H150" s="113">
        <v>2857215.38300762</v>
      </c>
    </row>
    <row r="151" spans="1:8" ht="72" x14ac:dyDescent="0.3">
      <c r="A151" s="114" t="s">
        <v>1314</v>
      </c>
      <c r="B151" s="113">
        <v>5644810.8617975703</v>
      </c>
      <c r="C151" s="114" t="s">
        <v>2357</v>
      </c>
      <c r="D151" s="113">
        <v>4210011.0489215702</v>
      </c>
      <c r="E151" s="114" t="s">
        <v>2466</v>
      </c>
      <c r="F151" s="113">
        <v>2927083.8346845699</v>
      </c>
      <c r="G151" s="114" t="s">
        <v>2409</v>
      </c>
      <c r="H151" s="113">
        <v>2782664.0393545702</v>
      </c>
    </row>
    <row r="152" spans="1:8" ht="57.6" x14ac:dyDescent="0.3">
      <c r="A152" s="114" t="s">
        <v>1317</v>
      </c>
      <c r="B152" s="113">
        <v>5639841.4319425104</v>
      </c>
      <c r="C152" s="114" t="s">
        <v>2357</v>
      </c>
      <c r="D152" s="113">
        <v>4057751.8832425098</v>
      </c>
      <c r="E152" s="114" t="s">
        <v>2437</v>
      </c>
      <c r="F152" s="113">
        <v>3665999.1969065098</v>
      </c>
      <c r="G152" s="114" t="s">
        <v>2357</v>
      </c>
      <c r="H152" s="113">
        <v>3770114.74120651</v>
      </c>
    </row>
    <row r="153" spans="1:8" ht="57.6" x14ac:dyDescent="0.3">
      <c r="A153" s="114" t="s">
        <v>1359</v>
      </c>
      <c r="B153" s="113">
        <v>5618622.9163809801</v>
      </c>
      <c r="C153" s="114" t="s">
        <v>2402</v>
      </c>
      <c r="D153" s="113">
        <v>3430953.9345809799</v>
      </c>
      <c r="E153" s="114" t="s">
        <v>2409</v>
      </c>
      <c r="F153" s="113">
        <v>4532932.3819249701</v>
      </c>
      <c r="G153" s="114" t="s">
        <v>2398</v>
      </c>
      <c r="H153" s="113">
        <v>4530433.9428549698</v>
      </c>
    </row>
    <row r="154" spans="1:8" ht="43.2" x14ac:dyDescent="0.3">
      <c r="A154" s="114" t="s">
        <v>1310</v>
      </c>
      <c r="B154" s="113">
        <v>5570792.9033715604</v>
      </c>
      <c r="C154" s="114" t="s">
        <v>2409</v>
      </c>
      <c r="D154" s="113">
        <v>3605115.44665456</v>
      </c>
      <c r="E154" s="114" t="s">
        <v>2398</v>
      </c>
      <c r="F154" s="113">
        <v>3550725.6332215602</v>
      </c>
      <c r="G154" s="114" t="s">
        <v>2398</v>
      </c>
      <c r="H154" s="113">
        <v>3374022.52615456</v>
      </c>
    </row>
    <row r="155" spans="1:8" ht="43.2" x14ac:dyDescent="0.3">
      <c r="A155" s="114" t="s">
        <v>1283</v>
      </c>
      <c r="B155" s="113">
        <v>5570685.7117171297</v>
      </c>
      <c r="C155" s="114" t="s">
        <v>2409</v>
      </c>
      <c r="D155" s="113">
        <v>3380290.7040331298</v>
      </c>
      <c r="E155" s="114" t="s">
        <v>2398</v>
      </c>
      <c r="F155" s="113">
        <v>3242046.2185971299</v>
      </c>
      <c r="G155" s="114" t="s">
        <v>2448</v>
      </c>
      <c r="H155" s="113">
        <v>2989673.9821001301</v>
      </c>
    </row>
    <row r="156" spans="1:8" ht="57.6" x14ac:dyDescent="0.3">
      <c r="A156" s="114" t="s">
        <v>1421</v>
      </c>
      <c r="B156" s="113">
        <v>5536620.5341154998</v>
      </c>
      <c r="C156" s="114" t="s">
        <v>2398</v>
      </c>
      <c r="D156" s="113">
        <v>4135694.3185115</v>
      </c>
      <c r="E156" s="114" t="s">
        <v>2409</v>
      </c>
      <c r="F156" s="113">
        <v>3199239.1844015</v>
      </c>
      <c r="G156" s="114" t="s">
        <v>2398</v>
      </c>
      <c r="H156" s="113">
        <v>3225013.1789115001</v>
      </c>
    </row>
    <row r="157" spans="1:8" ht="57.6" x14ac:dyDescent="0.3">
      <c r="A157" s="114" t="s">
        <v>1289</v>
      </c>
      <c r="B157" s="113">
        <v>5507023.9245856199</v>
      </c>
      <c r="C157" s="114" t="s">
        <v>2398</v>
      </c>
      <c r="D157" s="113">
        <v>4057661.04573962</v>
      </c>
      <c r="E157" s="114" t="s">
        <v>2409</v>
      </c>
      <c r="F157" s="113">
        <v>3257360.6708066198</v>
      </c>
      <c r="G157" s="114" t="s">
        <v>2398</v>
      </c>
      <c r="H157" s="113">
        <v>3343941.08601262</v>
      </c>
    </row>
    <row r="158" spans="1:8" ht="43.2" x14ac:dyDescent="0.3">
      <c r="A158" s="114" t="s">
        <v>1377</v>
      </c>
      <c r="B158" s="113">
        <v>5468134.4801724898</v>
      </c>
      <c r="C158" s="114" t="s">
        <v>2409</v>
      </c>
      <c r="D158" s="113">
        <v>2706270.5726194899</v>
      </c>
      <c r="E158" s="114" t="s">
        <v>2398</v>
      </c>
      <c r="F158" s="113">
        <v>2529165.6209624899</v>
      </c>
      <c r="G158" s="114" t="s">
        <v>2398</v>
      </c>
      <c r="H158" s="113">
        <v>2535036.6097194902</v>
      </c>
    </row>
    <row r="159" spans="1:8" ht="57.6" x14ac:dyDescent="0.3">
      <c r="A159" s="114" t="s">
        <v>1418</v>
      </c>
      <c r="B159" s="113">
        <v>5437437.5171818202</v>
      </c>
      <c r="C159" s="114" t="s">
        <v>2409</v>
      </c>
      <c r="D159" s="113">
        <v>3350771.2872108198</v>
      </c>
      <c r="E159" s="114" t="s">
        <v>2409</v>
      </c>
      <c r="F159" s="113">
        <v>3830797.8275508201</v>
      </c>
      <c r="G159" s="114" t="s">
        <v>2357</v>
      </c>
      <c r="H159" s="113">
        <v>3823633.25232082</v>
      </c>
    </row>
    <row r="160" spans="1:8" ht="43.2" x14ac:dyDescent="0.3">
      <c r="A160" s="114" t="s">
        <v>1410</v>
      </c>
      <c r="B160" s="113">
        <v>5434815.4518766999</v>
      </c>
      <c r="C160" s="114" t="s">
        <v>2409</v>
      </c>
      <c r="D160" s="113">
        <v>3452634.2727867002</v>
      </c>
      <c r="E160" s="114" t="s">
        <v>2398</v>
      </c>
      <c r="F160" s="113">
        <v>3415514.6828566999</v>
      </c>
      <c r="G160" s="114" t="s">
        <v>2391</v>
      </c>
      <c r="H160" s="113">
        <v>3987668.3621466998</v>
      </c>
    </row>
    <row r="161" spans="1:8" ht="57.6" x14ac:dyDescent="0.3">
      <c r="A161" s="114" t="s">
        <v>1423</v>
      </c>
      <c r="B161" s="113">
        <v>5348877.3578779399</v>
      </c>
      <c r="C161" s="114" t="s">
        <v>2357</v>
      </c>
      <c r="D161" s="113">
        <v>3753131.7879579398</v>
      </c>
      <c r="E161" s="114" t="s">
        <v>2402</v>
      </c>
      <c r="F161" s="113">
        <v>1012988.99148794</v>
      </c>
      <c r="G161" s="114" t="s">
        <v>2398</v>
      </c>
      <c r="H161" s="113">
        <v>730450.541587941</v>
      </c>
    </row>
    <row r="162" spans="1:8" ht="43.2" x14ac:dyDescent="0.3">
      <c r="A162" s="114" t="s">
        <v>1419</v>
      </c>
      <c r="B162" s="113">
        <v>5332003.6622271696</v>
      </c>
      <c r="C162" s="114" t="s">
        <v>2383</v>
      </c>
      <c r="D162" s="113">
        <v>3507854.82024717</v>
      </c>
      <c r="E162" s="114" t="s">
        <v>2399</v>
      </c>
      <c r="F162" s="113">
        <v>3512930.35008917</v>
      </c>
      <c r="G162" s="114" t="s">
        <v>2398</v>
      </c>
      <c r="H162" s="113">
        <v>3409019.15273717</v>
      </c>
    </row>
    <row r="163" spans="1:8" x14ac:dyDescent="0.3">
      <c r="A163" s="114" t="s">
        <v>1315</v>
      </c>
      <c r="B163" s="113">
        <v>5312267.5908598201</v>
      </c>
      <c r="C163" s="114" t="s">
        <v>2384</v>
      </c>
      <c r="D163" s="113">
        <v>4763350.1583398199</v>
      </c>
      <c r="E163" s="114" t="s">
        <v>2384</v>
      </c>
      <c r="F163" s="113">
        <v>4772823.07536982</v>
      </c>
      <c r="G163" s="114" t="s">
        <v>2384</v>
      </c>
      <c r="H163" s="113">
        <v>4794926.5484488197</v>
      </c>
    </row>
    <row r="164" spans="1:8" ht="57.6" x14ac:dyDescent="0.3">
      <c r="A164" s="114" t="s">
        <v>1399</v>
      </c>
      <c r="B164" s="113">
        <v>5299634.3656839896</v>
      </c>
      <c r="C164" s="114" t="s">
        <v>2409</v>
      </c>
      <c r="D164" s="113">
        <v>2740446.7045129901</v>
      </c>
      <c r="E164" s="114" t="s">
        <v>2402</v>
      </c>
      <c r="F164" s="113">
        <v>3199018.4952129899</v>
      </c>
      <c r="G164" s="114" t="s">
        <v>2357</v>
      </c>
      <c r="H164" s="113">
        <v>3212914.6101129898</v>
      </c>
    </row>
    <row r="165" spans="1:8" ht="72" x14ac:dyDescent="0.3">
      <c r="A165" s="114" t="s">
        <v>1412</v>
      </c>
      <c r="B165" s="113">
        <v>5264968.8371110503</v>
      </c>
      <c r="C165" s="114" t="s">
        <v>2398</v>
      </c>
      <c r="D165" s="113">
        <v>3629471.5938110501</v>
      </c>
      <c r="E165" s="114" t="s">
        <v>2461</v>
      </c>
      <c r="F165" s="113">
        <v>1756754.36254105</v>
      </c>
      <c r="G165" s="114" t="s">
        <v>2357</v>
      </c>
      <c r="H165" s="113">
        <v>1883626.5426410499</v>
      </c>
    </row>
    <row r="166" spans="1:8" ht="57.6" x14ac:dyDescent="0.3">
      <c r="A166" s="114" t="s">
        <v>1374</v>
      </c>
      <c r="B166" s="113">
        <v>5260705.5579130696</v>
      </c>
      <c r="C166" s="114" t="s">
        <v>2462</v>
      </c>
      <c r="D166" s="113">
        <v>3518029.3032950698</v>
      </c>
      <c r="E166" s="114" t="s">
        <v>2402</v>
      </c>
      <c r="F166" s="113">
        <v>3490631.4493630701</v>
      </c>
      <c r="G166" s="114" t="s">
        <v>2398</v>
      </c>
      <c r="H166" s="113">
        <v>3426703.1235730699</v>
      </c>
    </row>
    <row r="167" spans="1:8" ht="43.2" x14ac:dyDescent="0.3">
      <c r="A167" s="114" t="s">
        <v>1474</v>
      </c>
      <c r="B167" s="113">
        <v>5229902.0723542497</v>
      </c>
      <c r="C167" s="114" t="s">
        <v>2409</v>
      </c>
      <c r="D167" s="113">
        <v>3626720.8040942498</v>
      </c>
      <c r="E167" s="114" t="s">
        <v>2398</v>
      </c>
      <c r="F167" s="113">
        <v>3727605.6387742502</v>
      </c>
      <c r="G167" s="114" t="s">
        <v>2357</v>
      </c>
      <c r="H167" s="113">
        <v>3677163.22149425</v>
      </c>
    </row>
    <row r="168" spans="1:8" ht="57.6" x14ac:dyDescent="0.3">
      <c r="A168" s="114" t="s">
        <v>1371</v>
      </c>
      <c r="B168" s="113">
        <v>5177869.5988252796</v>
      </c>
      <c r="C168" s="114" t="s">
        <v>2409</v>
      </c>
      <c r="D168" s="113">
        <v>3299936.2371092802</v>
      </c>
      <c r="E168" s="114" t="s">
        <v>2429</v>
      </c>
      <c r="F168" s="113">
        <v>398353.60705928598</v>
      </c>
      <c r="G168" s="114" t="s">
        <v>2357</v>
      </c>
      <c r="H168" s="113">
        <v>368221.93886928598</v>
      </c>
    </row>
    <row r="169" spans="1:8" ht="57.6" x14ac:dyDescent="0.3">
      <c r="A169" s="114" t="s">
        <v>1287</v>
      </c>
      <c r="B169" s="113">
        <v>5142094.9811429996</v>
      </c>
      <c r="C169" s="114" t="s">
        <v>2398</v>
      </c>
      <c r="D169" s="113">
        <v>3450875.3810729999</v>
      </c>
      <c r="E169" s="114" t="s">
        <v>2409</v>
      </c>
      <c r="F169" s="113">
        <v>2723511.9006639998</v>
      </c>
      <c r="G169" s="114" t="s">
        <v>2409</v>
      </c>
      <c r="H169" s="113">
        <v>3368671.4970539999</v>
      </c>
    </row>
    <row r="170" spans="1:8" ht="57.6" x14ac:dyDescent="0.3">
      <c r="A170" s="114" t="s">
        <v>1499</v>
      </c>
      <c r="B170" s="113">
        <v>5124158.6733617699</v>
      </c>
      <c r="C170" s="114" t="s">
        <v>2358</v>
      </c>
      <c r="D170" s="113">
        <v>3651563.2030617702</v>
      </c>
      <c r="E170" s="114" t="s">
        <v>2359</v>
      </c>
      <c r="F170" s="113">
        <v>3651563.2030617702</v>
      </c>
      <c r="G170" s="114" t="s">
        <v>2461</v>
      </c>
      <c r="H170" s="113">
        <v>3063333.15705177</v>
      </c>
    </row>
    <row r="171" spans="1:8" ht="43.2" x14ac:dyDescent="0.3">
      <c r="A171" s="114" t="s">
        <v>1473</v>
      </c>
      <c r="B171" s="113">
        <v>5119714.0568554401</v>
      </c>
      <c r="C171" s="114" t="s">
        <v>2409</v>
      </c>
      <c r="D171" s="113">
        <v>2616070.6884234399</v>
      </c>
      <c r="E171" s="114" t="s">
        <v>2398</v>
      </c>
      <c r="F171" s="113">
        <v>2515154.92725344</v>
      </c>
      <c r="G171" s="114" t="s">
        <v>2398</v>
      </c>
      <c r="H171" s="113">
        <v>2376395.75565344</v>
      </c>
    </row>
    <row r="172" spans="1:8" ht="57.6" x14ac:dyDescent="0.3">
      <c r="A172" s="114" t="s">
        <v>1493</v>
      </c>
      <c r="B172" s="113">
        <v>5098732.79053625</v>
      </c>
      <c r="C172" s="114" t="s">
        <v>2357</v>
      </c>
      <c r="D172" s="113">
        <v>3595807.9393562502</v>
      </c>
      <c r="E172" s="114" t="s">
        <v>2409</v>
      </c>
      <c r="F172" s="113">
        <v>2221850.4314262499</v>
      </c>
      <c r="G172" s="114" t="s">
        <v>2398</v>
      </c>
      <c r="H172" s="113">
        <v>2198979.3754962501</v>
      </c>
    </row>
    <row r="173" spans="1:8" ht="43.2" x14ac:dyDescent="0.3">
      <c r="A173" s="114" t="s">
        <v>1468</v>
      </c>
      <c r="B173" s="113">
        <v>5072199.4815034699</v>
      </c>
      <c r="C173" s="114" t="s">
        <v>2402</v>
      </c>
      <c r="D173" s="113">
        <v>2450481.0179934702</v>
      </c>
      <c r="E173" s="114" t="s">
        <v>2398</v>
      </c>
      <c r="F173" s="113">
        <v>2360758.0341014699</v>
      </c>
      <c r="G173" s="114" t="s">
        <v>2471</v>
      </c>
      <c r="H173" s="113">
        <v>2313852.8281614701</v>
      </c>
    </row>
    <row r="174" spans="1:8" ht="43.2" x14ac:dyDescent="0.3">
      <c r="A174" s="114" t="s">
        <v>1489</v>
      </c>
      <c r="B174" s="113">
        <v>5034375.2726782802</v>
      </c>
      <c r="C174" s="114" t="s">
        <v>2383</v>
      </c>
      <c r="D174" s="113">
        <v>3050732.7192082801</v>
      </c>
      <c r="E174" s="114" t="s">
        <v>2398</v>
      </c>
      <c r="F174" s="113">
        <v>2987569.7940882798</v>
      </c>
      <c r="G174" s="114" t="s">
        <v>2413</v>
      </c>
      <c r="H174" s="113">
        <v>2098932.7786082798</v>
      </c>
    </row>
    <row r="175" spans="1:8" ht="43.2" x14ac:dyDescent="0.3">
      <c r="A175" s="114" t="s">
        <v>1319</v>
      </c>
      <c r="B175" s="113">
        <v>4997794.2437038599</v>
      </c>
      <c r="C175" s="114" t="s">
        <v>2398</v>
      </c>
      <c r="D175" s="113">
        <v>3593124.94807086</v>
      </c>
      <c r="E175" s="114" t="s">
        <v>2357</v>
      </c>
      <c r="F175" s="113">
        <v>3593124.94807086</v>
      </c>
      <c r="G175" s="114" t="s">
        <v>2357</v>
      </c>
      <c r="H175" s="113">
        <v>3593124.94807086</v>
      </c>
    </row>
    <row r="176" spans="1:8" ht="43.2" x14ac:dyDescent="0.3">
      <c r="A176" s="114" t="s">
        <v>1346</v>
      </c>
      <c r="B176" s="113">
        <v>4990919.9690752998</v>
      </c>
      <c r="C176" s="114" t="s">
        <v>2409</v>
      </c>
      <c r="D176" s="113">
        <v>3524339.6139413002</v>
      </c>
      <c r="E176" s="114" t="s">
        <v>2398</v>
      </c>
      <c r="F176" s="113">
        <v>3263221.4980032998</v>
      </c>
      <c r="G176" s="114" t="s">
        <v>2398</v>
      </c>
      <c r="H176" s="113">
        <v>3523754.3333033002</v>
      </c>
    </row>
    <row r="177" spans="1:8" ht="57.6" x14ac:dyDescent="0.3">
      <c r="A177" s="114" t="s">
        <v>1331</v>
      </c>
      <c r="B177" s="113">
        <v>4939379.2503552604</v>
      </c>
      <c r="C177" s="114" t="s">
        <v>2357</v>
      </c>
      <c r="D177" s="113">
        <v>3405872.9076552601</v>
      </c>
      <c r="E177" s="114" t="s">
        <v>2437</v>
      </c>
      <c r="F177" s="113">
        <v>2117091.5240242602</v>
      </c>
      <c r="G177" s="114" t="s">
        <v>2398</v>
      </c>
      <c r="H177" s="113">
        <v>2147586.7703452599</v>
      </c>
    </row>
    <row r="178" spans="1:8" ht="43.2" x14ac:dyDescent="0.3">
      <c r="A178" s="114" t="s">
        <v>1355</v>
      </c>
      <c r="B178" s="113">
        <v>4934160.3360739797</v>
      </c>
      <c r="C178" s="114" t="s">
        <v>2399</v>
      </c>
      <c r="D178" s="113">
        <v>3589430.6385539798</v>
      </c>
      <c r="E178" s="114" t="s">
        <v>2357</v>
      </c>
      <c r="F178" s="113">
        <v>3550233.7364539802</v>
      </c>
      <c r="G178" s="114" t="s">
        <v>2434</v>
      </c>
      <c r="H178" s="113">
        <v>1667222.44374398</v>
      </c>
    </row>
    <row r="179" spans="1:8" ht="43.2" x14ac:dyDescent="0.3">
      <c r="A179" s="114" t="s">
        <v>1329</v>
      </c>
      <c r="B179" s="113">
        <v>4887826.69984842</v>
      </c>
      <c r="C179" s="114" t="s">
        <v>2398</v>
      </c>
      <c r="D179" s="113">
        <v>3479773.20455842</v>
      </c>
      <c r="E179" s="114" t="s">
        <v>2398</v>
      </c>
      <c r="F179" s="113">
        <v>3439859.6115084202</v>
      </c>
      <c r="G179" s="114" t="s">
        <v>2357</v>
      </c>
      <c r="H179" s="113">
        <v>3414071.8029084201</v>
      </c>
    </row>
    <row r="180" spans="1:8" ht="43.2" x14ac:dyDescent="0.3">
      <c r="A180" s="114" t="s">
        <v>1432</v>
      </c>
      <c r="B180" s="113">
        <v>4859776.4656073097</v>
      </c>
      <c r="C180" s="114" t="s">
        <v>2359</v>
      </c>
      <c r="D180" s="113">
        <v>3438296.0462073102</v>
      </c>
      <c r="E180" s="114" t="s">
        <v>2359</v>
      </c>
      <c r="F180" s="113">
        <v>3438296.0462073102</v>
      </c>
      <c r="G180" s="114" t="s">
        <v>2359</v>
      </c>
      <c r="H180" s="113">
        <v>3438296.0462073102</v>
      </c>
    </row>
    <row r="181" spans="1:8" ht="57.6" x14ac:dyDescent="0.3">
      <c r="A181" s="114" t="s">
        <v>1436</v>
      </c>
      <c r="B181" s="113">
        <v>4762848.0441843905</v>
      </c>
      <c r="C181" s="114" t="s">
        <v>2391</v>
      </c>
      <c r="D181" s="113">
        <v>2595546.45618439</v>
      </c>
      <c r="E181" s="114" t="s">
        <v>2391</v>
      </c>
      <c r="F181" s="113">
        <v>3175447.42438439</v>
      </c>
      <c r="G181" s="114" t="s">
        <v>2452</v>
      </c>
      <c r="H181" s="113">
        <v>3327936.7789073898</v>
      </c>
    </row>
    <row r="182" spans="1:8" ht="57.6" x14ac:dyDescent="0.3">
      <c r="A182" s="114" t="s">
        <v>1378</v>
      </c>
      <c r="B182" s="113">
        <v>4750126.77541376</v>
      </c>
      <c r="C182" s="114" t="s">
        <v>2398</v>
      </c>
      <c r="D182" s="113">
        <v>3230773.0992207602</v>
      </c>
      <c r="E182" s="114" t="s">
        <v>2402</v>
      </c>
      <c r="F182" s="113">
        <v>3007461.4130207598</v>
      </c>
      <c r="G182" s="114" t="s">
        <v>2398</v>
      </c>
      <c r="H182" s="113">
        <v>3129267.7872807598</v>
      </c>
    </row>
    <row r="183" spans="1:8" ht="57.6" x14ac:dyDescent="0.3">
      <c r="A183" s="114" t="s">
        <v>1300</v>
      </c>
      <c r="B183" s="113">
        <v>4663877.8673211802</v>
      </c>
      <c r="C183" s="114" t="s">
        <v>2409</v>
      </c>
      <c r="D183" s="113">
        <v>3223278.3356931801</v>
      </c>
      <c r="E183" s="114" t="s">
        <v>2437</v>
      </c>
      <c r="F183" s="113">
        <v>2847294.4611631799</v>
      </c>
      <c r="G183" s="114" t="s">
        <v>2398</v>
      </c>
      <c r="H183" s="113">
        <v>2892477.72994718</v>
      </c>
    </row>
    <row r="184" spans="1:8" ht="57.6" x14ac:dyDescent="0.3">
      <c r="A184" s="114" t="s">
        <v>1344</v>
      </c>
      <c r="B184" s="113">
        <v>4576791.0950396601</v>
      </c>
      <c r="C184" s="114" t="s">
        <v>2359</v>
      </c>
      <c r="D184" s="113">
        <v>3232627.2745396602</v>
      </c>
      <c r="E184" s="114" t="s">
        <v>2391</v>
      </c>
      <c r="F184" s="113">
        <v>1904112.69323966</v>
      </c>
      <c r="G184" s="114" t="s">
        <v>2402</v>
      </c>
      <c r="H184" s="113">
        <v>2784312.7752396599</v>
      </c>
    </row>
    <row r="185" spans="1:8" ht="43.2" x14ac:dyDescent="0.3">
      <c r="A185" s="114" t="s">
        <v>1498</v>
      </c>
      <c r="B185" s="113">
        <v>4555618.86566085</v>
      </c>
      <c r="C185" s="114" t="s">
        <v>2402</v>
      </c>
      <c r="D185" s="113">
        <v>2690190.6935608499</v>
      </c>
      <c r="E185" s="114" t="s">
        <v>2357</v>
      </c>
      <c r="F185" s="113">
        <v>2796544.0943608498</v>
      </c>
      <c r="G185" s="114" t="s">
        <v>2413</v>
      </c>
      <c r="H185" s="113">
        <v>2646182.3897408498</v>
      </c>
    </row>
    <row r="186" spans="1:8" ht="43.2" x14ac:dyDescent="0.3">
      <c r="A186" s="114" t="s">
        <v>1456</v>
      </c>
      <c r="B186" s="113">
        <v>4481914.2591494499</v>
      </c>
      <c r="C186" s="114" t="s">
        <v>2357</v>
      </c>
      <c r="D186" s="113">
        <v>3079180.6608494502</v>
      </c>
      <c r="E186" s="114" t="s">
        <v>2357</v>
      </c>
      <c r="F186" s="113">
        <v>3214225.20246945</v>
      </c>
      <c r="G186" s="114" t="s">
        <v>2357</v>
      </c>
      <c r="H186" s="113">
        <v>3214225.20246945</v>
      </c>
    </row>
    <row r="187" spans="1:8" ht="57.6" x14ac:dyDescent="0.3">
      <c r="A187" s="114" t="s">
        <v>1296</v>
      </c>
      <c r="B187" s="113">
        <v>4437658.75958037</v>
      </c>
      <c r="C187" s="114" t="s">
        <v>2418</v>
      </c>
      <c r="D187" s="113">
        <v>2393482.7636803701</v>
      </c>
      <c r="E187" s="114" t="s">
        <v>2409</v>
      </c>
      <c r="F187" s="113">
        <v>2299523.5569193698</v>
      </c>
      <c r="G187" s="114" t="s">
        <v>2398</v>
      </c>
      <c r="H187" s="113">
        <v>2325816.2012193701</v>
      </c>
    </row>
    <row r="188" spans="1:8" ht="57.6" x14ac:dyDescent="0.3">
      <c r="A188" s="114" t="s">
        <v>1285</v>
      </c>
      <c r="B188" s="113">
        <v>4421002.3514748802</v>
      </c>
      <c r="C188" s="114" t="s">
        <v>2357</v>
      </c>
      <c r="D188" s="113">
        <v>3260438.70938488</v>
      </c>
      <c r="E188" s="114" t="s">
        <v>2402</v>
      </c>
      <c r="F188" s="113">
        <v>2344284.5961548798</v>
      </c>
      <c r="G188" s="114" t="s">
        <v>2409</v>
      </c>
      <c r="H188" s="113">
        <v>4235710.6518268799</v>
      </c>
    </row>
    <row r="189" spans="1:8" ht="43.2" x14ac:dyDescent="0.3">
      <c r="A189" s="114" t="s">
        <v>1330</v>
      </c>
      <c r="B189" s="113">
        <v>4385400.4310618797</v>
      </c>
      <c r="C189" s="114" t="s">
        <v>2476</v>
      </c>
      <c r="D189" s="113">
        <v>2865442.3695188798</v>
      </c>
      <c r="E189" s="114" t="s">
        <v>2398</v>
      </c>
      <c r="F189" s="113">
        <v>2789430.2147268802</v>
      </c>
      <c r="G189" s="114" t="s">
        <v>2398</v>
      </c>
      <c r="H189" s="113">
        <v>2647486.91981888</v>
      </c>
    </row>
    <row r="190" spans="1:8" ht="43.2" x14ac:dyDescent="0.3">
      <c r="A190" s="114" t="s">
        <v>1381</v>
      </c>
      <c r="B190" s="113">
        <v>4375038.1439070096</v>
      </c>
      <c r="C190" s="114" t="s">
        <v>2409</v>
      </c>
      <c r="D190" s="113">
        <v>3244462.38416701</v>
      </c>
      <c r="E190" s="114" t="s">
        <v>2357</v>
      </c>
      <c r="F190" s="113">
        <v>3277123.0543470099</v>
      </c>
      <c r="G190" s="114" t="s">
        <v>2398</v>
      </c>
      <c r="H190" s="113">
        <v>3323781.15459701</v>
      </c>
    </row>
    <row r="191" spans="1:8" ht="43.2" x14ac:dyDescent="0.3">
      <c r="A191" s="114" t="s">
        <v>1494</v>
      </c>
      <c r="B191" s="113">
        <v>4370098.6982517503</v>
      </c>
      <c r="C191" s="114" t="s">
        <v>2402</v>
      </c>
      <c r="D191" s="113">
        <v>2251229.3358517499</v>
      </c>
      <c r="E191" s="114" t="s">
        <v>2357</v>
      </c>
      <c r="F191" s="113">
        <v>2298123.6717517502</v>
      </c>
      <c r="G191" s="114" t="s">
        <v>2357</v>
      </c>
      <c r="H191" s="113">
        <v>2329386.5624017501</v>
      </c>
    </row>
    <row r="192" spans="1:8" ht="43.2" x14ac:dyDescent="0.3">
      <c r="A192" s="114" t="s">
        <v>1490</v>
      </c>
      <c r="B192" s="113">
        <v>4351506.2421359997</v>
      </c>
      <c r="C192" s="114" t="s">
        <v>2402</v>
      </c>
      <c r="D192" s="113">
        <v>3012502.4431759999</v>
      </c>
      <c r="E192" s="114" t="s">
        <v>2357</v>
      </c>
      <c r="F192" s="113">
        <v>3055806.904166</v>
      </c>
      <c r="G192" s="114" t="s">
        <v>2398</v>
      </c>
      <c r="H192" s="113">
        <v>3036319.8967260001</v>
      </c>
    </row>
    <row r="193" spans="1:8" ht="57.6" x14ac:dyDescent="0.3">
      <c r="A193" s="114" t="s">
        <v>1321</v>
      </c>
      <c r="B193" s="113">
        <v>4323244.1935943495</v>
      </c>
      <c r="C193" s="114" t="s">
        <v>2475</v>
      </c>
      <c r="D193" s="113">
        <v>2866168.9072303502</v>
      </c>
      <c r="E193" s="114" t="s">
        <v>2391</v>
      </c>
      <c r="F193" s="113">
        <v>1888332.3477103501</v>
      </c>
      <c r="G193" s="114" t="s">
        <v>2453</v>
      </c>
      <c r="H193" s="113">
        <v>1645620.71766035</v>
      </c>
    </row>
    <row r="194" spans="1:8" ht="43.2" x14ac:dyDescent="0.3">
      <c r="A194" s="114" t="s">
        <v>1383</v>
      </c>
      <c r="B194" s="113">
        <v>4300183.7991237696</v>
      </c>
      <c r="C194" s="114" t="s">
        <v>2357</v>
      </c>
      <c r="D194" s="113">
        <v>3030317.44906377</v>
      </c>
      <c r="E194" s="114" t="s">
        <v>2398</v>
      </c>
      <c r="F194" s="113">
        <v>3045786.2127237702</v>
      </c>
      <c r="G194" s="114" t="s">
        <v>2413</v>
      </c>
      <c r="H194" s="113">
        <v>2386795.0328037702</v>
      </c>
    </row>
    <row r="195" spans="1:8" ht="43.2" x14ac:dyDescent="0.3">
      <c r="A195" s="114" t="s">
        <v>1439</v>
      </c>
      <c r="B195" s="113">
        <v>4253667.1210149396</v>
      </c>
      <c r="C195" s="114" t="s">
        <v>2398</v>
      </c>
      <c r="D195" s="113">
        <v>3326867.3236249401</v>
      </c>
      <c r="E195" s="114" t="s">
        <v>2413</v>
      </c>
      <c r="F195" s="113">
        <v>3227465.91534494</v>
      </c>
      <c r="G195" s="114" t="s">
        <v>2357</v>
      </c>
      <c r="H195" s="113">
        <v>3291524.6006819401</v>
      </c>
    </row>
    <row r="196" spans="1:8" x14ac:dyDescent="0.3">
      <c r="A196" s="114" t="s">
        <v>1369</v>
      </c>
      <c r="B196" s="113">
        <v>4233866.5475732703</v>
      </c>
      <c r="C196" s="114" t="s">
        <v>2384</v>
      </c>
      <c r="D196" s="113">
        <v>3572220.19987327</v>
      </c>
      <c r="E196" s="114" t="s">
        <v>2384</v>
      </c>
      <c r="F196" s="113">
        <v>3786739.65884327</v>
      </c>
      <c r="G196" s="114" t="s">
        <v>2384</v>
      </c>
      <c r="H196" s="113">
        <v>3786739.65884327</v>
      </c>
    </row>
    <row r="197" spans="1:8" ht="57.6" x14ac:dyDescent="0.3">
      <c r="A197" s="114" t="s">
        <v>1454</v>
      </c>
      <c r="B197" s="113">
        <v>4229944.5722569497</v>
      </c>
      <c r="C197" s="114" t="s">
        <v>2357</v>
      </c>
      <c r="D197" s="113">
        <v>3001908.5679869498</v>
      </c>
      <c r="E197" s="114" t="s">
        <v>2391</v>
      </c>
      <c r="F197" s="113">
        <v>2173855.8993569501</v>
      </c>
      <c r="G197" s="114" t="s">
        <v>2398</v>
      </c>
      <c r="H197" s="113">
        <v>2255255.9168469501</v>
      </c>
    </row>
    <row r="198" spans="1:8" ht="43.2" x14ac:dyDescent="0.3">
      <c r="A198" s="114" t="s">
        <v>1452</v>
      </c>
      <c r="B198" s="113">
        <v>4228043.5460981699</v>
      </c>
      <c r="C198" s="114" t="s">
        <v>2357</v>
      </c>
      <c r="D198" s="113">
        <v>2969814.4582181699</v>
      </c>
      <c r="E198" s="114" t="s">
        <v>2373</v>
      </c>
      <c r="F198" s="113">
        <v>2922871.4503381699</v>
      </c>
      <c r="G198" s="114" t="s">
        <v>2359</v>
      </c>
      <c r="H198" s="113">
        <v>2922871.4503381699</v>
      </c>
    </row>
    <row r="199" spans="1:8" ht="57.6" x14ac:dyDescent="0.3">
      <c r="A199" s="114" t="s">
        <v>1380</v>
      </c>
      <c r="B199" s="113">
        <v>4222247.1079560705</v>
      </c>
      <c r="C199" s="114" t="s">
        <v>2357</v>
      </c>
      <c r="D199" s="113">
        <v>3125755.3550960701</v>
      </c>
      <c r="E199" s="114" t="s">
        <v>2391</v>
      </c>
      <c r="F199" s="113">
        <v>2437639.23729607</v>
      </c>
      <c r="G199" s="114" t="s">
        <v>2438</v>
      </c>
      <c r="H199" s="113">
        <v>2070714.4691560699</v>
      </c>
    </row>
    <row r="200" spans="1:8" ht="43.2" x14ac:dyDescent="0.3">
      <c r="A200" s="114" t="s">
        <v>1384</v>
      </c>
      <c r="B200" s="113">
        <v>4184746.7473400501</v>
      </c>
      <c r="C200" s="114" t="s">
        <v>2402</v>
      </c>
      <c r="D200" s="113">
        <v>1804805.7455400501</v>
      </c>
      <c r="E200" s="114" t="s">
        <v>2357</v>
      </c>
      <c r="F200" s="113">
        <v>1822980.8888050499</v>
      </c>
      <c r="G200" s="114" t="s">
        <v>2398</v>
      </c>
      <c r="H200" s="113">
        <v>1770153.8947970499</v>
      </c>
    </row>
    <row r="201" spans="1:8" ht="57.6" x14ac:dyDescent="0.3">
      <c r="A201" s="114" t="s">
        <v>1291</v>
      </c>
      <c r="B201" s="113">
        <v>4180137.3858642899</v>
      </c>
      <c r="C201" s="114" t="s">
        <v>2418</v>
      </c>
      <c r="D201" s="113">
        <v>2395736.00607129</v>
      </c>
      <c r="E201" s="114" t="s">
        <v>2409</v>
      </c>
      <c r="F201" s="113">
        <v>1444358.32135829</v>
      </c>
      <c r="G201" s="114" t="s">
        <v>2398</v>
      </c>
      <c r="H201" s="113">
        <v>1435069.89709829</v>
      </c>
    </row>
    <row r="202" spans="1:8" ht="72" x14ac:dyDescent="0.3">
      <c r="A202" s="114" t="s">
        <v>1294</v>
      </c>
      <c r="B202" s="113">
        <v>4127695.5357100102</v>
      </c>
      <c r="C202" s="114" t="s">
        <v>2418</v>
      </c>
      <c r="D202" s="113">
        <v>2289415.8596520098</v>
      </c>
      <c r="E202" s="114" t="s">
        <v>2455</v>
      </c>
      <c r="F202" s="113">
        <v>1896207.62604401</v>
      </c>
      <c r="G202" s="114" t="s">
        <v>2398</v>
      </c>
      <c r="H202" s="113">
        <v>1919394.50532501</v>
      </c>
    </row>
    <row r="203" spans="1:8" ht="43.2" x14ac:dyDescent="0.3">
      <c r="A203" s="114" t="s">
        <v>1483</v>
      </c>
      <c r="B203" s="113">
        <v>4075235.8936353102</v>
      </c>
      <c r="C203" s="114" t="s">
        <v>2421</v>
      </c>
      <c r="D203" s="113">
        <v>2222728.49463531</v>
      </c>
      <c r="E203" s="114" t="s">
        <v>2373</v>
      </c>
      <c r="F203" s="113">
        <v>2210001.7331653102</v>
      </c>
      <c r="G203" s="114" t="s">
        <v>2359</v>
      </c>
      <c r="H203" s="113">
        <v>2210001.7331653102</v>
      </c>
    </row>
    <row r="204" spans="1:8" ht="43.2" x14ac:dyDescent="0.3">
      <c r="A204" s="114" t="s">
        <v>1358</v>
      </c>
      <c r="B204" s="113">
        <v>4029008.45681804</v>
      </c>
      <c r="C204" s="114" t="s">
        <v>2452</v>
      </c>
      <c r="D204" s="113">
        <v>2678328.62682804</v>
      </c>
      <c r="E204" s="114" t="s">
        <v>2413</v>
      </c>
      <c r="F204" s="113">
        <v>2353861.6279680398</v>
      </c>
      <c r="G204" s="114" t="s">
        <v>2409</v>
      </c>
      <c r="H204" s="113">
        <v>1589406.5242280399</v>
      </c>
    </row>
    <row r="205" spans="1:8" ht="57.6" x14ac:dyDescent="0.3">
      <c r="A205" s="114" t="s">
        <v>1406</v>
      </c>
      <c r="B205" s="113">
        <v>3965221.7427046201</v>
      </c>
      <c r="C205" s="114" t="s">
        <v>2402</v>
      </c>
      <c r="D205" s="113">
        <v>2488268.6632346199</v>
      </c>
      <c r="E205" s="114" t="s">
        <v>2409</v>
      </c>
      <c r="F205" s="113">
        <v>2158351.6906956201</v>
      </c>
      <c r="G205" s="114" t="s">
        <v>2357</v>
      </c>
      <c r="H205" s="113">
        <v>2139978.4754956202</v>
      </c>
    </row>
    <row r="206" spans="1:8" ht="43.2" x14ac:dyDescent="0.3">
      <c r="A206" s="114" t="s">
        <v>1348</v>
      </c>
      <c r="B206" s="113">
        <v>3934773.2910667802</v>
      </c>
      <c r="C206" s="114" t="s">
        <v>2398</v>
      </c>
      <c r="D206" s="113">
        <v>2926359.4062637798</v>
      </c>
      <c r="E206" s="114" t="s">
        <v>2398</v>
      </c>
      <c r="F206" s="113">
        <v>2860209.85870978</v>
      </c>
      <c r="G206" s="114" t="s">
        <v>2452</v>
      </c>
      <c r="H206" s="113">
        <v>2879419.8656897801</v>
      </c>
    </row>
    <row r="207" spans="1:8" ht="28.8" x14ac:dyDescent="0.3">
      <c r="A207" s="114" t="s">
        <v>1379</v>
      </c>
      <c r="B207" s="113">
        <v>3904259.0089151599</v>
      </c>
      <c r="C207" s="114" t="s">
        <v>2368</v>
      </c>
      <c r="D207" s="113">
        <v>1975174.7870151601</v>
      </c>
      <c r="E207" s="114" t="s">
        <v>2364</v>
      </c>
      <c r="F207" s="113">
        <v>1975174.7870151601</v>
      </c>
      <c r="G207" s="114" t="s">
        <v>2364</v>
      </c>
      <c r="H207" s="113">
        <v>1975174.7870151601</v>
      </c>
    </row>
    <row r="208" spans="1:8" ht="57.6" x14ac:dyDescent="0.3">
      <c r="A208" s="114" t="s">
        <v>1309</v>
      </c>
      <c r="B208" s="113">
        <v>3876133.38569229</v>
      </c>
      <c r="C208" s="114" t="s">
        <v>2463</v>
      </c>
      <c r="D208" s="113">
        <v>1012303.29223429</v>
      </c>
      <c r="E208" s="114" t="s">
        <v>2402</v>
      </c>
      <c r="F208" s="113">
        <v>0</v>
      </c>
      <c r="G208" s="114" t="s">
        <v>2398</v>
      </c>
      <c r="H208" s="113">
        <v>5223.8311599999997</v>
      </c>
    </row>
    <row r="209" spans="1:8" x14ac:dyDescent="0.3">
      <c r="A209" s="114" t="s">
        <v>1324</v>
      </c>
      <c r="B209" s="113">
        <v>3808732.84228282</v>
      </c>
      <c r="C209" s="114" t="s">
        <v>2369</v>
      </c>
      <c r="D209" s="113">
        <v>3432306.2366828201</v>
      </c>
      <c r="E209" s="114" t="s">
        <v>2369</v>
      </c>
      <c r="F209" s="113">
        <v>3432306.2366828201</v>
      </c>
      <c r="G209" s="114" t="s">
        <v>2369</v>
      </c>
      <c r="H209" s="113">
        <v>3432306.2366828201</v>
      </c>
    </row>
    <row r="210" spans="1:8" ht="57.6" x14ac:dyDescent="0.3">
      <c r="A210" s="114" t="s">
        <v>1443</v>
      </c>
      <c r="B210" s="113">
        <v>3782856.77852361</v>
      </c>
      <c r="C210" s="114" t="s">
        <v>2398</v>
      </c>
      <c r="D210" s="113">
        <v>2668916.5255746101</v>
      </c>
      <c r="E210" s="114" t="s">
        <v>2357</v>
      </c>
      <c r="F210" s="113">
        <v>2690107.3463946101</v>
      </c>
      <c r="G210" s="114" t="s">
        <v>2474</v>
      </c>
      <c r="H210" s="113">
        <v>0</v>
      </c>
    </row>
    <row r="211" spans="1:8" ht="43.2" x14ac:dyDescent="0.3">
      <c r="A211" s="114" t="s">
        <v>1297</v>
      </c>
      <c r="B211" s="113">
        <v>3773847.2966290899</v>
      </c>
      <c r="C211" s="114" t="s">
        <v>2442</v>
      </c>
      <c r="D211" s="113">
        <v>2193058.3755290899</v>
      </c>
      <c r="E211" s="114" t="s">
        <v>2357</v>
      </c>
      <c r="F211" s="113">
        <v>2204277.8759290902</v>
      </c>
      <c r="G211" s="114" t="s">
        <v>2448</v>
      </c>
      <c r="H211" s="113">
        <v>2055775.1538700899</v>
      </c>
    </row>
    <row r="212" spans="1:8" ht="43.2" x14ac:dyDescent="0.3">
      <c r="A212" s="114" t="s">
        <v>1301</v>
      </c>
      <c r="B212" s="113">
        <v>3753230.03428498</v>
      </c>
      <c r="C212" s="114" t="s">
        <v>2452</v>
      </c>
      <c r="D212" s="113">
        <v>2703795.61970698</v>
      </c>
      <c r="E212" s="114" t="s">
        <v>2398</v>
      </c>
      <c r="F212" s="113">
        <v>2548203.24838498</v>
      </c>
      <c r="G212" s="114" t="s">
        <v>2448</v>
      </c>
      <c r="H212" s="113">
        <v>2457660.7074229801</v>
      </c>
    </row>
    <row r="213" spans="1:8" ht="57.6" x14ac:dyDescent="0.3">
      <c r="A213" s="114" t="s">
        <v>1312</v>
      </c>
      <c r="B213" s="113">
        <v>3742572.14362279</v>
      </c>
      <c r="C213" s="114" t="s">
        <v>2398</v>
      </c>
      <c r="D213" s="113">
        <v>2696333.44471179</v>
      </c>
      <c r="E213" s="114" t="s">
        <v>2409</v>
      </c>
      <c r="F213" s="113">
        <v>1940891.2134117901</v>
      </c>
      <c r="G213" s="114" t="s">
        <v>2357</v>
      </c>
      <c r="H213" s="113">
        <v>1920905.9691917901</v>
      </c>
    </row>
    <row r="214" spans="1:8" ht="57.6" x14ac:dyDescent="0.3">
      <c r="A214" s="114" t="s">
        <v>1445</v>
      </c>
      <c r="B214" s="113">
        <v>3739874.8305013399</v>
      </c>
      <c r="C214" s="114" t="s">
        <v>2398</v>
      </c>
      <c r="D214" s="113">
        <v>2630077.7286243401</v>
      </c>
      <c r="E214" s="114" t="s">
        <v>2402</v>
      </c>
      <c r="F214" s="113">
        <v>2469940.0775143402</v>
      </c>
      <c r="G214" s="114" t="s">
        <v>2391</v>
      </c>
      <c r="H214" s="113">
        <v>1353709.6521243399</v>
      </c>
    </row>
    <row r="215" spans="1:8" ht="43.2" x14ac:dyDescent="0.3">
      <c r="A215" s="114" t="s">
        <v>1345</v>
      </c>
      <c r="B215" s="113">
        <v>3719400.38056741</v>
      </c>
      <c r="C215" s="114" t="s">
        <v>2409</v>
      </c>
      <c r="D215" s="113">
        <v>1855626.63737641</v>
      </c>
      <c r="E215" s="114" t="s">
        <v>2398</v>
      </c>
      <c r="F215" s="113">
        <v>1917728.0782674099</v>
      </c>
      <c r="G215" s="114" t="s">
        <v>2398</v>
      </c>
      <c r="H215" s="113">
        <v>1790580.5368854101</v>
      </c>
    </row>
    <row r="216" spans="1:8" ht="43.2" x14ac:dyDescent="0.3">
      <c r="A216" s="114" t="s">
        <v>1426</v>
      </c>
      <c r="B216" s="113">
        <v>3690962.2783142501</v>
      </c>
      <c r="C216" s="114" t="s">
        <v>2398</v>
      </c>
      <c r="D216" s="113">
        <v>2733773.2563342499</v>
      </c>
      <c r="E216" s="114" t="s">
        <v>2398</v>
      </c>
      <c r="F216" s="113">
        <v>2733773.2563342499</v>
      </c>
      <c r="G216" s="114" t="s">
        <v>2398</v>
      </c>
      <c r="H216" s="113">
        <v>2733773.2563342499</v>
      </c>
    </row>
    <row r="217" spans="1:8" ht="57.6" x14ac:dyDescent="0.3">
      <c r="A217" s="114" t="s">
        <v>1415</v>
      </c>
      <c r="B217" s="113">
        <v>3684980.16053779</v>
      </c>
      <c r="C217" s="114" t="s">
        <v>2398</v>
      </c>
      <c r="D217" s="113">
        <v>2573037.9304577899</v>
      </c>
      <c r="E217" s="114" t="s">
        <v>2448</v>
      </c>
      <c r="F217" s="113">
        <v>2422413.6468777899</v>
      </c>
      <c r="G217" s="114" t="s">
        <v>2357</v>
      </c>
      <c r="H217" s="113">
        <v>2487073.0844097901</v>
      </c>
    </row>
    <row r="218" spans="1:8" ht="57.6" x14ac:dyDescent="0.3">
      <c r="A218" s="114" t="s">
        <v>1334</v>
      </c>
      <c r="B218" s="113">
        <v>3678580.6504992899</v>
      </c>
      <c r="C218" s="114" t="s">
        <v>2402</v>
      </c>
      <c r="D218" s="113">
        <v>2623644.09437929</v>
      </c>
      <c r="E218" s="114" t="s">
        <v>2409</v>
      </c>
      <c r="F218" s="113">
        <v>1834318.5084702801</v>
      </c>
      <c r="G218" s="114" t="s">
        <v>2409</v>
      </c>
      <c r="H218" s="113">
        <v>2242561.0323802899</v>
      </c>
    </row>
    <row r="219" spans="1:8" ht="57.6" x14ac:dyDescent="0.3">
      <c r="A219" s="114" t="s">
        <v>1306</v>
      </c>
      <c r="B219" s="113">
        <v>3665735.0886955</v>
      </c>
      <c r="C219" s="114" t="s">
        <v>2418</v>
      </c>
      <c r="D219" s="113">
        <v>2104737.4287055</v>
      </c>
      <c r="E219" s="114" t="s">
        <v>2409</v>
      </c>
      <c r="F219" s="113">
        <v>2077423.5220895</v>
      </c>
      <c r="G219" s="114" t="s">
        <v>2398</v>
      </c>
      <c r="H219" s="113">
        <v>2064153.0601164999</v>
      </c>
    </row>
    <row r="220" spans="1:8" ht="57.6" x14ac:dyDescent="0.3">
      <c r="A220" s="114" t="s">
        <v>1307</v>
      </c>
      <c r="B220" s="113">
        <v>3657183.3821938098</v>
      </c>
      <c r="C220" s="114" t="s">
        <v>2409</v>
      </c>
      <c r="D220" s="113">
        <v>2272355.62665381</v>
      </c>
      <c r="E220" s="114" t="s">
        <v>2398</v>
      </c>
      <c r="F220" s="113">
        <v>2191735.3692578101</v>
      </c>
      <c r="G220" s="114" t="s">
        <v>2461</v>
      </c>
      <c r="H220" s="113">
        <v>2250300.0066088098</v>
      </c>
    </row>
    <row r="221" spans="1:8" ht="43.2" x14ac:dyDescent="0.3">
      <c r="A221" s="114" t="s">
        <v>1433</v>
      </c>
      <c r="B221" s="113">
        <v>3653653.98699384</v>
      </c>
      <c r="C221" s="114" t="s">
        <v>2402</v>
      </c>
      <c r="D221" s="113">
        <v>2593005.7125138398</v>
      </c>
      <c r="E221" s="114" t="s">
        <v>2438</v>
      </c>
      <c r="F221" s="113">
        <v>2532671.3921938399</v>
      </c>
      <c r="G221" s="114" t="s">
        <v>2448</v>
      </c>
      <c r="H221" s="113">
        <v>2337722.48021384</v>
      </c>
    </row>
    <row r="222" spans="1:8" ht="43.2" x14ac:dyDescent="0.3">
      <c r="A222" s="114" t="s">
        <v>1389</v>
      </c>
      <c r="B222" s="113">
        <v>3646804.7890876601</v>
      </c>
      <c r="C222" s="114" t="s">
        <v>2357</v>
      </c>
      <c r="D222" s="113">
        <v>2618596.3152876599</v>
      </c>
      <c r="E222" s="114" t="s">
        <v>2398</v>
      </c>
      <c r="F222" s="113">
        <v>2638989.8735446599</v>
      </c>
      <c r="G222" s="114" t="s">
        <v>2413</v>
      </c>
      <c r="H222" s="113">
        <v>2454228.4909246601</v>
      </c>
    </row>
    <row r="223" spans="1:8" ht="43.2" x14ac:dyDescent="0.3">
      <c r="A223" s="114" t="s">
        <v>1341</v>
      </c>
      <c r="B223" s="113">
        <v>3634146.4133504299</v>
      </c>
      <c r="C223" s="114" t="s">
        <v>2398</v>
      </c>
      <c r="D223" s="113">
        <v>2550550.2965204301</v>
      </c>
      <c r="E223" s="114" t="s">
        <v>2357</v>
      </c>
      <c r="F223" s="113">
        <v>2550550.2965204301</v>
      </c>
      <c r="G223" s="114" t="s">
        <v>2357</v>
      </c>
      <c r="H223" s="113">
        <v>2533922.7271904298</v>
      </c>
    </row>
    <row r="224" spans="1:8" ht="43.2" x14ac:dyDescent="0.3">
      <c r="A224" s="114" t="s">
        <v>1539</v>
      </c>
      <c r="B224" s="113">
        <v>3619435.5667376998</v>
      </c>
      <c r="C224" s="114" t="s">
        <v>2359</v>
      </c>
      <c r="D224" s="113">
        <v>2568702.1055377</v>
      </c>
      <c r="E224" s="114" t="s">
        <v>2359</v>
      </c>
      <c r="F224" s="113">
        <v>2568702.1055377</v>
      </c>
      <c r="G224" s="114" t="s">
        <v>2398</v>
      </c>
      <c r="H224" s="113">
        <v>2497135.1680876999</v>
      </c>
    </row>
    <row r="225" spans="1:8" ht="57.6" x14ac:dyDescent="0.3">
      <c r="A225" s="114" t="s">
        <v>1284</v>
      </c>
      <c r="B225" s="113">
        <v>3602011.8741184999</v>
      </c>
      <c r="C225" s="114" t="s">
        <v>2409</v>
      </c>
      <c r="D225" s="113">
        <v>1799611.5016935</v>
      </c>
      <c r="E225" s="114" t="s">
        <v>2409</v>
      </c>
      <c r="F225" s="113">
        <v>1938010.0916764999</v>
      </c>
      <c r="G225" s="114" t="s">
        <v>2448</v>
      </c>
      <c r="H225" s="113">
        <v>1791973.8236765</v>
      </c>
    </row>
    <row r="226" spans="1:8" ht="43.2" x14ac:dyDescent="0.3">
      <c r="A226" s="114" t="s">
        <v>1281</v>
      </c>
      <c r="B226" s="113">
        <v>3585631.4390891199</v>
      </c>
      <c r="C226" s="114" t="s">
        <v>2398</v>
      </c>
      <c r="D226" s="113">
        <v>2596291.88063712</v>
      </c>
      <c r="E226" s="114" t="s">
        <v>2398</v>
      </c>
      <c r="F226" s="113">
        <v>2406655.66828212</v>
      </c>
      <c r="G226" s="114" t="s">
        <v>2409</v>
      </c>
      <c r="H226" s="113">
        <v>2532724.3335271198</v>
      </c>
    </row>
    <row r="227" spans="1:8" ht="43.2" x14ac:dyDescent="0.3">
      <c r="A227" s="114" t="s">
        <v>1365</v>
      </c>
      <c r="B227" s="113">
        <v>3561958.6810091799</v>
      </c>
      <c r="C227" s="114" t="s">
        <v>2357</v>
      </c>
      <c r="D227" s="113">
        <v>2476515.72510918</v>
      </c>
      <c r="E227" s="114" t="s">
        <v>2398</v>
      </c>
      <c r="F227" s="113">
        <v>2478247.4330091798</v>
      </c>
      <c r="G227" s="114" t="s">
        <v>2473</v>
      </c>
      <c r="H227" s="113">
        <v>393870.84910918202</v>
      </c>
    </row>
    <row r="228" spans="1:8" ht="57.6" x14ac:dyDescent="0.3">
      <c r="A228" s="114" t="s">
        <v>1390</v>
      </c>
      <c r="B228" s="113">
        <v>3518020.38417733</v>
      </c>
      <c r="C228" s="114" t="s">
        <v>2357</v>
      </c>
      <c r="D228" s="113">
        <v>2473091.55364733</v>
      </c>
      <c r="E228" s="114" t="s">
        <v>2402</v>
      </c>
      <c r="F228" s="113">
        <v>1786594.2904473301</v>
      </c>
      <c r="G228" s="114" t="s">
        <v>2398</v>
      </c>
      <c r="H228" s="113">
        <v>1727935.91549733</v>
      </c>
    </row>
    <row r="229" spans="1:8" ht="57.6" x14ac:dyDescent="0.3">
      <c r="A229" s="114" t="s">
        <v>1293</v>
      </c>
      <c r="B229" s="113">
        <v>3492862.6132797701</v>
      </c>
      <c r="C229" s="114" t="s">
        <v>2398</v>
      </c>
      <c r="D229" s="113">
        <v>2556795.1984317699</v>
      </c>
      <c r="E229" s="114" t="s">
        <v>2409</v>
      </c>
      <c r="F229" s="113">
        <v>1814243.3290647699</v>
      </c>
      <c r="G229" s="114" t="s">
        <v>2398</v>
      </c>
      <c r="H229" s="113">
        <v>1778529.8675917699</v>
      </c>
    </row>
    <row r="230" spans="1:8" ht="57.6" x14ac:dyDescent="0.3">
      <c r="A230" s="114" t="s">
        <v>1322</v>
      </c>
      <c r="B230" s="113">
        <v>3473455.3851455301</v>
      </c>
      <c r="C230" s="114" t="s">
        <v>2357</v>
      </c>
      <c r="D230" s="113">
        <v>2526099.8638055301</v>
      </c>
      <c r="E230" s="114" t="s">
        <v>2402</v>
      </c>
      <c r="F230" s="113">
        <v>1683948.5627155299</v>
      </c>
      <c r="G230" s="114" t="s">
        <v>2398</v>
      </c>
      <c r="H230" s="113">
        <v>1605675.7337305299</v>
      </c>
    </row>
    <row r="231" spans="1:8" ht="43.2" x14ac:dyDescent="0.3">
      <c r="A231" s="114" t="s">
        <v>1434</v>
      </c>
      <c r="B231" s="113">
        <v>3441166.1319681802</v>
      </c>
      <c r="C231" s="114" t="s">
        <v>2359</v>
      </c>
      <c r="D231" s="113">
        <v>2496466.3393681799</v>
      </c>
      <c r="E231" s="114" t="s">
        <v>2359</v>
      </c>
      <c r="F231" s="113">
        <v>2496466.3393681799</v>
      </c>
      <c r="G231" s="114" t="s">
        <v>2391</v>
      </c>
      <c r="H231" s="113">
        <v>225018.091768185</v>
      </c>
    </row>
    <row r="232" spans="1:8" ht="43.2" x14ac:dyDescent="0.3">
      <c r="A232" s="114" t="s">
        <v>1295</v>
      </c>
      <c r="B232" s="113">
        <v>3413911.7888871199</v>
      </c>
      <c r="C232" s="114" t="s">
        <v>2357</v>
      </c>
      <c r="D232" s="113">
        <v>2553272.76059712</v>
      </c>
      <c r="E232" s="114" t="s">
        <v>2398</v>
      </c>
      <c r="F232" s="113">
        <v>2512491.2871691198</v>
      </c>
      <c r="G232" s="114" t="s">
        <v>2398</v>
      </c>
      <c r="H232" s="113">
        <v>2404899.5679891198</v>
      </c>
    </row>
    <row r="233" spans="1:8" ht="43.2" x14ac:dyDescent="0.3">
      <c r="A233" s="114" t="s">
        <v>1286</v>
      </c>
      <c r="B233" s="113">
        <v>3413813.74650768</v>
      </c>
      <c r="C233" s="114" t="s">
        <v>2409</v>
      </c>
      <c r="D233" s="113">
        <v>1626546.63884268</v>
      </c>
      <c r="E233" s="114" t="s">
        <v>2398</v>
      </c>
      <c r="F233" s="113">
        <v>1617730.47237568</v>
      </c>
      <c r="G233" s="114" t="s">
        <v>2409</v>
      </c>
      <c r="H233" s="113">
        <v>2394339.9683266799</v>
      </c>
    </row>
    <row r="234" spans="1:8" ht="57.6" x14ac:dyDescent="0.3">
      <c r="A234" s="114" t="s">
        <v>1352</v>
      </c>
      <c r="B234" s="113">
        <v>3406645.8369149598</v>
      </c>
      <c r="C234" s="114" t="s">
        <v>2357</v>
      </c>
      <c r="D234" s="113">
        <v>2322478.8170149601</v>
      </c>
      <c r="E234" s="114" t="s">
        <v>2391</v>
      </c>
      <c r="F234" s="113">
        <v>1547999.9935649601</v>
      </c>
      <c r="G234" s="114" t="s">
        <v>2472</v>
      </c>
      <c r="H234" s="113">
        <v>1418575.7472649601</v>
      </c>
    </row>
    <row r="235" spans="1:8" ht="43.2" x14ac:dyDescent="0.3">
      <c r="A235" s="114" t="s">
        <v>1338</v>
      </c>
      <c r="B235" s="113">
        <v>3401023.3780715899</v>
      </c>
      <c r="C235" s="114" t="s">
        <v>2383</v>
      </c>
      <c r="D235" s="113">
        <v>1297474.42869459</v>
      </c>
      <c r="E235" s="114" t="s">
        <v>2399</v>
      </c>
      <c r="F235" s="113">
        <v>1297474.42869459</v>
      </c>
      <c r="G235" s="114" t="s">
        <v>2398</v>
      </c>
      <c r="H235" s="113">
        <v>1210177.9373975899</v>
      </c>
    </row>
    <row r="236" spans="1:8" ht="57.6" x14ac:dyDescent="0.3">
      <c r="A236" s="114" t="s">
        <v>1304</v>
      </c>
      <c r="B236" s="113">
        <v>3387005.7990700002</v>
      </c>
      <c r="C236" s="114" t="s">
        <v>2437</v>
      </c>
      <c r="D236" s="113">
        <v>2326948.0630120002</v>
      </c>
      <c r="E236" s="114" t="s">
        <v>2409</v>
      </c>
      <c r="F236" s="113">
        <v>2480097.6622060002</v>
      </c>
      <c r="G236" s="114" t="s">
        <v>2409</v>
      </c>
      <c r="H236" s="113">
        <v>2237388.4595090002</v>
      </c>
    </row>
    <row r="237" spans="1:8" ht="43.2" x14ac:dyDescent="0.3">
      <c r="A237" s="114" t="s">
        <v>1347</v>
      </c>
      <c r="B237" s="113">
        <v>3361570.4893752998</v>
      </c>
      <c r="C237" s="114" t="s">
        <v>2398</v>
      </c>
      <c r="D237" s="113">
        <v>2361226.6096243002</v>
      </c>
      <c r="E237" s="114" t="s">
        <v>2398</v>
      </c>
      <c r="F237" s="113">
        <v>2325089.0208703</v>
      </c>
      <c r="G237" s="114" t="s">
        <v>2398</v>
      </c>
      <c r="H237" s="113">
        <v>2359195.6152682998</v>
      </c>
    </row>
    <row r="238" spans="1:8" ht="57.6" x14ac:dyDescent="0.3">
      <c r="A238" s="114" t="s">
        <v>1370</v>
      </c>
      <c r="B238" s="113">
        <v>3349759.3852909398</v>
      </c>
      <c r="C238" s="114" t="s">
        <v>2357</v>
      </c>
      <c r="D238" s="113">
        <v>2591874.8655409398</v>
      </c>
      <c r="E238" s="114" t="s">
        <v>2391</v>
      </c>
      <c r="F238" s="113">
        <v>2348396.38066094</v>
      </c>
      <c r="G238" s="114" t="s">
        <v>2357</v>
      </c>
      <c r="H238" s="113">
        <v>2354774.7691609398</v>
      </c>
    </row>
    <row r="239" spans="1:8" ht="43.2" x14ac:dyDescent="0.3">
      <c r="A239" s="114" t="s">
        <v>1411</v>
      </c>
      <c r="B239" s="113">
        <v>3332738.6224400401</v>
      </c>
      <c r="C239" s="114" t="s">
        <v>2402</v>
      </c>
      <c r="D239" s="113">
        <v>2328231.5052900398</v>
      </c>
      <c r="E239" s="114" t="s">
        <v>2382</v>
      </c>
      <c r="F239" s="113">
        <v>2157432.5162900402</v>
      </c>
      <c r="G239" s="114" t="s">
        <v>2413</v>
      </c>
      <c r="H239" s="113">
        <v>2010726.8831500399</v>
      </c>
    </row>
    <row r="240" spans="1:8" ht="57.6" x14ac:dyDescent="0.3">
      <c r="A240" s="114" t="s">
        <v>1311</v>
      </c>
      <c r="B240" s="113">
        <v>3294852.9725510399</v>
      </c>
      <c r="C240" s="114" t="s">
        <v>2398</v>
      </c>
      <c r="D240" s="113">
        <v>2298609.5051950398</v>
      </c>
      <c r="E240" s="114" t="s">
        <v>2442</v>
      </c>
      <c r="F240" s="113">
        <v>2048902.94883504</v>
      </c>
      <c r="G240" s="114" t="s">
        <v>2357</v>
      </c>
      <c r="H240" s="113">
        <v>2073059.14273504</v>
      </c>
    </row>
    <row r="241" spans="1:8" ht="43.2" x14ac:dyDescent="0.3">
      <c r="A241" s="114" t="s">
        <v>1328</v>
      </c>
      <c r="B241" s="113">
        <v>3270237.5696493201</v>
      </c>
      <c r="C241" s="114" t="s">
        <v>2398</v>
      </c>
      <c r="D241" s="113">
        <v>2474264.1046953201</v>
      </c>
      <c r="E241" s="114" t="s">
        <v>2398</v>
      </c>
      <c r="F241" s="113">
        <v>2487589.78264332</v>
      </c>
      <c r="G241" s="114" t="s">
        <v>2398</v>
      </c>
      <c r="H241" s="113">
        <v>2489527.31083132</v>
      </c>
    </row>
    <row r="242" spans="1:8" ht="57.6" x14ac:dyDescent="0.3">
      <c r="A242" s="114" t="s">
        <v>1308</v>
      </c>
      <c r="B242" s="113">
        <v>3160507.9456961299</v>
      </c>
      <c r="C242" s="114" t="s">
        <v>2357</v>
      </c>
      <c r="D242" s="113">
        <v>2297084.3794581299</v>
      </c>
      <c r="E242" s="114" t="s">
        <v>2409</v>
      </c>
      <c r="F242" s="113">
        <v>2197425.2890361398</v>
      </c>
      <c r="G242" s="114" t="s">
        <v>2398</v>
      </c>
      <c r="H242" s="113">
        <v>2117092.8132661399</v>
      </c>
    </row>
    <row r="243" spans="1:8" ht="57.6" x14ac:dyDescent="0.3">
      <c r="A243" s="114" t="s">
        <v>1282</v>
      </c>
      <c r="B243" s="113">
        <v>3136951.6677995501</v>
      </c>
      <c r="C243" s="114" t="s">
        <v>2409</v>
      </c>
      <c r="D243" s="113">
        <v>2247288.32403955</v>
      </c>
      <c r="E243" s="114" t="s">
        <v>2402</v>
      </c>
      <c r="F243" s="113">
        <v>1323910.39377955</v>
      </c>
      <c r="G243" s="114" t="s">
        <v>2452</v>
      </c>
      <c r="H243" s="113">
        <v>1293327.1285395499</v>
      </c>
    </row>
    <row r="244" spans="1:8" ht="57.6" x14ac:dyDescent="0.3">
      <c r="A244" s="114" t="s">
        <v>1397</v>
      </c>
      <c r="B244" s="113">
        <v>3135457.6230133101</v>
      </c>
      <c r="C244" s="114" t="s">
        <v>2402</v>
      </c>
      <c r="D244" s="113">
        <v>1517024.63801331</v>
      </c>
      <c r="E244" s="114" t="s">
        <v>2452</v>
      </c>
      <c r="F244" s="113">
        <v>1488276.67186131</v>
      </c>
      <c r="G244" s="114" t="s">
        <v>2357</v>
      </c>
      <c r="H244" s="113">
        <v>1533636.5912713101</v>
      </c>
    </row>
    <row r="245" spans="1:8" ht="43.2" x14ac:dyDescent="0.3">
      <c r="A245" s="114" t="s">
        <v>1428</v>
      </c>
      <c r="B245" s="113">
        <v>3052674.4597735</v>
      </c>
      <c r="C245" s="114" t="s">
        <v>2402</v>
      </c>
      <c r="D245" s="113">
        <v>1328873.2939835</v>
      </c>
      <c r="E245" s="114" t="s">
        <v>2398</v>
      </c>
      <c r="F245" s="113">
        <v>1313903.4417534999</v>
      </c>
      <c r="G245" s="114" t="s">
        <v>2357</v>
      </c>
      <c r="H245" s="113">
        <v>1313903.4417534999</v>
      </c>
    </row>
    <row r="246" spans="1:8" ht="57.6" x14ac:dyDescent="0.3">
      <c r="A246" s="114" t="s">
        <v>1290</v>
      </c>
      <c r="B246" s="113">
        <v>3035804.5149157401</v>
      </c>
      <c r="C246" s="114" t="s">
        <v>2471</v>
      </c>
      <c r="D246" s="113">
        <v>1492178.52842174</v>
      </c>
      <c r="E246" s="114" t="s">
        <v>2402</v>
      </c>
      <c r="F246" s="113">
        <v>1445713.51105174</v>
      </c>
      <c r="G246" s="114" t="s">
        <v>2409</v>
      </c>
      <c r="H246" s="113">
        <v>1211413.6036557399</v>
      </c>
    </row>
    <row r="247" spans="1:8" ht="43.2" x14ac:dyDescent="0.3">
      <c r="A247" s="114" t="s">
        <v>1337</v>
      </c>
      <c r="B247" s="113">
        <v>3034823.4797302801</v>
      </c>
      <c r="C247" s="114" t="s">
        <v>2383</v>
      </c>
      <c r="D247" s="113">
        <v>1579889.48384528</v>
      </c>
      <c r="E247" s="114" t="s">
        <v>2358</v>
      </c>
      <c r="F247" s="113">
        <v>2044110.10434528</v>
      </c>
      <c r="G247" s="114" t="s">
        <v>2359</v>
      </c>
      <c r="H247" s="113">
        <v>2044110.10434528</v>
      </c>
    </row>
    <row r="248" spans="1:8" ht="43.2" x14ac:dyDescent="0.3">
      <c r="A248" s="114" t="s">
        <v>1336</v>
      </c>
      <c r="B248" s="113">
        <v>3027547.9213392101</v>
      </c>
      <c r="C248" s="114" t="s">
        <v>2398</v>
      </c>
      <c r="D248" s="113">
        <v>2286518.4367032102</v>
      </c>
      <c r="E248" s="114" t="s">
        <v>2398</v>
      </c>
      <c r="F248" s="113">
        <v>2268466.3527122098</v>
      </c>
      <c r="G248" s="114" t="s">
        <v>2398</v>
      </c>
      <c r="H248" s="113">
        <v>2279784.1008232101</v>
      </c>
    </row>
    <row r="249" spans="1:8" ht="43.2" x14ac:dyDescent="0.3">
      <c r="A249" s="114" t="s">
        <v>1323</v>
      </c>
      <c r="B249" s="113">
        <v>2983729.0543511501</v>
      </c>
      <c r="C249" s="114" t="s">
        <v>2409</v>
      </c>
      <c r="D249" s="113">
        <v>1970654.60197715</v>
      </c>
      <c r="E249" s="114" t="s">
        <v>2398</v>
      </c>
      <c r="F249" s="113">
        <v>1889112.95526715</v>
      </c>
      <c r="G249" s="114" t="s">
        <v>2448</v>
      </c>
      <c r="H249" s="113">
        <v>1651205.0472671499</v>
      </c>
    </row>
    <row r="250" spans="1:8" ht="43.2" x14ac:dyDescent="0.3">
      <c r="A250" s="114" t="s">
        <v>1318</v>
      </c>
      <c r="B250" s="113">
        <v>2978813.9643870699</v>
      </c>
      <c r="C250" s="114" t="s">
        <v>2357</v>
      </c>
      <c r="D250" s="113">
        <v>2139345.72148707</v>
      </c>
      <c r="E250" s="114" t="s">
        <v>2398</v>
      </c>
      <c r="F250" s="113">
        <v>2136291.7635970698</v>
      </c>
      <c r="G250" s="114" t="s">
        <v>2398</v>
      </c>
      <c r="H250" s="113">
        <v>2070887.02234707</v>
      </c>
    </row>
    <row r="251" spans="1:8" ht="57.6" x14ac:dyDescent="0.3">
      <c r="A251" s="114" t="s">
        <v>1302</v>
      </c>
      <c r="B251" s="113">
        <v>2976573.4130736901</v>
      </c>
      <c r="C251" s="114" t="s">
        <v>2391</v>
      </c>
      <c r="D251" s="113">
        <v>2078761.2606436899</v>
      </c>
      <c r="E251" s="114" t="s">
        <v>2402</v>
      </c>
      <c r="F251" s="113">
        <v>2197598.2204036899</v>
      </c>
      <c r="G251" s="114" t="s">
        <v>2442</v>
      </c>
      <c r="H251" s="113">
        <v>2146698.9055136899</v>
      </c>
    </row>
    <row r="252" spans="1:8" ht="43.2" x14ac:dyDescent="0.3">
      <c r="A252" s="114" t="s">
        <v>1372</v>
      </c>
      <c r="B252" s="113">
        <v>2963405.8552457602</v>
      </c>
      <c r="C252" s="114" t="s">
        <v>2385</v>
      </c>
      <c r="D252" s="113">
        <v>2609925.9084487599</v>
      </c>
      <c r="E252" s="114" t="s">
        <v>2355</v>
      </c>
      <c r="F252" s="113">
        <v>2586743.4406427601</v>
      </c>
      <c r="G252" s="114" t="s">
        <v>2365</v>
      </c>
      <c r="H252" s="113">
        <v>2560004.5715227602</v>
      </c>
    </row>
    <row r="253" spans="1:8" ht="43.2" x14ac:dyDescent="0.3">
      <c r="A253" s="114" t="s">
        <v>1404</v>
      </c>
      <c r="B253" s="113">
        <v>2889973.2177327699</v>
      </c>
      <c r="C253" s="114" t="s">
        <v>2422</v>
      </c>
      <c r="D253" s="113">
        <v>1900985.34344277</v>
      </c>
      <c r="E253" s="114" t="s">
        <v>2358</v>
      </c>
      <c r="F253" s="113">
        <v>1556119.7174327699</v>
      </c>
      <c r="G253" s="114" t="s">
        <v>2358</v>
      </c>
      <c r="H253" s="113">
        <v>1890842.23679277</v>
      </c>
    </row>
    <row r="254" spans="1:8" ht="57.6" x14ac:dyDescent="0.3">
      <c r="A254" s="114" t="s">
        <v>1435</v>
      </c>
      <c r="B254" s="113">
        <v>2823751.4758631601</v>
      </c>
      <c r="C254" s="114" t="s">
        <v>2357</v>
      </c>
      <c r="D254" s="113">
        <v>1896186.22866316</v>
      </c>
      <c r="E254" s="114" t="s">
        <v>2357</v>
      </c>
      <c r="F254" s="113">
        <v>1988394.2744531599</v>
      </c>
      <c r="G254" s="114" t="s">
        <v>2470</v>
      </c>
      <c r="H254" s="113">
        <v>0</v>
      </c>
    </row>
    <row r="255" spans="1:8" ht="43.2" x14ac:dyDescent="0.3">
      <c r="A255" s="114" t="s">
        <v>1357</v>
      </c>
      <c r="B255" s="113">
        <v>2823578.09467956</v>
      </c>
      <c r="C255" s="114" t="s">
        <v>2409</v>
      </c>
      <c r="D255" s="113">
        <v>1535250.39056756</v>
      </c>
      <c r="E255" s="114" t="s">
        <v>2357</v>
      </c>
      <c r="F255" s="113">
        <v>1546876.94098656</v>
      </c>
      <c r="G255" s="114" t="s">
        <v>2398</v>
      </c>
      <c r="H255" s="113">
        <v>1488744.18887756</v>
      </c>
    </row>
    <row r="256" spans="1:8" x14ac:dyDescent="0.3">
      <c r="A256" s="114" t="s">
        <v>1342</v>
      </c>
      <c r="B256" s="113">
        <v>2786773.8569487599</v>
      </c>
      <c r="C256" s="114" t="s">
        <v>2384</v>
      </c>
      <c r="D256" s="113">
        <v>2380373.01474876</v>
      </c>
      <c r="E256" s="114" t="s">
        <v>2384</v>
      </c>
      <c r="F256" s="113">
        <v>2481933.4288587598</v>
      </c>
      <c r="G256" s="114" t="s">
        <v>2384</v>
      </c>
      <c r="H256" s="113">
        <v>2472700.6639387598</v>
      </c>
    </row>
    <row r="257" spans="1:8" ht="57.6" x14ac:dyDescent="0.3">
      <c r="A257" s="114" t="s">
        <v>1298</v>
      </c>
      <c r="B257" s="113">
        <v>2758566.7113877502</v>
      </c>
      <c r="C257" s="114" t="s">
        <v>2398</v>
      </c>
      <c r="D257" s="113">
        <v>2016995.64503275</v>
      </c>
      <c r="E257" s="114" t="s">
        <v>2409</v>
      </c>
      <c r="F257" s="113">
        <v>1924163.30856475</v>
      </c>
      <c r="G257" s="114" t="s">
        <v>2409</v>
      </c>
      <c r="H257" s="113">
        <v>1375936.4086847501</v>
      </c>
    </row>
    <row r="258" spans="1:8" ht="28.8" x14ac:dyDescent="0.3">
      <c r="A258" s="114" t="s">
        <v>1402</v>
      </c>
      <c r="B258" s="113">
        <v>2758282.96311663</v>
      </c>
      <c r="C258" s="114" t="s">
        <v>2435</v>
      </c>
      <c r="D258" s="113">
        <v>2073651.8952166301</v>
      </c>
      <c r="E258" s="114" t="s">
        <v>2435</v>
      </c>
      <c r="F258" s="113">
        <v>2355652.1333196298</v>
      </c>
      <c r="G258" s="114" t="s">
        <v>2469</v>
      </c>
      <c r="H258" s="113">
        <v>2335692.04386963</v>
      </c>
    </row>
    <row r="259" spans="1:8" ht="43.2" x14ac:dyDescent="0.3">
      <c r="A259" s="114" t="s">
        <v>1505</v>
      </c>
      <c r="B259" s="113">
        <v>2742283.7877142201</v>
      </c>
      <c r="C259" s="114" t="s">
        <v>2409</v>
      </c>
      <c r="D259" s="113">
        <v>1896078.3694242199</v>
      </c>
      <c r="E259" s="114" t="s">
        <v>2357</v>
      </c>
      <c r="F259" s="113">
        <v>1864943.3298242199</v>
      </c>
      <c r="G259" s="114" t="s">
        <v>2413</v>
      </c>
      <c r="H259" s="113">
        <v>1536951.7920242201</v>
      </c>
    </row>
    <row r="260" spans="1:8" ht="43.2" x14ac:dyDescent="0.3">
      <c r="A260" s="114" t="s">
        <v>1299</v>
      </c>
      <c r="B260" s="113">
        <v>2735928.3149746298</v>
      </c>
      <c r="C260" s="114" t="s">
        <v>2398</v>
      </c>
      <c r="D260" s="113">
        <v>2006971.3244076299</v>
      </c>
      <c r="E260" s="114" t="s">
        <v>2398</v>
      </c>
      <c r="F260" s="113">
        <v>2001962.8357826299</v>
      </c>
      <c r="G260" s="114" t="s">
        <v>2398</v>
      </c>
      <c r="H260" s="113">
        <v>1984948.1305716301</v>
      </c>
    </row>
    <row r="261" spans="1:8" ht="72" x14ac:dyDescent="0.3">
      <c r="A261" s="114" t="s">
        <v>1292</v>
      </c>
      <c r="B261" s="113">
        <v>2730917.7230035402</v>
      </c>
      <c r="C261" s="114" t="s">
        <v>2402</v>
      </c>
      <c r="D261" s="113">
        <v>1921374.30190354</v>
      </c>
      <c r="E261" s="114" t="s">
        <v>2461</v>
      </c>
      <c r="F261" s="113">
        <v>2043522.35075754</v>
      </c>
      <c r="G261" s="114" t="s">
        <v>2468</v>
      </c>
      <c r="H261" s="113">
        <v>1779846.90828354</v>
      </c>
    </row>
    <row r="262" spans="1:8" ht="43.2" x14ac:dyDescent="0.3">
      <c r="A262" s="114" t="s">
        <v>1288</v>
      </c>
      <c r="B262" s="113">
        <v>2727584.5152864102</v>
      </c>
      <c r="C262" s="114" t="s">
        <v>2409</v>
      </c>
      <c r="D262" s="113">
        <v>1894354.42704741</v>
      </c>
      <c r="E262" s="114" t="s">
        <v>2398</v>
      </c>
      <c r="F262" s="113">
        <v>1899198.5276834101</v>
      </c>
      <c r="G262" s="114" t="s">
        <v>2448</v>
      </c>
      <c r="H262" s="113">
        <v>1828009.75213341</v>
      </c>
    </row>
    <row r="263" spans="1:8" ht="43.2" x14ac:dyDescent="0.3">
      <c r="A263" s="114" t="s">
        <v>2335</v>
      </c>
      <c r="B263" s="113">
        <v>2651435.3569794102</v>
      </c>
      <c r="C263" s="114" t="s">
        <v>2385</v>
      </c>
      <c r="D263" s="113">
        <v>2238209.2993694101</v>
      </c>
      <c r="E263" s="114" t="s">
        <v>2424</v>
      </c>
      <c r="F263" s="113">
        <v>2146724.9578994098</v>
      </c>
      <c r="G263" s="114" t="s">
        <v>2365</v>
      </c>
      <c r="H263" s="113">
        <v>1755084.8484994101</v>
      </c>
    </row>
    <row r="264" spans="1:8" ht="57.6" x14ac:dyDescent="0.3">
      <c r="A264" s="114" t="s">
        <v>2334</v>
      </c>
      <c r="B264" s="113">
        <v>2637933.8386103199</v>
      </c>
      <c r="C264" s="114" t="s">
        <v>2398</v>
      </c>
      <c r="D264" s="113">
        <v>1912091.0385933199</v>
      </c>
      <c r="E264" s="114" t="s">
        <v>2409</v>
      </c>
      <c r="F264" s="113">
        <v>1884878.29487332</v>
      </c>
      <c r="G264" s="114" t="s">
        <v>2398</v>
      </c>
      <c r="H264" s="113">
        <v>1849284.81168332</v>
      </c>
    </row>
    <row r="265" spans="1:8" ht="43.2" x14ac:dyDescent="0.3">
      <c r="A265" s="114" t="s">
        <v>2333</v>
      </c>
      <c r="B265" s="113">
        <v>2612271.1194250002</v>
      </c>
      <c r="C265" s="114" t="s">
        <v>2359</v>
      </c>
      <c r="D265" s="113">
        <v>1935947.0487249999</v>
      </c>
      <c r="E265" s="114" t="s">
        <v>2398</v>
      </c>
      <c r="F265" s="113">
        <v>1918047.0873680001</v>
      </c>
      <c r="G265" s="114" t="s">
        <v>2357</v>
      </c>
      <c r="H265" s="113">
        <v>1902910.9567480001</v>
      </c>
    </row>
    <row r="266" spans="1:8" ht="57.6" x14ac:dyDescent="0.3">
      <c r="A266" s="114" t="s">
        <v>2332</v>
      </c>
      <c r="B266" s="113">
        <v>2610800.0113746999</v>
      </c>
      <c r="C266" s="114" t="s">
        <v>2467</v>
      </c>
      <c r="D266" s="113">
        <v>1536360.8384287001</v>
      </c>
      <c r="E266" s="114" t="s">
        <v>2409</v>
      </c>
      <c r="F266" s="113">
        <v>1305640.9473287</v>
      </c>
      <c r="G266" s="114" t="s">
        <v>2398</v>
      </c>
      <c r="H266" s="113">
        <v>1261300.9904056999</v>
      </c>
    </row>
    <row r="267" spans="1:8" ht="43.2" x14ac:dyDescent="0.3">
      <c r="A267" s="114" t="s">
        <v>2331</v>
      </c>
      <c r="B267" s="113">
        <v>2564752.44870491</v>
      </c>
      <c r="C267" s="114" t="s">
        <v>2357</v>
      </c>
      <c r="D267" s="113">
        <v>1826248.4310109101</v>
      </c>
      <c r="E267" s="114" t="s">
        <v>2357</v>
      </c>
      <c r="F267" s="113">
        <v>1796283.9456349099</v>
      </c>
      <c r="G267" s="114" t="s">
        <v>2357</v>
      </c>
      <c r="H267" s="113">
        <v>1806272.1074249099</v>
      </c>
    </row>
    <row r="268" spans="1:8" ht="43.2" x14ac:dyDescent="0.3">
      <c r="A268" s="114" t="s">
        <v>2330</v>
      </c>
      <c r="B268" s="113">
        <v>2530225.4548671101</v>
      </c>
      <c r="C268" s="114" t="s">
        <v>2398</v>
      </c>
      <c r="D268" s="113">
        <v>1853528.92057711</v>
      </c>
      <c r="E268" s="114" t="s">
        <v>2357</v>
      </c>
      <c r="F268" s="113">
        <v>1890401.14131711</v>
      </c>
      <c r="G268" s="114" t="s">
        <v>2357</v>
      </c>
      <c r="H268" s="113">
        <v>1804365.9596071099</v>
      </c>
    </row>
    <row r="269" spans="1:8" ht="57.6" x14ac:dyDescent="0.3">
      <c r="A269" s="114" t="s">
        <v>2329</v>
      </c>
      <c r="B269" s="113">
        <v>2519059.1295053102</v>
      </c>
      <c r="C269" s="114" t="s">
        <v>2398</v>
      </c>
      <c r="D269" s="113">
        <v>1659149.6333853099</v>
      </c>
      <c r="E269" s="114" t="s">
        <v>2402</v>
      </c>
      <c r="F269" s="113">
        <v>1607396.2342253099</v>
      </c>
      <c r="G269" s="114" t="s">
        <v>2413</v>
      </c>
      <c r="H269" s="113">
        <v>1529319.98549531</v>
      </c>
    </row>
    <row r="270" spans="1:8" ht="72" x14ac:dyDescent="0.3">
      <c r="A270" s="114" t="s">
        <v>2328</v>
      </c>
      <c r="B270" s="113">
        <v>2514283.0627794801</v>
      </c>
      <c r="C270" s="114" t="s">
        <v>2357</v>
      </c>
      <c r="D270" s="113">
        <v>1776933.41372948</v>
      </c>
      <c r="E270" s="114" t="s">
        <v>2461</v>
      </c>
      <c r="F270" s="113">
        <v>1322753.6826124799</v>
      </c>
      <c r="G270" s="114" t="s">
        <v>2357</v>
      </c>
      <c r="H270" s="113">
        <v>1379419.7005824801</v>
      </c>
    </row>
    <row r="271" spans="1:8" ht="72" x14ac:dyDescent="0.3">
      <c r="A271" s="114" t="s">
        <v>2327</v>
      </c>
      <c r="B271" s="113">
        <v>2499973.9975898899</v>
      </c>
      <c r="C271" s="114" t="s">
        <v>2398</v>
      </c>
      <c r="D271" s="113">
        <v>1743045.63841589</v>
      </c>
      <c r="E271" s="114" t="s">
        <v>2455</v>
      </c>
      <c r="F271" s="113">
        <v>1575162.86235289</v>
      </c>
      <c r="G271" s="114" t="s">
        <v>2398</v>
      </c>
      <c r="H271" s="113">
        <v>1599768.3753658901</v>
      </c>
    </row>
    <row r="272" spans="1:8" ht="43.2" x14ac:dyDescent="0.3">
      <c r="A272" s="114" t="s">
        <v>2326</v>
      </c>
      <c r="B272" s="113">
        <v>2448829.3435194301</v>
      </c>
      <c r="C272" s="114" t="s">
        <v>2357</v>
      </c>
      <c r="D272" s="113">
        <v>1776791.5555694301</v>
      </c>
      <c r="E272" s="114" t="s">
        <v>2357</v>
      </c>
      <c r="F272" s="113">
        <v>1746335.0844694299</v>
      </c>
      <c r="G272" s="114" t="s">
        <v>2399</v>
      </c>
      <c r="H272" s="113">
        <v>1734947.6649794299</v>
      </c>
    </row>
    <row r="273" spans="1:8" ht="57.6" x14ac:dyDescent="0.3">
      <c r="A273" s="114" t="s">
        <v>2325</v>
      </c>
      <c r="B273" s="113">
        <v>2407233.18418711</v>
      </c>
      <c r="C273" s="114" t="s">
        <v>2413</v>
      </c>
      <c r="D273" s="113">
        <v>1528085.40730711</v>
      </c>
      <c r="E273" s="114" t="s">
        <v>2409</v>
      </c>
      <c r="F273" s="113">
        <v>1092739.4976471099</v>
      </c>
      <c r="G273" s="114" t="s">
        <v>2438</v>
      </c>
      <c r="H273" s="113">
        <v>1091912.2201871099</v>
      </c>
    </row>
    <row r="274" spans="1:8" x14ac:dyDescent="0.3">
      <c r="A274" s="114" t="s">
        <v>2324</v>
      </c>
      <c r="B274" s="113">
        <v>2371785.9811179601</v>
      </c>
      <c r="C274" s="114" t="s">
        <v>2384</v>
      </c>
      <c r="D274" s="113">
        <v>1824000.33941796</v>
      </c>
      <c r="E274" s="114" t="s">
        <v>2384</v>
      </c>
      <c r="F274" s="113">
        <v>2124666.47315796</v>
      </c>
      <c r="G274" s="114" t="s">
        <v>2384</v>
      </c>
      <c r="H274" s="113">
        <v>2129088.03394796</v>
      </c>
    </row>
    <row r="275" spans="1:8" ht="43.2" x14ac:dyDescent="0.3">
      <c r="A275" s="114" t="s">
        <v>2323</v>
      </c>
      <c r="B275" s="113">
        <v>2365689.6239797999</v>
      </c>
      <c r="C275" s="114" t="s">
        <v>2402</v>
      </c>
      <c r="D275" s="113">
        <v>1312989.5071998001</v>
      </c>
      <c r="E275" s="114" t="s">
        <v>2357</v>
      </c>
      <c r="F275" s="113">
        <v>1231485.0662998001</v>
      </c>
      <c r="G275" s="114" t="s">
        <v>2465</v>
      </c>
      <c r="H275" s="113">
        <v>268862.27919980598</v>
      </c>
    </row>
    <row r="276" spans="1:8" ht="57.6" x14ac:dyDescent="0.3">
      <c r="A276" s="114" t="s">
        <v>2322</v>
      </c>
      <c r="B276" s="113">
        <v>2341674.0922015002</v>
      </c>
      <c r="C276" s="114" t="s">
        <v>2409</v>
      </c>
      <c r="D276" s="113">
        <v>1567253.3577695</v>
      </c>
      <c r="E276" s="114" t="s">
        <v>2409</v>
      </c>
      <c r="F276" s="113">
        <v>1621213.1099075</v>
      </c>
      <c r="G276" s="114" t="s">
        <v>2398</v>
      </c>
      <c r="H276" s="113">
        <v>1680680.9722175</v>
      </c>
    </row>
    <row r="277" spans="1:8" ht="43.2" x14ac:dyDescent="0.3">
      <c r="A277" s="114" t="s">
        <v>2321</v>
      </c>
      <c r="B277" s="113">
        <v>2324221.4688458201</v>
      </c>
      <c r="C277" s="114" t="s">
        <v>2357</v>
      </c>
      <c r="D277" s="113">
        <v>1715561.6156558199</v>
      </c>
      <c r="E277" s="114" t="s">
        <v>2357</v>
      </c>
      <c r="F277" s="113">
        <v>1709402.38062582</v>
      </c>
      <c r="G277" s="114" t="s">
        <v>2398</v>
      </c>
      <c r="H277" s="113">
        <v>1713500.7726168199</v>
      </c>
    </row>
    <row r="278" spans="1:8" ht="57.6" x14ac:dyDescent="0.3">
      <c r="A278" s="114" t="s">
        <v>2320</v>
      </c>
      <c r="B278" s="113">
        <v>2320016.1538090101</v>
      </c>
      <c r="C278" s="114" t="s">
        <v>2462</v>
      </c>
      <c r="D278" s="113">
        <v>1464538.1541290099</v>
      </c>
      <c r="E278" s="114" t="s">
        <v>2409</v>
      </c>
      <c r="F278" s="113">
        <v>1265780.51510401</v>
      </c>
      <c r="G278" s="114" t="s">
        <v>2357</v>
      </c>
      <c r="H278" s="113">
        <v>1265780.51510401</v>
      </c>
    </row>
    <row r="279" spans="1:8" ht="43.2" x14ac:dyDescent="0.3">
      <c r="A279" s="114" t="s">
        <v>2319</v>
      </c>
      <c r="B279" s="113">
        <v>2260662.3602410299</v>
      </c>
      <c r="C279" s="114" t="s">
        <v>2383</v>
      </c>
      <c r="D279" s="113">
        <v>1074290.15998203</v>
      </c>
      <c r="E279" s="114" t="s">
        <v>2359</v>
      </c>
      <c r="F279" s="113">
        <v>1074290.15998203</v>
      </c>
      <c r="G279" s="114" t="s">
        <v>2399</v>
      </c>
      <c r="H279" s="113">
        <v>1074290.15998203</v>
      </c>
    </row>
    <row r="280" spans="1:8" ht="28.8" x14ac:dyDescent="0.3">
      <c r="A280" s="114" t="s">
        <v>2318</v>
      </c>
      <c r="B280" s="113">
        <v>2227280.8448410798</v>
      </c>
      <c r="C280" s="114" t="s">
        <v>2431</v>
      </c>
      <c r="D280" s="113">
        <v>1931999.29842108</v>
      </c>
      <c r="E280" s="114" t="s">
        <v>2431</v>
      </c>
      <c r="F280" s="113">
        <v>1931999.29842108</v>
      </c>
      <c r="G280" s="114" t="s">
        <v>2443</v>
      </c>
      <c r="H280" s="113">
        <v>1929033.7653830801</v>
      </c>
    </row>
    <row r="281" spans="1:8" ht="43.2" x14ac:dyDescent="0.3">
      <c r="A281" s="114" t="s">
        <v>2317</v>
      </c>
      <c r="B281" s="113">
        <v>2215649.7527951701</v>
      </c>
      <c r="C281" s="114" t="s">
        <v>2357</v>
      </c>
      <c r="D281" s="113">
        <v>1401727.6943951701</v>
      </c>
      <c r="E281" s="114" t="s">
        <v>2357</v>
      </c>
      <c r="F281" s="113">
        <v>1478780.1635151701</v>
      </c>
      <c r="G281" s="114" t="s">
        <v>2413</v>
      </c>
      <c r="H281" s="113">
        <v>1344159.75773517</v>
      </c>
    </row>
    <row r="282" spans="1:8" ht="43.2" x14ac:dyDescent="0.3">
      <c r="A282" s="114" t="s">
        <v>2316</v>
      </c>
      <c r="B282" s="113">
        <v>2215155.9721428002</v>
      </c>
      <c r="C282" s="114" t="s">
        <v>2357</v>
      </c>
      <c r="D282" s="113">
        <v>1590452.7173627999</v>
      </c>
      <c r="E282" s="114" t="s">
        <v>2357</v>
      </c>
      <c r="F282" s="113">
        <v>1485576.0565428</v>
      </c>
      <c r="G282" s="114" t="s">
        <v>2402</v>
      </c>
      <c r="H282" s="113">
        <v>1118507.7437628</v>
      </c>
    </row>
    <row r="283" spans="1:8" ht="43.2" x14ac:dyDescent="0.3">
      <c r="A283" s="114" t="s">
        <v>2315</v>
      </c>
      <c r="B283" s="113">
        <v>2211137.6560274102</v>
      </c>
      <c r="C283" s="114" t="s">
        <v>2402</v>
      </c>
      <c r="D283" s="113">
        <v>1020559.55662741</v>
      </c>
      <c r="E283" s="114" t="s">
        <v>2438</v>
      </c>
      <c r="F283" s="113">
        <v>1014438.22640741</v>
      </c>
      <c r="G283" s="114" t="s">
        <v>2357</v>
      </c>
      <c r="H283" s="113">
        <v>1092227.26580741</v>
      </c>
    </row>
    <row r="284" spans="1:8" x14ac:dyDescent="0.3">
      <c r="A284" s="114" t="s">
        <v>2314</v>
      </c>
      <c r="B284" s="113">
        <v>2209344.0258059101</v>
      </c>
      <c r="C284" s="114" t="s">
        <v>2353</v>
      </c>
      <c r="D284" s="113">
        <v>1990931.5402059101</v>
      </c>
      <c r="E284" s="114" t="s">
        <v>2353</v>
      </c>
      <c r="F284" s="113">
        <v>1990931.5402059101</v>
      </c>
      <c r="G284" s="114" t="s">
        <v>2353</v>
      </c>
      <c r="H284" s="113">
        <v>1990931.5402059101</v>
      </c>
    </row>
    <row r="285" spans="1:8" ht="57.6" x14ac:dyDescent="0.3">
      <c r="A285" s="114" t="s">
        <v>2313</v>
      </c>
      <c r="B285" s="113">
        <v>2208313.3512834101</v>
      </c>
      <c r="C285" s="114" t="s">
        <v>2409</v>
      </c>
      <c r="D285" s="113">
        <v>1389696.0811134099</v>
      </c>
      <c r="E285" s="114" t="s">
        <v>2357</v>
      </c>
      <c r="F285" s="113">
        <v>1451698.1006734101</v>
      </c>
      <c r="G285" s="114" t="s">
        <v>2461</v>
      </c>
      <c r="H285" s="113">
        <v>1086854.5738234101</v>
      </c>
    </row>
    <row r="286" spans="1:8" ht="43.2" x14ac:dyDescent="0.3">
      <c r="A286" s="114" t="s">
        <v>2312</v>
      </c>
      <c r="B286" s="113">
        <v>2198679.8662614101</v>
      </c>
      <c r="C286" s="114" t="s">
        <v>2357</v>
      </c>
      <c r="D286" s="113">
        <v>1587212.29932141</v>
      </c>
      <c r="E286" s="114" t="s">
        <v>2398</v>
      </c>
      <c r="F286" s="113">
        <v>1583596.85901241</v>
      </c>
      <c r="G286" s="114" t="s">
        <v>2398</v>
      </c>
      <c r="H286" s="113">
        <v>1571712.49615141</v>
      </c>
    </row>
    <row r="287" spans="1:8" ht="43.2" x14ac:dyDescent="0.3">
      <c r="A287" s="114" t="s">
        <v>2311</v>
      </c>
      <c r="B287" s="113">
        <v>2163524.8176385602</v>
      </c>
      <c r="C287" s="114" t="s">
        <v>2357</v>
      </c>
      <c r="D287" s="113">
        <v>1528564.4430535601</v>
      </c>
      <c r="E287" s="114" t="s">
        <v>2357</v>
      </c>
      <c r="F287" s="113">
        <v>1460631.3995185599</v>
      </c>
      <c r="G287" s="114" t="s">
        <v>2409</v>
      </c>
      <c r="H287" s="113">
        <v>1238625.0622785599</v>
      </c>
    </row>
    <row r="288" spans="1:8" ht="43.2" x14ac:dyDescent="0.3">
      <c r="A288" s="114" t="s">
        <v>2310</v>
      </c>
      <c r="B288" s="113">
        <v>2150973.8718801001</v>
      </c>
      <c r="C288" s="114" t="s">
        <v>2383</v>
      </c>
      <c r="D288" s="113">
        <v>1438130.4519100999</v>
      </c>
      <c r="E288" s="114" t="s">
        <v>2399</v>
      </c>
      <c r="F288" s="113">
        <v>1447756.2445310999</v>
      </c>
      <c r="G288" s="114" t="s">
        <v>2413</v>
      </c>
      <c r="H288" s="113">
        <v>1247753.6645911001</v>
      </c>
    </row>
    <row r="289" spans="1:8" ht="43.2" x14ac:dyDescent="0.3">
      <c r="A289" s="114" t="s">
        <v>2309</v>
      </c>
      <c r="B289" s="113">
        <v>2144978.8490103302</v>
      </c>
      <c r="C289" s="114" t="s">
        <v>2357</v>
      </c>
      <c r="D289" s="113">
        <v>1465716.10984033</v>
      </c>
      <c r="E289" s="114" t="s">
        <v>2373</v>
      </c>
      <c r="F289" s="113">
        <v>1339950.00374033</v>
      </c>
      <c r="G289" s="114" t="s">
        <v>2358</v>
      </c>
      <c r="H289" s="113">
        <v>1321713.9183503301</v>
      </c>
    </row>
    <row r="290" spans="1:8" ht="43.2" x14ac:dyDescent="0.3">
      <c r="A290" s="114" t="s">
        <v>2308</v>
      </c>
      <c r="B290" s="113">
        <v>2119752.0470045698</v>
      </c>
      <c r="C290" s="114" t="s">
        <v>2398</v>
      </c>
      <c r="D290" s="113">
        <v>1784888.81259557</v>
      </c>
      <c r="E290" s="114" t="s">
        <v>2398</v>
      </c>
      <c r="F290" s="113">
        <v>1793209.3162245699</v>
      </c>
      <c r="G290" s="114" t="s">
        <v>2402</v>
      </c>
      <c r="H290" s="113">
        <v>1560949.80482457</v>
      </c>
    </row>
    <row r="291" spans="1:8" x14ac:dyDescent="0.3">
      <c r="A291" s="114" t="s">
        <v>2307</v>
      </c>
      <c r="B291" s="113">
        <v>2117857.36937099</v>
      </c>
      <c r="C291" s="114" t="s">
        <v>2384</v>
      </c>
      <c r="D291" s="113">
        <v>1852248.39748099</v>
      </c>
      <c r="E291" s="114" t="s">
        <v>2384</v>
      </c>
      <c r="F291" s="113">
        <v>1827799.3888109899</v>
      </c>
      <c r="G291" s="114" t="s">
        <v>2384</v>
      </c>
      <c r="H291" s="113">
        <v>1895034.1626609899</v>
      </c>
    </row>
    <row r="292" spans="1:8" ht="43.2" x14ac:dyDescent="0.3">
      <c r="A292" s="114" t="s">
        <v>2306</v>
      </c>
      <c r="B292" s="113">
        <v>2111574.6355514098</v>
      </c>
      <c r="C292" s="114" t="s">
        <v>2402</v>
      </c>
      <c r="D292" s="113">
        <v>1415485.46221141</v>
      </c>
      <c r="E292" s="114" t="s">
        <v>2359</v>
      </c>
      <c r="F292" s="113">
        <v>1415485.46221141</v>
      </c>
      <c r="G292" s="114" t="s">
        <v>2357</v>
      </c>
      <c r="H292" s="113">
        <v>1460086.8453914099</v>
      </c>
    </row>
    <row r="293" spans="1:8" ht="57.6" x14ac:dyDescent="0.3">
      <c r="A293" s="114" t="s">
        <v>2305</v>
      </c>
      <c r="B293" s="113">
        <v>2087038.56015536</v>
      </c>
      <c r="C293" s="114" t="s">
        <v>2357</v>
      </c>
      <c r="D293" s="113">
        <v>1483811.4071253601</v>
      </c>
      <c r="E293" s="114" t="s">
        <v>2402</v>
      </c>
      <c r="F293" s="113">
        <v>1454151.20462536</v>
      </c>
      <c r="G293" s="114" t="s">
        <v>2429</v>
      </c>
      <c r="H293" s="113">
        <v>80342.659235363302</v>
      </c>
    </row>
    <row r="294" spans="1:8" ht="43.2" x14ac:dyDescent="0.3">
      <c r="A294" s="114" t="s">
        <v>2304</v>
      </c>
      <c r="B294" s="113">
        <v>2084535.89489722</v>
      </c>
      <c r="C294" s="114" t="s">
        <v>2409</v>
      </c>
      <c r="D294" s="113">
        <v>1206908.98650822</v>
      </c>
      <c r="E294" s="114" t="s">
        <v>2357</v>
      </c>
      <c r="F294" s="113">
        <v>1190003.1059382199</v>
      </c>
      <c r="G294" s="114" t="s">
        <v>2357</v>
      </c>
      <c r="H294" s="113">
        <v>1217475.1618582199</v>
      </c>
    </row>
    <row r="295" spans="1:8" ht="57.6" x14ac:dyDescent="0.3">
      <c r="A295" s="114" t="s">
        <v>2303</v>
      </c>
      <c r="B295" s="113">
        <v>2072883.7273369599</v>
      </c>
      <c r="C295" s="114" t="s">
        <v>2398</v>
      </c>
      <c r="D295" s="113">
        <v>1452818.39219596</v>
      </c>
      <c r="E295" s="114" t="s">
        <v>2402</v>
      </c>
      <c r="F295" s="113">
        <v>1108724.1271359599</v>
      </c>
      <c r="G295" s="114" t="s">
        <v>2357</v>
      </c>
      <c r="H295" s="113">
        <v>1151177.31568596</v>
      </c>
    </row>
    <row r="296" spans="1:8" ht="57.6" x14ac:dyDescent="0.3">
      <c r="A296" s="114" t="s">
        <v>2302</v>
      </c>
      <c r="B296" s="113">
        <v>2064033.3994460001</v>
      </c>
      <c r="C296" s="114" t="s">
        <v>2398</v>
      </c>
      <c r="D296" s="113">
        <v>1641419.426366</v>
      </c>
      <c r="E296" s="114" t="s">
        <v>2398</v>
      </c>
      <c r="F296" s="113">
        <v>1630891.0642860001</v>
      </c>
      <c r="G296" s="114" t="s">
        <v>2461</v>
      </c>
      <c r="H296" s="113">
        <v>1389810.948145</v>
      </c>
    </row>
    <row r="297" spans="1:8" ht="43.2" x14ac:dyDescent="0.3">
      <c r="A297" s="114" t="s">
        <v>2301</v>
      </c>
      <c r="B297" s="113">
        <v>2061187.62695957</v>
      </c>
      <c r="C297" s="114" t="s">
        <v>2466</v>
      </c>
      <c r="D297" s="113">
        <v>545619.35294857097</v>
      </c>
      <c r="E297" s="114" t="s">
        <v>2398</v>
      </c>
      <c r="F297" s="113">
        <v>528023.538005571</v>
      </c>
      <c r="G297" s="114" t="s">
        <v>2398</v>
      </c>
      <c r="H297" s="113">
        <v>525828.42091857095</v>
      </c>
    </row>
    <row r="298" spans="1:8" ht="43.2" x14ac:dyDescent="0.3">
      <c r="A298" s="114" t="s">
        <v>2300</v>
      </c>
      <c r="B298" s="113">
        <v>2055423.9984384</v>
      </c>
      <c r="C298" s="114" t="s">
        <v>2357</v>
      </c>
      <c r="D298" s="113">
        <v>1295712.2813384</v>
      </c>
      <c r="E298" s="114" t="s">
        <v>2357</v>
      </c>
      <c r="F298" s="113">
        <v>1385583.5412383999</v>
      </c>
      <c r="G298" s="114" t="s">
        <v>2398</v>
      </c>
      <c r="H298" s="113">
        <v>1450143.6454584</v>
      </c>
    </row>
    <row r="299" spans="1:8" ht="43.2" x14ac:dyDescent="0.3">
      <c r="A299" s="114" t="s">
        <v>2299</v>
      </c>
      <c r="B299" s="113">
        <v>2044646.2599484201</v>
      </c>
      <c r="C299" s="114" t="s">
        <v>2398</v>
      </c>
      <c r="D299" s="113">
        <v>1482662.4215754201</v>
      </c>
      <c r="E299" s="114" t="s">
        <v>2398</v>
      </c>
      <c r="F299" s="113">
        <v>1466838.9476344199</v>
      </c>
      <c r="G299" s="114" t="s">
        <v>2465</v>
      </c>
      <c r="H299" s="113">
        <v>755248.96157442697</v>
      </c>
    </row>
    <row r="300" spans="1:8" ht="43.2" x14ac:dyDescent="0.3">
      <c r="A300" s="114" t="s">
        <v>2298</v>
      </c>
      <c r="B300" s="113">
        <v>2013596.5771013999</v>
      </c>
      <c r="C300" s="114" t="s">
        <v>2409</v>
      </c>
      <c r="D300" s="113">
        <v>1186606.9196544001</v>
      </c>
      <c r="E300" s="114" t="s">
        <v>2398</v>
      </c>
      <c r="F300" s="113">
        <v>1177466.1758644001</v>
      </c>
      <c r="G300" s="114" t="s">
        <v>2448</v>
      </c>
      <c r="H300" s="113">
        <v>1132987.2265274001</v>
      </c>
    </row>
    <row r="301" spans="1:8" ht="43.2" x14ac:dyDescent="0.3">
      <c r="A301" s="114" t="s">
        <v>2297</v>
      </c>
      <c r="B301" s="113">
        <v>2013590.12839642</v>
      </c>
      <c r="C301" s="114" t="s">
        <v>2409</v>
      </c>
      <c r="D301" s="113">
        <v>657314.47489742597</v>
      </c>
      <c r="E301" s="114" t="s">
        <v>2398</v>
      </c>
      <c r="F301" s="113">
        <v>653616.04703642603</v>
      </c>
      <c r="G301" s="114" t="s">
        <v>2398</v>
      </c>
      <c r="H301" s="113">
        <v>641166.26253742597</v>
      </c>
    </row>
    <row r="302" spans="1:8" ht="57.6" x14ac:dyDescent="0.3">
      <c r="A302" s="114" t="s">
        <v>2296</v>
      </c>
      <c r="B302" s="113">
        <v>2000465.44368537</v>
      </c>
      <c r="C302" s="114" t="s">
        <v>2398</v>
      </c>
      <c r="D302" s="113">
        <v>1392087.28684437</v>
      </c>
      <c r="E302" s="114" t="s">
        <v>2409</v>
      </c>
      <c r="F302" s="113">
        <v>681751.99181337305</v>
      </c>
      <c r="G302" s="114" t="s">
        <v>2398</v>
      </c>
      <c r="H302" s="113">
        <v>732484.04644437297</v>
      </c>
    </row>
    <row r="303" spans="1:8" ht="57.6" x14ac:dyDescent="0.3">
      <c r="A303" s="114" t="s">
        <v>2295</v>
      </c>
      <c r="B303" s="113">
        <v>1991710.70496592</v>
      </c>
      <c r="C303" s="114" t="s">
        <v>2385</v>
      </c>
      <c r="D303" s="113">
        <v>1750601.9920859199</v>
      </c>
      <c r="E303" s="114" t="s">
        <v>2464</v>
      </c>
      <c r="F303" s="113">
        <v>1680809.9140179199</v>
      </c>
      <c r="G303" s="114" t="s">
        <v>2365</v>
      </c>
      <c r="H303" s="113">
        <v>1673786.5071779201</v>
      </c>
    </row>
    <row r="304" spans="1:8" ht="43.2" x14ac:dyDescent="0.3">
      <c r="A304" s="114" t="s">
        <v>2294</v>
      </c>
      <c r="B304" s="113">
        <v>1991358.1920121701</v>
      </c>
      <c r="C304" s="114" t="s">
        <v>2383</v>
      </c>
      <c r="D304" s="113">
        <v>1014133.91887217</v>
      </c>
      <c r="E304" s="114" t="s">
        <v>2357</v>
      </c>
      <c r="F304" s="113">
        <v>995840.92641217099</v>
      </c>
      <c r="G304" s="114" t="s">
        <v>2416</v>
      </c>
      <c r="H304" s="113">
        <v>844450.64401217096</v>
      </c>
    </row>
    <row r="305" spans="1:8" x14ac:dyDescent="0.3">
      <c r="A305" s="114" t="s">
        <v>2293</v>
      </c>
      <c r="B305" s="113">
        <v>1943671.90164391</v>
      </c>
      <c r="C305" s="114" t="s">
        <v>2369</v>
      </c>
      <c r="D305" s="113">
        <v>1751848.12156391</v>
      </c>
      <c r="E305" s="114" t="s">
        <v>2369</v>
      </c>
      <c r="F305" s="113">
        <v>1751848.12156391</v>
      </c>
      <c r="G305" s="114" t="s">
        <v>2369</v>
      </c>
      <c r="H305" s="113">
        <v>1751848.12156391</v>
      </c>
    </row>
    <row r="306" spans="1:8" ht="57.6" x14ac:dyDescent="0.3">
      <c r="A306" s="114" t="s">
        <v>2292</v>
      </c>
      <c r="B306" s="113">
        <v>1939213.17234053</v>
      </c>
      <c r="C306" s="114" t="s">
        <v>2357</v>
      </c>
      <c r="D306" s="113">
        <v>1276529.7649505299</v>
      </c>
      <c r="E306" s="114" t="s">
        <v>2391</v>
      </c>
      <c r="F306" s="113">
        <v>595099.58842053299</v>
      </c>
      <c r="G306" s="114" t="s">
        <v>2357</v>
      </c>
      <c r="H306" s="113">
        <v>832409.87913053297</v>
      </c>
    </row>
    <row r="307" spans="1:8" ht="43.2" x14ac:dyDescent="0.3">
      <c r="A307" s="114" t="s">
        <v>2291</v>
      </c>
      <c r="B307" s="113">
        <v>1937584.5587678901</v>
      </c>
      <c r="C307" s="114" t="s">
        <v>2402</v>
      </c>
      <c r="D307" s="113">
        <v>879538.89454789006</v>
      </c>
      <c r="E307" s="114" t="s">
        <v>2398</v>
      </c>
      <c r="F307" s="113">
        <v>969442.07101789</v>
      </c>
      <c r="G307" s="114" t="s">
        <v>2357</v>
      </c>
      <c r="H307" s="113">
        <v>953178.25024789001</v>
      </c>
    </row>
    <row r="308" spans="1:8" ht="57.6" x14ac:dyDescent="0.3">
      <c r="A308" s="114" t="s">
        <v>2290</v>
      </c>
      <c r="B308" s="113">
        <v>1925887.6446938999</v>
      </c>
      <c r="C308" s="114" t="s">
        <v>2357</v>
      </c>
      <c r="D308" s="113">
        <v>1464104.8804158999</v>
      </c>
      <c r="E308" s="114" t="s">
        <v>2409</v>
      </c>
      <c r="F308" s="113">
        <v>1408466.7596688999</v>
      </c>
      <c r="G308" s="114" t="s">
        <v>2409</v>
      </c>
      <c r="H308" s="113">
        <v>1306667.7397979</v>
      </c>
    </row>
    <row r="309" spans="1:8" ht="43.2" x14ac:dyDescent="0.3">
      <c r="A309" s="114" t="s">
        <v>2289</v>
      </c>
      <c r="B309" s="113">
        <v>1890633.0335007301</v>
      </c>
      <c r="C309" s="114" t="s">
        <v>2398</v>
      </c>
      <c r="D309" s="113">
        <v>1371967.13925373</v>
      </c>
      <c r="E309" s="114" t="s">
        <v>2398</v>
      </c>
      <c r="F309" s="113">
        <v>1355362.8328627299</v>
      </c>
      <c r="G309" s="114" t="s">
        <v>2409</v>
      </c>
      <c r="H309" s="113">
        <v>1155430.81614373</v>
      </c>
    </row>
    <row r="310" spans="1:8" ht="72" x14ac:dyDescent="0.3">
      <c r="A310" s="114" t="s">
        <v>2288</v>
      </c>
      <c r="B310" s="113">
        <v>1878382.56758292</v>
      </c>
      <c r="C310" s="114" t="s">
        <v>2357</v>
      </c>
      <c r="D310" s="113">
        <v>1274345.7049029199</v>
      </c>
      <c r="E310" s="114" t="s">
        <v>2450</v>
      </c>
      <c r="F310" s="113">
        <v>436996.238492926</v>
      </c>
      <c r="G310" s="114" t="s">
        <v>2383</v>
      </c>
      <c r="H310" s="113">
        <v>56559.734437926803</v>
      </c>
    </row>
    <row r="311" spans="1:8" ht="57.6" x14ac:dyDescent="0.3">
      <c r="A311" s="114" t="s">
        <v>2287</v>
      </c>
      <c r="B311" s="113">
        <v>1867403.00229262</v>
      </c>
      <c r="C311" s="114" t="s">
        <v>2463</v>
      </c>
      <c r="D311" s="113">
        <v>658002.52965762001</v>
      </c>
      <c r="E311" s="114" t="s">
        <v>2409</v>
      </c>
      <c r="F311" s="113">
        <v>410808.84989662003</v>
      </c>
      <c r="G311" s="114" t="s">
        <v>2398</v>
      </c>
      <c r="H311" s="113">
        <v>379750.36278162</v>
      </c>
    </row>
    <row r="312" spans="1:8" ht="43.2" x14ac:dyDescent="0.3">
      <c r="A312" s="114" t="s">
        <v>2286</v>
      </c>
      <c r="B312" s="113">
        <v>1857539.2779651701</v>
      </c>
      <c r="C312" s="114" t="s">
        <v>2438</v>
      </c>
      <c r="D312" s="113">
        <v>1249668.95682517</v>
      </c>
      <c r="E312" s="114" t="s">
        <v>2357</v>
      </c>
      <c r="F312" s="113">
        <v>1312849.29635517</v>
      </c>
      <c r="G312" s="114" t="s">
        <v>2402</v>
      </c>
      <c r="H312" s="113">
        <v>1060127.9383151699</v>
      </c>
    </row>
    <row r="313" spans="1:8" ht="43.2" x14ac:dyDescent="0.3">
      <c r="A313" s="114" t="s">
        <v>2285</v>
      </c>
      <c r="B313" s="113">
        <v>1834937.6383976699</v>
      </c>
      <c r="C313" s="114" t="s">
        <v>2402</v>
      </c>
      <c r="D313" s="113">
        <v>807686.95363367395</v>
      </c>
      <c r="E313" s="114" t="s">
        <v>2398</v>
      </c>
      <c r="F313" s="113">
        <v>809417.87053867395</v>
      </c>
      <c r="G313" s="114" t="s">
        <v>2357</v>
      </c>
      <c r="H313" s="113">
        <v>776348.09663967404</v>
      </c>
    </row>
    <row r="314" spans="1:8" x14ac:dyDescent="0.3">
      <c r="A314" s="114" t="s">
        <v>2284</v>
      </c>
      <c r="B314" s="113">
        <v>1814850.48193278</v>
      </c>
      <c r="C314" s="114" t="s">
        <v>2369</v>
      </c>
      <c r="D314" s="113">
        <v>1657524.84323278</v>
      </c>
      <c r="E314" s="114" t="s">
        <v>2369</v>
      </c>
      <c r="F314" s="113">
        <v>1657524.84323278</v>
      </c>
      <c r="G314" s="114" t="s">
        <v>2369</v>
      </c>
      <c r="H314" s="113">
        <v>1657524.84323278</v>
      </c>
    </row>
    <row r="315" spans="1:8" ht="57.6" x14ac:dyDescent="0.3">
      <c r="A315" s="114" t="s">
        <v>2283</v>
      </c>
      <c r="B315" s="113">
        <v>1809514.7303997399</v>
      </c>
      <c r="C315" s="114" t="s">
        <v>2462</v>
      </c>
      <c r="D315" s="113">
        <v>1303513.97190474</v>
      </c>
      <c r="E315" s="114" t="s">
        <v>2409</v>
      </c>
      <c r="F315" s="113">
        <v>1305099.09984674</v>
      </c>
      <c r="G315" s="114" t="s">
        <v>2409</v>
      </c>
      <c r="H315" s="113">
        <v>1195072.54275474</v>
      </c>
    </row>
    <row r="316" spans="1:8" ht="57.6" x14ac:dyDescent="0.3">
      <c r="A316" s="114" t="s">
        <v>2282</v>
      </c>
      <c r="B316" s="113">
        <v>1766703.6514797399</v>
      </c>
      <c r="C316" s="114" t="s">
        <v>2398</v>
      </c>
      <c r="D316" s="113">
        <v>1316225.26994774</v>
      </c>
      <c r="E316" s="114" t="s">
        <v>2409</v>
      </c>
      <c r="F316" s="113">
        <v>1057228.60675874</v>
      </c>
      <c r="G316" s="114" t="s">
        <v>2409</v>
      </c>
      <c r="H316" s="113">
        <v>1233008.9366957401</v>
      </c>
    </row>
    <row r="317" spans="1:8" ht="43.2" x14ac:dyDescent="0.3">
      <c r="A317" s="114" t="s">
        <v>2281</v>
      </c>
      <c r="B317" s="113">
        <v>1738925.2296257999</v>
      </c>
      <c r="C317" s="114" t="s">
        <v>2357</v>
      </c>
      <c r="D317" s="113">
        <v>1259110.5577408001</v>
      </c>
      <c r="E317" s="114" t="s">
        <v>2398</v>
      </c>
      <c r="F317" s="113">
        <v>1253040.5771228001</v>
      </c>
      <c r="G317" s="114" t="s">
        <v>2409</v>
      </c>
      <c r="H317" s="113">
        <v>830098.40300580906</v>
      </c>
    </row>
    <row r="318" spans="1:8" ht="43.2" x14ac:dyDescent="0.3">
      <c r="A318" s="114" t="s">
        <v>2280</v>
      </c>
      <c r="B318" s="113">
        <v>1723970.74122542</v>
      </c>
      <c r="C318" s="114" t="s">
        <v>2452</v>
      </c>
      <c r="D318" s="113">
        <v>1265549.0307114201</v>
      </c>
      <c r="E318" s="114" t="s">
        <v>2413</v>
      </c>
      <c r="F318" s="113">
        <v>1158637.04504142</v>
      </c>
      <c r="G318" s="114" t="s">
        <v>2402</v>
      </c>
      <c r="H318" s="113">
        <v>877581.64825142198</v>
      </c>
    </row>
    <row r="319" spans="1:8" ht="57.6" x14ac:dyDescent="0.3">
      <c r="A319" s="114" t="s">
        <v>2279</v>
      </c>
      <c r="B319" s="113">
        <v>1721769.0270060899</v>
      </c>
      <c r="C319" s="114" t="s">
        <v>2357</v>
      </c>
      <c r="D319" s="113">
        <v>1293934.9126060901</v>
      </c>
      <c r="E319" s="114" t="s">
        <v>2402</v>
      </c>
      <c r="F319" s="113">
        <v>1121485.5027160901</v>
      </c>
      <c r="G319" s="114" t="s">
        <v>2461</v>
      </c>
      <c r="H319" s="113">
        <v>1022471.6904910899</v>
      </c>
    </row>
    <row r="320" spans="1:8" x14ac:dyDescent="0.3">
      <c r="A320" s="114" t="s">
        <v>2278</v>
      </c>
      <c r="B320" s="113">
        <v>1717867.0947537001</v>
      </c>
      <c r="C320" s="114" t="s">
        <v>2369</v>
      </c>
      <c r="D320" s="113">
        <v>1554393.6250537001</v>
      </c>
      <c r="E320" s="114" t="s">
        <v>2369</v>
      </c>
      <c r="F320" s="113">
        <v>1554393.6250537001</v>
      </c>
      <c r="G320" s="114" t="s">
        <v>2369</v>
      </c>
      <c r="H320" s="113">
        <v>1554393.6250537001</v>
      </c>
    </row>
    <row r="321" spans="1:8" ht="43.2" x14ac:dyDescent="0.3">
      <c r="A321" s="114" t="s">
        <v>2277</v>
      </c>
      <c r="B321" s="113">
        <v>1708385.4564898601</v>
      </c>
      <c r="C321" s="114" t="s">
        <v>2402</v>
      </c>
      <c r="D321" s="113">
        <v>429468.00488986599</v>
      </c>
      <c r="E321" s="114" t="s">
        <v>2438</v>
      </c>
      <c r="F321" s="113">
        <v>407798.989289866</v>
      </c>
      <c r="G321" s="114" t="s">
        <v>2357</v>
      </c>
      <c r="H321" s="113">
        <v>366688.61385986599</v>
      </c>
    </row>
    <row r="322" spans="1:8" ht="43.2" x14ac:dyDescent="0.3">
      <c r="A322" s="114" t="s">
        <v>2276</v>
      </c>
      <c r="B322" s="113">
        <v>1698709.6727807999</v>
      </c>
      <c r="C322" s="114" t="s">
        <v>2402</v>
      </c>
      <c r="D322" s="113">
        <v>1042360.3120708</v>
      </c>
      <c r="E322" s="114" t="s">
        <v>2398</v>
      </c>
      <c r="F322" s="113">
        <v>1078897.1672908</v>
      </c>
      <c r="G322" s="114" t="s">
        <v>2399</v>
      </c>
      <c r="H322" s="113">
        <v>1078897.1672908</v>
      </c>
    </row>
    <row r="323" spans="1:8" ht="43.2" x14ac:dyDescent="0.3">
      <c r="A323" s="114" t="s">
        <v>2275</v>
      </c>
      <c r="B323" s="113">
        <v>1655010.6196247099</v>
      </c>
      <c r="C323" s="114" t="s">
        <v>2460</v>
      </c>
      <c r="D323" s="113">
        <v>1340584.98757471</v>
      </c>
      <c r="E323" s="114" t="s">
        <v>2393</v>
      </c>
      <c r="F323" s="113">
        <v>1222850.39323471</v>
      </c>
      <c r="G323" s="114" t="s">
        <v>2360</v>
      </c>
      <c r="H323" s="113">
        <v>1136412.33663371</v>
      </c>
    </row>
    <row r="324" spans="1:8" ht="43.2" x14ac:dyDescent="0.3">
      <c r="A324" s="114" t="s">
        <v>2274</v>
      </c>
      <c r="B324" s="113">
        <v>1646983.7053971</v>
      </c>
      <c r="C324" s="114" t="s">
        <v>2359</v>
      </c>
      <c r="D324" s="113">
        <v>1477476.8204071</v>
      </c>
      <c r="E324" s="114" t="s">
        <v>2413</v>
      </c>
      <c r="F324" s="113">
        <v>1404715.8952271</v>
      </c>
      <c r="G324" s="114" t="s">
        <v>2358</v>
      </c>
      <c r="H324" s="113">
        <v>1390969.5315171001</v>
      </c>
    </row>
    <row r="325" spans="1:8" ht="57.6" x14ac:dyDescent="0.3">
      <c r="A325" s="114" t="s">
        <v>2273</v>
      </c>
      <c r="B325" s="113">
        <v>1642597.06935199</v>
      </c>
      <c r="C325" s="114" t="s">
        <v>2357</v>
      </c>
      <c r="D325" s="113">
        <v>1177874.5976819899</v>
      </c>
      <c r="E325" s="114" t="s">
        <v>2402</v>
      </c>
      <c r="F325" s="113">
        <v>1086538.2164719901</v>
      </c>
      <c r="G325" s="114" t="s">
        <v>2398</v>
      </c>
      <c r="H325" s="113">
        <v>1084886.79390699</v>
      </c>
    </row>
    <row r="326" spans="1:8" ht="43.2" x14ac:dyDescent="0.3">
      <c r="A326" s="114" t="s">
        <v>2272</v>
      </c>
      <c r="B326" s="113">
        <v>1635841.0078700001</v>
      </c>
      <c r="C326" s="114" t="s">
        <v>2358</v>
      </c>
      <c r="D326" s="113">
        <v>834362.32383000199</v>
      </c>
      <c r="E326" s="114" t="s">
        <v>2399</v>
      </c>
      <c r="F326" s="113">
        <v>819909.42953000194</v>
      </c>
      <c r="G326" s="114" t="s">
        <v>2398</v>
      </c>
      <c r="H326" s="113">
        <v>721123.65366000205</v>
      </c>
    </row>
    <row r="327" spans="1:8" ht="57.6" x14ac:dyDescent="0.3">
      <c r="A327" s="114" t="s">
        <v>2271</v>
      </c>
      <c r="B327" s="113">
        <v>1632803.28031113</v>
      </c>
      <c r="C327" s="114" t="s">
        <v>2402</v>
      </c>
      <c r="D327" s="113">
        <v>1117710.01108313</v>
      </c>
      <c r="E327" s="114" t="s">
        <v>2402</v>
      </c>
      <c r="F327" s="113">
        <v>995743.36242113903</v>
      </c>
      <c r="G327" s="114" t="s">
        <v>2357</v>
      </c>
      <c r="H327" s="113">
        <v>1002162.65971113</v>
      </c>
    </row>
    <row r="328" spans="1:8" ht="57.6" x14ac:dyDescent="0.3">
      <c r="A328" s="114" t="s">
        <v>2270</v>
      </c>
      <c r="B328" s="113">
        <v>1627950.7599708999</v>
      </c>
      <c r="C328" s="114" t="s">
        <v>2418</v>
      </c>
      <c r="D328" s="113">
        <v>917432.45354490401</v>
      </c>
      <c r="E328" s="114" t="s">
        <v>2409</v>
      </c>
      <c r="F328" s="113">
        <v>559306.13653790404</v>
      </c>
      <c r="G328" s="114" t="s">
        <v>2398</v>
      </c>
      <c r="H328" s="113">
        <v>532027.188254904</v>
      </c>
    </row>
    <row r="329" spans="1:8" ht="43.2" x14ac:dyDescent="0.3">
      <c r="A329" s="114" t="s">
        <v>2269</v>
      </c>
      <c r="B329" s="113">
        <v>1606906.8179934099</v>
      </c>
      <c r="C329" s="114" t="s">
        <v>2398</v>
      </c>
      <c r="D329" s="113">
        <v>1286345.31656441</v>
      </c>
      <c r="E329" s="114" t="s">
        <v>2398</v>
      </c>
      <c r="F329" s="113">
        <v>1288088.8774974099</v>
      </c>
      <c r="G329" s="114" t="s">
        <v>2409</v>
      </c>
      <c r="H329" s="113">
        <v>1296645.9731364099</v>
      </c>
    </row>
    <row r="330" spans="1:8" ht="57.6" x14ac:dyDescent="0.3">
      <c r="A330" s="114" t="s">
        <v>2268</v>
      </c>
      <c r="B330" s="113">
        <v>1603556.21160357</v>
      </c>
      <c r="C330" s="114" t="s">
        <v>2402</v>
      </c>
      <c r="D330" s="113">
        <v>1057420.0386985701</v>
      </c>
      <c r="E330" s="114" t="s">
        <v>2409</v>
      </c>
      <c r="F330" s="113">
        <v>1340100.0519975701</v>
      </c>
      <c r="G330" s="114" t="s">
        <v>2398</v>
      </c>
      <c r="H330" s="113">
        <v>1264198.74560457</v>
      </c>
    </row>
    <row r="331" spans="1:8" x14ac:dyDescent="0.3">
      <c r="A331" s="114" t="s">
        <v>2267</v>
      </c>
      <c r="B331" s="113">
        <v>1585851.93267139</v>
      </c>
      <c r="C331" s="114" t="s">
        <v>2369</v>
      </c>
      <c r="D331" s="113">
        <v>1429363.3989913899</v>
      </c>
      <c r="E331" s="114" t="s">
        <v>2369</v>
      </c>
      <c r="F331" s="113">
        <v>1429363.3989913899</v>
      </c>
      <c r="G331" s="114" t="s">
        <v>2430</v>
      </c>
      <c r="H331" s="113">
        <v>1427322.10766339</v>
      </c>
    </row>
    <row r="332" spans="1:8" ht="43.2" x14ac:dyDescent="0.3">
      <c r="A332" s="114" t="s">
        <v>2266</v>
      </c>
      <c r="B332" s="113">
        <v>1585171.8414616799</v>
      </c>
      <c r="C332" s="114" t="s">
        <v>2438</v>
      </c>
      <c r="D332" s="113">
        <v>995650.48128168494</v>
      </c>
      <c r="E332" s="114" t="s">
        <v>2398</v>
      </c>
      <c r="F332" s="113">
        <v>1094712.2814136799</v>
      </c>
      <c r="G332" s="114" t="s">
        <v>2373</v>
      </c>
      <c r="H332" s="113">
        <v>978116.16101368505</v>
      </c>
    </row>
    <row r="333" spans="1:8" ht="57.6" x14ac:dyDescent="0.3">
      <c r="A333" s="114" t="s">
        <v>2265</v>
      </c>
      <c r="B333" s="113">
        <v>1570376.20675347</v>
      </c>
      <c r="C333" s="114" t="s">
        <v>2398</v>
      </c>
      <c r="D333" s="113">
        <v>1146054.9545134699</v>
      </c>
      <c r="E333" s="114" t="s">
        <v>2398</v>
      </c>
      <c r="F333" s="113">
        <v>1141050.3930174699</v>
      </c>
      <c r="G333" s="114" t="s">
        <v>2459</v>
      </c>
      <c r="H333" s="113">
        <v>743162.35071847099</v>
      </c>
    </row>
    <row r="334" spans="1:8" ht="43.2" x14ac:dyDescent="0.3">
      <c r="A334" s="114" t="s">
        <v>2264</v>
      </c>
      <c r="B334" s="113">
        <v>1558538.93194577</v>
      </c>
      <c r="C334" s="114" t="s">
        <v>2449</v>
      </c>
      <c r="D334" s="113">
        <v>805970.54003577796</v>
      </c>
      <c r="E334" s="114" t="s">
        <v>2357</v>
      </c>
      <c r="F334" s="113">
        <v>793242.41987577803</v>
      </c>
      <c r="G334" s="114" t="s">
        <v>2413</v>
      </c>
      <c r="H334" s="113">
        <v>683517.24607577804</v>
      </c>
    </row>
    <row r="335" spans="1:8" ht="43.2" x14ac:dyDescent="0.3">
      <c r="A335" s="114" t="s">
        <v>2263</v>
      </c>
      <c r="B335" s="113">
        <v>1554327.9957815199</v>
      </c>
      <c r="C335" s="114" t="s">
        <v>2444</v>
      </c>
      <c r="D335" s="113">
        <v>1354038.0494715199</v>
      </c>
      <c r="E335" s="114" t="s">
        <v>2458</v>
      </c>
      <c r="F335" s="113">
        <v>1345564.59372852</v>
      </c>
      <c r="G335" s="114" t="s">
        <v>2457</v>
      </c>
      <c r="H335" s="113">
        <v>1142274.3894595201</v>
      </c>
    </row>
    <row r="336" spans="1:8" ht="43.2" x14ac:dyDescent="0.3">
      <c r="A336" s="114" t="s">
        <v>2262</v>
      </c>
      <c r="B336" s="113">
        <v>1531748.6953760399</v>
      </c>
      <c r="C336" s="114" t="s">
        <v>2456</v>
      </c>
      <c r="D336" s="113">
        <v>951221.85215604701</v>
      </c>
      <c r="E336" s="114" t="s">
        <v>2398</v>
      </c>
      <c r="F336" s="113">
        <v>997560.12455104699</v>
      </c>
      <c r="G336" s="114" t="s">
        <v>2398</v>
      </c>
      <c r="H336" s="113">
        <v>986694.24219104694</v>
      </c>
    </row>
    <row r="337" spans="1:8" x14ac:dyDescent="0.3">
      <c r="A337" s="114" t="s">
        <v>2261</v>
      </c>
      <c r="B337" s="113">
        <v>1510730.18350352</v>
      </c>
      <c r="C337" s="114" t="s">
        <v>2369</v>
      </c>
      <c r="D337" s="113">
        <v>1361326.08878352</v>
      </c>
      <c r="E337" s="114" t="s">
        <v>2369</v>
      </c>
      <c r="F337" s="113">
        <v>1361326.08878352</v>
      </c>
      <c r="G337" s="114" t="s">
        <v>2369</v>
      </c>
      <c r="H337" s="113">
        <v>1361326.08878352</v>
      </c>
    </row>
    <row r="338" spans="1:8" ht="57.6" x14ac:dyDescent="0.3">
      <c r="A338" s="114" t="s">
        <v>2260</v>
      </c>
      <c r="B338" s="113">
        <v>1495506.46586589</v>
      </c>
      <c r="C338" s="114" t="s">
        <v>2357</v>
      </c>
      <c r="D338" s="113">
        <v>1039168.64482589</v>
      </c>
      <c r="E338" s="114" t="s">
        <v>2409</v>
      </c>
      <c r="F338" s="113">
        <v>767210.96211789898</v>
      </c>
      <c r="G338" s="114" t="s">
        <v>2398</v>
      </c>
      <c r="H338" s="113">
        <v>725637.813163899</v>
      </c>
    </row>
    <row r="339" spans="1:8" ht="43.2" x14ac:dyDescent="0.3">
      <c r="A339" s="114" t="s">
        <v>2259</v>
      </c>
      <c r="B339" s="113">
        <v>1482461.7894739499</v>
      </c>
      <c r="C339" s="114" t="s">
        <v>2398</v>
      </c>
      <c r="D339" s="113">
        <v>1054179.9034619499</v>
      </c>
      <c r="E339" s="114" t="s">
        <v>2398</v>
      </c>
      <c r="F339" s="113">
        <v>1047938.29061395</v>
      </c>
      <c r="G339" s="114" t="s">
        <v>2409</v>
      </c>
      <c r="H339" s="113">
        <v>675540.94268195902</v>
      </c>
    </row>
    <row r="340" spans="1:8" ht="43.2" x14ac:dyDescent="0.3">
      <c r="A340" s="114" t="s">
        <v>2258</v>
      </c>
      <c r="B340" s="113">
        <v>1478744.63902566</v>
      </c>
      <c r="C340" s="114" t="s">
        <v>2409</v>
      </c>
      <c r="D340" s="113">
        <v>772818.76660866698</v>
      </c>
      <c r="E340" s="114" t="s">
        <v>2357</v>
      </c>
      <c r="F340" s="113">
        <v>780950.67373866704</v>
      </c>
      <c r="G340" s="114" t="s">
        <v>2357</v>
      </c>
      <c r="H340" s="113">
        <v>791793.21656866698</v>
      </c>
    </row>
    <row r="341" spans="1:8" ht="43.2" x14ac:dyDescent="0.3">
      <c r="A341" s="114" t="s">
        <v>2257</v>
      </c>
      <c r="B341" s="113">
        <v>1471062.1959436601</v>
      </c>
      <c r="C341" s="114" t="s">
        <v>2398</v>
      </c>
      <c r="D341" s="113">
        <v>1051531.35203366</v>
      </c>
      <c r="E341" s="114" t="s">
        <v>2398</v>
      </c>
      <c r="F341" s="113">
        <v>1006110.73646666</v>
      </c>
      <c r="G341" s="114" t="s">
        <v>2409</v>
      </c>
      <c r="H341" s="113">
        <v>659778.54276666103</v>
      </c>
    </row>
    <row r="342" spans="1:8" ht="43.2" x14ac:dyDescent="0.3">
      <c r="A342" s="114" t="s">
        <v>2256</v>
      </c>
      <c r="B342" s="113">
        <v>1466276.1600872199</v>
      </c>
      <c r="C342" s="114" t="s">
        <v>2409</v>
      </c>
      <c r="D342" s="113">
        <v>908748.82580522599</v>
      </c>
      <c r="E342" s="114" t="s">
        <v>2398</v>
      </c>
      <c r="F342" s="113">
        <v>841083.41237522603</v>
      </c>
      <c r="G342" s="114" t="s">
        <v>2413</v>
      </c>
      <c r="H342" s="113">
        <v>773597.482805226</v>
      </c>
    </row>
    <row r="343" spans="1:8" ht="43.2" x14ac:dyDescent="0.3">
      <c r="A343" s="114" t="s">
        <v>2255</v>
      </c>
      <c r="B343" s="113">
        <v>1456709.48394661</v>
      </c>
      <c r="C343" s="114" t="s">
        <v>2399</v>
      </c>
      <c r="D343" s="113">
        <v>958160.14394661796</v>
      </c>
      <c r="E343" s="114" t="s">
        <v>2439</v>
      </c>
      <c r="F343" s="113">
        <v>600023.97124661796</v>
      </c>
      <c r="G343" s="114" t="s">
        <v>2358</v>
      </c>
      <c r="H343" s="113">
        <v>197616.35284661801</v>
      </c>
    </row>
    <row r="344" spans="1:8" ht="43.2" x14ac:dyDescent="0.3">
      <c r="A344" s="114" t="s">
        <v>2254</v>
      </c>
      <c r="B344" s="113">
        <v>1455052.78263491</v>
      </c>
      <c r="C344" s="114" t="s">
        <v>2402</v>
      </c>
      <c r="D344" s="113">
        <v>1096372.4682849101</v>
      </c>
      <c r="E344" s="114" t="s">
        <v>2359</v>
      </c>
      <c r="F344" s="113">
        <v>1096372.4682849101</v>
      </c>
      <c r="G344" s="114" t="s">
        <v>2387</v>
      </c>
      <c r="H344" s="113">
        <v>1089156.30513891</v>
      </c>
    </row>
    <row r="345" spans="1:8" ht="43.2" x14ac:dyDescent="0.3">
      <c r="A345" s="114" t="s">
        <v>2253</v>
      </c>
      <c r="B345" s="113">
        <v>1438659.3627964</v>
      </c>
      <c r="C345" s="114" t="s">
        <v>2409</v>
      </c>
      <c r="D345" s="113">
        <v>871068.76968040399</v>
      </c>
      <c r="E345" s="114" t="s">
        <v>2398</v>
      </c>
      <c r="F345" s="113">
        <v>888841.24159040395</v>
      </c>
      <c r="G345" s="114" t="s">
        <v>2448</v>
      </c>
      <c r="H345" s="113">
        <v>803339.01733840397</v>
      </c>
    </row>
    <row r="346" spans="1:8" ht="57.6" x14ac:dyDescent="0.3">
      <c r="A346" s="114" t="s">
        <v>2252</v>
      </c>
      <c r="B346" s="113">
        <v>1438441.86336551</v>
      </c>
      <c r="C346" s="114" t="s">
        <v>2398</v>
      </c>
      <c r="D346" s="113">
        <v>1066588.91962551</v>
      </c>
      <c r="E346" s="114" t="s">
        <v>2437</v>
      </c>
      <c r="F346" s="113">
        <v>1045246.79749451</v>
      </c>
      <c r="G346" s="114" t="s">
        <v>2455</v>
      </c>
      <c r="H346" s="113">
        <v>799133.46620451706</v>
      </c>
    </row>
    <row r="347" spans="1:8" ht="57.6" x14ac:dyDescent="0.3">
      <c r="A347" s="114" t="s">
        <v>2251</v>
      </c>
      <c r="B347" s="113">
        <v>1438362.86142244</v>
      </c>
      <c r="C347" s="114" t="s">
        <v>2357</v>
      </c>
      <c r="D347" s="113">
        <v>1008827.27907244</v>
      </c>
      <c r="E347" s="114" t="s">
        <v>2448</v>
      </c>
      <c r="F347" s="113">
        <v>897245.49196744</v>
      </c>
      <c r="G347" s="114" t="s">
        <v>2409</v>
      </c>
      <c r="H347" s="113">
        <v>527796.40634743997</v>
      </c>
    </row>
    <row r="348" spans="1:8" x14ac:dyDescent="0.3">
      <c r="A348" s="114" t="s">
        <v>2250</v>
      </c>
      <c r="B348" s="113">
        <v>1424190.68273578</v>
      </c>
      <c r="C348" s="114" t="s">
        <v>2454</v>
      </c>
      <c r="D348" s="113">
        <v>1275302.71388578</v>
      </c>
      <c r="E348" s="114" t="s">
        <v>2369</v>
      </c>
      <c r="F348" s="113">
        <v>1275302.71388578</v>
      </c>
      <c r="G348" s="114" t="s">
        <v>2369</v>
      </c>
      <c r="H348" s="113">
        <v>1275302.71388578</v>
      </c>
    </row>
    <row r="349" spans="1:8" ht="43.2" x14ac:dyDescent="0.3">
      <c r="A349" s="114" t="s">
        <v>2249</v>
      </c>
      <c r="B349" s="113">
        <v>1414511.4006924101</v>
      </c>
      <c r="C349" s="114" t="s">
        <v>2402</v>
      </c>
      <c r="D349" s="113">
        <v>703614.57244241296</v>
      </c>
      <c r="E349" s="114" t="s">
        <v>2453</v>
      </c>
      <c r="F349" s="113">
        <v>529315.01601241296</v>
      </c>
      <c r="G349" s="114" t="s">
        <v>2357</v>
      </c>
      <c r="H349" s="113">
        <v>521951.89304241299</v>
      </c>
    </row>
    <row r="350" spans="1:8" ht="43.2" x14ac:dyDescent="0.3">
      <c r="A350" s="114" t="s">
        <v>2248</v>
      </c>
      <c r="B350" s="113">
        <v>1412429.60187445</v>
      </c>
      <c r="C350" s="114" t="s">
        <v>2359</v>
      </c>
      <c r="D350" s="113">
        <v>1007394.55481445</v>
      </c>
      <c r="E350" s="114" t="s">
        <v>2357</v>
      </c>
      <c r="F350" s="113">
        <v>931584.45824445505</v>
      </c>
      <c r="G350" s="114" t="s">
        <v>2413</v>
      </c>
      <c r="H350" s="113">
        <v>917468.09543445497</v>
      </c>
    </row>
    <row r="351" spans="1:8" ht="43.2" x14ac:dyDescent="0.3">
      <c r="A351" s="114" t="s">
        <v>2247</v>
      </c>
      <c r="B351" s="113">
        <v>1386629.8744682299</v>
      </c>
      <c r="C351" s="114" t="s">
        <v>2358</v>
      </c>
      <c r="D351" s="113">
        <v>574722.41990823904</v>
      </c>
      <c r="E351" s="114" t="s">
        <v>2359</v>
      </c>
      <c r="F351" s="113">
        <v>574722.41990823904</v>
      </c>
      <c r="G351" s="114" t="s">
        <v>2373</v>
      </c>
      <c r="H351" s="113">
        <v>453902.85820823902</v>
      </c>
    </row>
    <row r="352" spans="1:8" ht="43.2" x14ac:dyDescent="0.3">
      <c r="A352" s="114" t="s">
        <v>2246</v>
      </c>
      <c r="B352" s="113">
        <v>1386490.50840579</v>
      </c>
      <c r="C352" s="114" t="s">
        <v>2409</v>
      </c>
      <c r="D352" s="113">
        <v>922003.13317779801</v>
      </c>
      <c r="E352" s="114" t="s">
        <v>2357</v>
      </c>
      <c r="F352" s="113">
        <v>908288.362062798</v>
      </c>
      <c r="G352" s="114" t="s">
        <v>2413</v>
      </c>
      <c r="H352" s="113">
        <v>822689.27341779799</v>
      </c>
    </row>
    <row r="353" spans="1:8" ht="57.6" x14ac:dyDescent="0.3">
      <c r="A353" s="114" t="s">
        <v>2245</v>
      </c>
      <c r="B353" s="113">
        <v>1378318.19622813</v>
      </c>
      <c r="C353" s="114" t="s">
        <v>2398</v>
      </c>
      <c r="D353" s="113">
        <v>975741.52829613397</v>
      </c>
      <c r="E353" s="114" t="s">
        <v>2402</v>
      </c>
      <c r="F353" s="113">
        <v>675905.18611613405</v>
      </c>
      <c r="G353" s="114" t="s">
        <v>2357</v>
      </c>
      <c r="H353" s="113">
        <v>675905.18611613405</v>
      </c>
    </row>
    <row r="354" spans="1:8" ht="57.6" x14ac:dyDescent="0.3">
      <c r="A354" s="114" t="s">
        <v>2244</v>
      </c>
      <c r="B354" s="113">
        <v>1360332.8404671899</v>
      </c>
      <c r="C354" s="114" t="s">
        <v>2409</v>
      </c>
      <c r="D354" s="113">
        <v>917109.33930919098</v>
      </c>
      <c r="E354" s="114" t="s">
        <v>2402</v>
      </c>
      <c r="F354" s="113">
        <v>700061.68782919098</v>
      </c>
      <c r="G354" s="114" t="s">
        <v>2452</v>
      </c>
      <c r="H354" s="113">
        <v>673555.81754319102</v>
      </c>
    </row>
    <row r="355" spans="1:8" ht="43.2" x14ac:dyDescent="0.3">
      <c r="A355" s="114" t="s">
        <v>2243</v>
      </c>
      <c r="B355" s="113">
        <v>1359395.30017836</v>
      </c>
      <c r="C355" s="114" t="s">
        <v>2398</v>
      </c>
      <c r="D355" s="113">
        <v>998545.06979136099</v>
      </c>
      <c r="E355" s="114" t="s">
        <v>2359</v>
      </c>
      <c r="F355" s="113">
        <v>998545.06979136099</v>
      </c>
      <c r="G355" s="114" t="s">
        <v>2357</v>
      </c>
      <c r="H355" s="113">
        <v>983737.686598361</v>
      </c>
    </row>
    <row r="356" spans="1:8" ht="57.6" x14ac:dyDescent="0.3">
      <c r="A356" s="114" t="s">
        <v>2242</v>
      </c>
      <c r="B356" s="113">
        <v>1351774.73232483</v>
      </c>
      <c r="C356" s="114" t="s">
        <v>2398</v>
      </c>
      <c r="D356" s="113">
        <v>953349.31086983497</v>
      </c>
      <c r="E356" s="114" t="s">
        <v>2383</v>
      </c>
      <c r="F356" s="113">
        <v>755122.47626983502</v>
      </c>
      <c r="G356" s="114" t="s">
        <v>2358</v>
      </c>
      <c r="H356" s="113">
        <v>816115.34846983501</v>
      </c>
    </row>
    <row r="357" spans="1:8" ht="43.2" x14ac:dyDescent="0.3">
      <c r="A357" s="114" t="s">
        <v>2241</v>
      </c>
      <c r="B357" s="113">
        <v>1350406.1737067499</v>
      </c>
      <c r="C357" s="114" t="s">
        <v>2438</v>
      </c>
      <c r="D357" s="113">
        <v>1058297.6324837501</v>
      </c>
      <c r="E357" s="114" t="s">
        <v>2357</v>
      </c>
      <c r="F357" s="113">
        <v>1066486.1138047499</v>
      </c>
      <c r="G357" s="114" t="s">
        <v>2402</v>
      </c>
      <c r="H357" s="113">
        <v>1044377.21423875</v>
      </c>
    </row>
    <row r="358" spans="1:8" ht="43.2" x14ac:dyDescent="0.3">
      <c r="A358" s="114" t="s">
        <v>2240</v>
      </c>
      <c r="B358" s="113">
        <v>1344643.6098551201</v>
      </c>
      <c r="C358" s="114" t="s">
        <v>2359</v>
      </c>
      <c r="D358" s="113">
        <v>954872.88549512404</v>
      </c>
      <c r="E358" s="114" t="s">
        <v>2359</v>
      </c>
      <c r="F358" s="113">
        <v>954872.88549512404</v>
      </c>
      <c r="G358" s="114" t="s">
        <v>2359</v>
      </c>
      <c r="H358" s="113">
        <v>954872.88549512404</v>
      </c>
    </row>
    <row r="359" spans="1:8" ht="43.2" x14ac:dyDescent="0.3">
      <c r="A359" s="114" t="s">
        <v>2239</v>
      </c>
      <c r="B359" s="113">
        <v>1342655.8503699501</v>
      </c>
      <c r="C359" s="114" t="s">
        <v>2356</v>
      </c>
      <c r="D359" s="113">
        <v>1263179.1971219501</v>
      </c>
      <c r="E359" s="114" t="s">
        <v>2355</v>
      </c>
      <c r="F359" s="113">
        <v>1260911.8665889499</v>
      </c>
      <c r="G359" s="114" t="s">
        <v>2356</v>
      </c>
      <c r="H359" s="113">
        <v>1266025.9565719501</v>
      </c>
    </row>
    <row r="360" spans="1:8" x14ac:dyDescent="0.3">
      <c r="A360" s="114" t="s">
        <v>2238</v>
      </c>
      <c r="B360" s="113">
        <v>1339206.7008487701</v>
      </c>
      <c r="C360" s="114" t="s">
        <v>2347</v>
      </c>
      <c r="D360" s="113">
        <v>1338667.2871367701</v>
      </c>
      <c r="E360" s="114" t="s">
        <v>2347</v>
      </c>
      <c r="F360" s="113">
        <v>1338667.2871367701</v>
      </c>
      <c r="G360" s="114" t="s">
        <v>2347</v>
      </c>
      <c r="H360" s="113">
        <v>1338667.2871367701</v>
      </c>
    </row>
    <row r="361" spans="1:8" x14ac:dyDescent="0.3">
      <c r="A361" s="114" t="s">
        <v>2237</v>
      </c>
      <c r="B361" s="113">
        <v>1314332.55870465</v>
      </c>
      <c r="C361" s="114" t="s">
        <v>2369</v>
      </c>
      <c r="D361" s="113">
        <v>1185013.94556465</v>
      </c>
      <c r="E361" s="114" t="s">
        <v>2369</v>
      </c>
      <c r="F361" s="113">
        <v>1185013.94556465</v>
      </c>
      <c r="G361" s="114" t="s">
        <v>2369</v>
      </c>
      <c r="H361" s="113">
        <v>1185013.94556465</v>
      </c>
    </row>
    <row r="362" spans="1:8" x14ac:dyDescent="0.3">
      <c r="A362" s="114" t="s">
        <v>2236</v>
      </c>
      <c r="B362" s="113">
        <v>1311992.1370504899</v>
      </c>
      <c r="C362" s="114" t="s">
        <v>2369</v>
      </c>
      <c r="D362" s="113">
        <v>1197208.0710104899</v>
      </c>
      <c r="E362" s="114" t="s">
        <v>2369</v>
      </c>
      <c r="F362" s="113">
        <v>1197208.0710104899</v>
      </c>
      <c r="G362" s="114" t="s">
        <v>2369</v>
      </c>
      <c r="H362" s="113">
        <v>1197208.0710104899</v>
      </c>
    </row>
    <row r="363" spans="1:8" ht="43.2" x14ac:dyDescent="0.3">
      <c r="A363" s="114" t="s">
        <v>2235</v>
      </c>
      <c r="B363" s="113">
        <v>1304374.2152112101</v>
      </c>
      <c r="C363" s="114" t="s">
        <v>2358</v>
      </c>
      <c r="D363" s="113">
        <v>884523.766901216</v>
      </c>
      <c r="E363" s="114" t="s">
        <v>2357</v>
      </c>
      <c r="F363" s="113">
        <v>850303.24132121599</v>
      </c>
      <c r="G363" s="114" t="s">
        <v>2357</v>
      </c>
      <c r="H363" s="113">
        <v>850303.24132121599</v>
      </c>
    </row>
    <row r="364" spans="1:8" ht="43.2" x14ac:dyDescent="0.3">
      <c r="A364" s="114" t="s">
        <v>2234</v>
      </c>
      <c r="B364" s="113">
        <v>1295990.6131491</v>
      </c>
      <c r="C364" s="114" t="s">
        <v>2409</v>
      </c>
      <c r="D364" s="113">
        <v>886567.0808921</v>
      </c>
      <c r="E364" s="114" t="s">
        <v>2357</v>
      </c>
      <c r="F364" s="113">
        <v>933052.43472210004</v>
      </c>
      <c r="G364" s="114" t="s">
        <v>2357</v>
      </c>
      <c r="H364" s="113">
        <v>955365.40456209995</v>
      </c>
    </row>
    <row r="365" spans="1:8" x14ac:dyDescent="0.3">
      <c r="A365" s="114" t="s">
        <v>2233</v>
      </c>
      <c r="B365" s="113">
        <v>1294920.7081011301</v>
      </c>
      <c r="C365" s="114" t="s">
        <v>2369</v>
      </c>
      <c r="D365" s="113">
        <v>1172050.7002211299</v>
      </c>
      <c r="E365" s="114" t="s">
        <v>2369</v>
      </c>
      <c r="F365" s="113">
        <v>1172050.7002211299</v>
      </c>
      <c r="G365" s="114" t="s">
        <v>2369</v>
      </c>
      <c r="H365" s="113">
        <v>1172050.7002211299</v>
      </c>
    </row>
    <row r="366" spans="1:8" x14ac:dyDescent="0.3">
      <c r="A366" s="114" t="s">
        <v>2232</v>
      </c>
      <c r="B366" s="113">
        <v>1283068.16293841</v>
      </c>
      <c r="C366" s="114" t="s">
        <v>2347</v>
      </c>
      <c r="D366" s="113">
        <v>1260847.2112184099</v>
      </c>
      <c r="E366" s="114" t="s">
        <v>2347</v>
      </c>
      <c r="F366" s="113">
        <v>1260847.2112184099</v>
      </c>
      <c r="G366" s="114" t="s">
        <v>2347</v>
      </c>
      <c r="H366" s="113">
        <v>1260847.2112184099</v>
      </c>
    </row>
    <row r="367" spans="1:8" ht="43.2" x14ac:dyDescent="0.3">
      <c r="A367" s="114" t="s">
        <v>2231</v>
      </c>
      <c r="B367" s="113">
        <v>1279044.34180812</v>
      </c>
      <c r="C367" s="114" t="s">
        <v>2448</v>
      </c>
      <c r="D367" s="113">
        <v>917334.01976812701</v>
      </c>
      <c r="E367" s="114" t="s">
        <v>2357</v>
      </c>
      <c r="F367" s="113">
        <v>917334.01976812701</v>
      </c>
      <c r="G367" s="114" t="s">
        <v>2442</v>
      </c>
      <c r="H367" s="113">
        <v>887264.00904312695</v>
      </c>
    </row>
    <row r="368" spans="1:8" ht="43.2" x14ac:dyDescent="0.3">
      <c r="A368" s="114" t="s">
        <v>2230</v>
      </c>
      <c r="B368" s="113">
        <v>1265959.6440552301</v>
      </c>
      <c r="C368" s="114" t="s">
        <v>2357</v>
      </c>
      <c r="D368" s="113">
        <v>889745.43603523599</v>
      </c>
      <c r="E368" s="114" t="s">
        <v>2398</v>
      </c>
      <c r="F368" s="113">
        <v>888284.46949823597</v>
      </c>
      <c r="G368" s="114" t="s">
        <v>2402</v>
      </c>
      <c r="H368" s="113">
        <v>588054.14339823602</v>
      </c>
    </row>
    <row r="369" spans="1:8" ht="57.6" x14ac:dyDescent="0.3">
      <c r="A369" s="114" t="s">
        <v>2229</v>
      </c>
      <c r="B369" s="113">
        <v>1263031.57207537</v>
      </c>
      <c r="C369" s="114" t="s">
        <v>2451</v>
      </c>
      <c r="D369" s="113">
        <v>598102.15055537794</v>
      </c>
      <c r="E369" s="114" t="s">
        <v>2402</v>
      </c>
      <c r="F369" s="113">
        <v>583069.77882537805</v>
      </c>
      <c r="G369" s="114" t="s">
        <v>2357</v>
      </c>
      <c r="H369" s="113">
        <v>596598.913375378</v>
      </c>
    </row>
    <row r="370" spans="1:8" ht="43.2" x14ac:dyDescent="0.3">
      <c r="A370" s="114" t="s">
        <v>2228</v>
      </c>
      <c r="B370" s="113">
        <v>1251175.77012754</v>
      </c>
      <c r="C370" s="114" t="s">
        <v>2358</v>
      </c>
      <c r="D370" s="113">
        <v>739904.47588754306</v>
      </c>
      <c r="E370" s="114" t="s">
        <v>2357</v>
      </c>
      <c r="F370" s="113">
        <v>730918.49556454294</v>
      </c>
      <c r="G370" s="114" t="s">
        <v>2359</v>
      </c>
      <c r="H370" s="113">
        <v>730918.49556454294</v>
      </c>
    </row>
    <row r="371" spans="1:8" x14ac:dyDescent="0.3">
      <c r="A371" s="114" t="s">
        <v>2227</v>
      </c>
      <c r="B371" s="113">
        <v>1236507.4611382401</v>
      </c>
      <c r="C371" s="114" t="s">
        <v>2353</v>
      </c>
      <c r="D371" s="113">
        <v>1133506.5861182399</v>
      </c>
      <c r="E371" s="114" t="s">
        <v>2353</v>
      </c>
      <c r="F371" s="113">
        <v>1133506.5861182399</v>
      </c>
      <c r="G371" s="114" t="s">
        <v>2353</v>
      </c>
      <c r="H371" s="113">
        <v>1133506.5861182399</v>
      </c>
    </row>
    <row r="372" spans="1:8" ht="43.2" x14ac:dyDescent="0.3">
      <c r="A372" s="114" t="s">
        <v>2226</v>
      </c>
      <c r="B372" s="113">
        <v>1211619.42680254</v>
      </c>
      <c r="C372" s="114" t="s">
        <v>2357</v>
      </c>
      <c r="D372" s="113">
        <v>847024.23359254899</v>
      </c>
      <c r="E372" s="114" t="s">
        <v>2398</v>
      </c>
      <c r="F372" s="113">
        <v>847244.03651054902</v>
      </c>
      <c r="G372" s="114" t="s">
        <v>2358</v>
      </c>
      <c r="H372" s="113">
        <v>545304.24271054904</v>
      </c>
    </row>
    <row r="373" spans="1:8" x14ac:dyDescent="0.3">
      <c r="A373" s="114" t="s">
        <v>2225</v>
      </c>
      <c r="B373" s="113">
        <v>1201404.4374404601</v>
      </c>
      <c r="C373" s="114" t="s">
        <v>2369</v>
      </c>
      <c r="D373" s="113">
        <v>1126334.5178004601</v>
      </c>
      <c r="E373" s="114" t="s">
        <v>2369</v>
      </c>
      <c r="F373" s="113">
        <v>1126334.5178004601</v>
      </c>
      <c r="G373" s="114" t="s">
        <v>2369</v>
      </c>
      <c r="H373" s="113">
        <v>1126334.5178004601</v>
      </c>
    </row>
    <row r="374" spans="1:8" ht="43.2" x14ac:dyDescent="0.3">
      <c r="A374" s="114" t="s">
        <v>2224</v>
      </c>
      <c r="B374" s="113">
        <v>1199632.2461419201</v>
      </c>
      <c r="C374" s="114" t="s">
        <v>2357</v>
      </c>
      <c r="D374" s="113">
        <v>877307.64526192704</v>
      </c>
      <c r="E374" s="114" t="s">
        <v>2398</v>
      </c>
      <c r="F374" s="113">
        <v>880740.20489192696</v>
      </c>
      <c r="G374" s="114" t="s">
        <v>2402</v>
      </c>
      <c r="H374" s="113">
        <v>611922.64550192701</v>
      </c>
    </row>
    <row r="375" spans="1:8" ht="57.6" x14ac:dyDescent="0.3">
      <c r="A375" s="114" t="s">
        <v>2223</v>
      </c>
      <c r="B375" s="113">
        <v>1181536.08871948</v>
      </c>
      <c r="C375" s="114" t="s">
        <v>2417</v>
      </c>
      <c r="D375" s="113">
        <v>652728.92375948594</v>
      </c>
      <c r="E375" s="114" t="s">
        <v>2402</v>
      </c>
      <c r="F375" s="113">
        <v>477023.47884948598</v>
      </c>
      <c r="G375" s="114" t="s">
        <v>2357</v>
      </c>
      <c r="H375" s="113">
        <v>468851.132579486</v>
      </c>
    </row>
    <row r="376" spans="1:8" ht="72" x14ac:dyDescent="0.3">
      <c r="A376" s="114" t="s">
        <v>2222</v>
      </c>
      <c r="B376" s="113">
        <v>1178043.0425994899</v>
      </c>
      <c r="C376" s="114" t="s">
        <v>2357</v>
      </c>
      <c r="D376" s="113">
        <v>660302.97258949501</v>
      </c>
      <c r="E376" s="114" t="s">
        <v>2450</v>
      </c>
      <c r="F376" s="113">
        <v>0</v>
      </c>
      <c r="G376" s="114" t="s">
        <v>2357</v>
      </c>
      <c r="H376" s="113">
        <v>0</v>
      </c>
    </row>
    <row r="377" spans="1:8" x14ac:dyDescent="0.3">
      <c r="A377" s="114" t="s">
        <v>2221</v>
      </c>
      <c r="B377" s="113">
        <v>1160460.46444319</v>
      </c>
      <c r="C377" s="114" t="s">
        <v>2349</v>
      </c>
      <c r="D377" s="113">
        <v>1160460.46444319</v>
      </c>
      <c r="E377" s="114" t="s">
        <v>2349</v>
      </c>
      <c r="F377" s="113">
        <v>1160460.46444319</v>
      </c>
      <c r="G377" s="114" t="s">
        <v>2349</v>
      </c>
      <c r="H377" s="113">
        <v>1160460.46444319</v>
      </c>
    </row>
    <row r="378" spans="1:8" x14ac:dyDescent="0.3">
      <c r="A378" s="114" t="s">
        <v>2220</v>
      </c>
      <c r="B378" s="113">
        <v>1153855.6719342801</v>
      </c>
      <c r="C378" s="114" t="s">
        <v>2369</v>
      </c>
      <c r="D378" s="113">
        <v>1040366.07209428</v>
      </c>
      <c r="E378" s="114" t="s">
        <v>2369</v>
      </c>
      <c r="F378" s="113">
        <v>1040366.07209428</v>
      </c>
      <c r="G378" s="114" t="s">
        <v>2369</v>
      </c>
      <c r="H378" s="113">
        <v>1040366.07209428</v>
      </c>
    </row>
    <row r="379" spans="1:8" ht="43.2" x14ac:dyDescent="0.3">
      <c r="A379" s="114" t="s">
        <v>2219</v>
      </c>
      <c r="B379" s="113">
        <v>1133279.0416656199</v>
      </c>
      <c r="C379" s="114" t="s">
        <v>2356</v>
      </c>
      <c r="D379" s="113">
        <v>852723.67627062905</v>
      </c>
      <c r="E379" s="114" t="s">
        <v>2355</v>
      </c>
      <c r="F379" s="113">
        <v>766174.19969562895</v>
      </c>
      <c r="G379" s="114" t="s">
        <v>2354</v>
      </c>
      <c r="H379" s="113">
        <v>486404.39487062901</v>
      </c>
    </row>
    <row r="380" spans="1:8" ht="57.6" x14ac:dyDescent="0.3">
      <c r="A380" s="114" t="s">
        <v>2218</v>
      </c>
      <c r="B380" s="113">
        <v>1133080.7858788499</v>
      </c>
      <c r="C380" s="114" t="s">
        <v>2359</v>
      </c>
      <c r="D380" s="113">
        <v>823363.76918885496</v>
      </c>
      <c r="E380" s="114" t="s">
        <v>2449</v>
      </c>
      <c r="F380" s="113">
        <v>508112.85147885501</v>
      </c>
      <c r="G380" s="114" t="s">
        <v>2359</v>
      </c>
      <c r="H380" s="113">
        <v>508112.85147885501</v>
      </c>
    </row>
    <row r="381" spans="1:8" ht="43.2" x14ac:dyDescent="0.3">
      <c r="A381" s="114" t="s">
        <v>2217</v>
      </c>
      <c r="B381" s="113">
        <v>1132288.7454695799</v>
      </c>
      <c r="C381" s="114" t="s">
        <v>2357</v>
      </c>
      <c r="D381" s="113">
        <v>810890.66616958205</v>
      </c>
      <c r="E381" s="114" t="s">
        <v>2438</v>
      </c>
      <c r="F381" s="113">
        <v>653581.25150958204</v>
      </c>
      <c r="G381" s="114" t="s">
        <v>2391</v>
      </c>
      <c r="H381" s="113">
        <v>428171.18919958198</v>
      </c>
    </row>
    <row r="382" spans="1:8" ht="43.2" x14ac:dyDescent="0.3">
      <c r="A382" s="114" t="s">
        <v>2216</v>
      </c>
      <c r="B382" s="113">
        <v>1116470.4871688101</v>
      </c>
      <c r="C382" s="114" t="s">
        <v>2383</v>
      </c>
      <c r="D382" s="113">
        <v>772093.72027081705</v>
      </c>
      <c r="E382" s="114" t="s">
        <v>2398</v>
      </c>
      <c r="F382" s="113">
        <v>762771.12046581705</v>
      </c>
      <c r="G382" s="114" t="s">
        <v>2448</v>
      </c>
      <c r="H382" s="113">
        <v>659659.95194081694</v>
      </c>
    </row>
    <row r="383" spans="1:8" x14ac:dyDescent="0.3">
      <c r="A383" s="114" t="s">
        <v>2215</v>
      </c>
      <c r="B383" s="113">
        <v>1098831.1846217399</v>
      </c>
      <c r="C383" s="114" t="s">
        <v>2369</v>
      </c>
      <c r="D383" s="113">
        <v>990748.48690174799</v>
      </c>
      <c r="E383" s="114" t="s">
        <v>2369</v>
      </c>
      <c r="F383" s="113">
        <v>990748.48690174799</v>
      </c>
      <c r="G383" s="114" t="s">
        <v>2369</v>
      </c>
      <c r="H383" s="113">
        <v>990748.48690174799</v>
      </c>
    </row>
    <row r="384" spans="1:8" ht="43.2" x14ac:dyDescent="0.3">
      <c r="A384" s="114" t="s">
        <v>2214</v>
      </c>
      <c r="B384" s="113">
        <v>1074325.74114058</v>
      </c>
      <c r="C384" s="114" t="s">
        <v>2356</v>
      </c>
      <c r="D384" s="113">
        <v>849462.88663058297</v>
      </c>
      <c r="E384" s="114" t="s">
        <v>2447</v>
      </c>
      <c r="F384" s="113">
        <v>677501.45027958299</v>
      </c>
      <c r="G384" s="114" t="s">
        <v>2356</v>
      </c>
      <c r="H384" s="113">
        <v>705053.282609583</v>
      </c>
    </row>
    <row r="385" spans="1:8" x14ac:dyDescent="0.3">
      <c r="A385" s="114" t="s">
        <v>2213</v>
      </c>
      <c r="B385" s="113">
        <v>1060547.17895908</v>
      </c>
      <c r="C385" s="114" t="s">
        <v>2369</v>
      </c>
      <c r="D385" s="113">
        <v>965802.35895908403</v>
      </c>
      <c r="E385" s="114" t="s">
        <v>2369</v>
      </c>
      <c r="F385" s="113">
        <v>965802.35895908403</v>
      </c>
      <c r="G385" s="114" t="s">
        <v>2369</v>
      </c>
      <c r="H385" s="113">
        <v>965802.35895908403</v>
      </c>
    </row>
    <row r="386" spans="1:8" ht="43.2" x14ac:dyDescent="0.3">
      <c r="A386" s="114" t="s">
        <v>2212</v>
      </c>
      <c r="B386" s="113">
        <v>1059531.3911168801</v>
      </c>
      <c r="C386" s="114" t="s">
        <v>2356</v>
      </c>
      <c r="D386" s="113">
        <v>819732.10345688299</v>
      </c>
      <c r="E386" s="114" t="s">
        <v>2355</v>
      </c>
      <c r="F386" s="113">
        <v>741876.28458688303</v>
      </c>
      <c r="G386" s="114" t="s">
        <v>2446</v>
      </c>
      <c r="H386" s="113">
        <v>737837.90185688296</v>
      </c>
    </row>
    <row r="387" spans="1:8" ht="43.2" x14ac:dyDescent="0.3">
      <c r="A387" s="114" t="s">
        <v>2211</v>
      </c>
      <c r="B387" s="113">
        <v>1038800.49238352</v>
      </c>
      <c r="C387" s="114" t="s">
        <v>2398</v>
      </c>
      <c r="D387" s="113">
        <v>743102.98395252798</v>
      </c>
      <c r="E387" s="114" t="s">
        <v>2398</v>
      </c>
      <c r="F387" s="113">
        <v>717661.70486152801</v>
      </c>
      <c r="G387" s="114" t="s">
        <v>2409</v>
      </c>
      <c r="H387" s="113">
        <v>475969.55355252803</v>
      </c>
    </row>
    <row r="388" spans="1:8" ht="43.2" x14ac:dyDescent="0.3">
      <c r="A388" s="114" t="s">
        <v>2210</v>
      </c>
      <c r="B388" s="113">
        <v>1037895.65215358</v>
      </c>
      <c r="C388" s="114" t="s">
        <v>2398</v>
      </c>
      <c r="D388" s="113">
        <v>751444.83161958796</v>
      </c>
      <c r="E388" s="114" t="s">
        <v>2357</v>
      </c>
      <c r="F388" s="113">
        <v>768959.22485958796</v>
      </c>
      <c r="G388" s="114" t="s">
        <v>2409</v>
      </c>
      <c r="H388" s="113">
        <v>542740.302078587</v>
      </c>
    </row>
    <row r="389" spans="1:8" ht="43.2" x14ac:dyDescent="0.3">
      <c r="A389" s="114" t="s">
        <v>2209</v>
      </c>
      <c r="B389" s="113">
        <v>1029584.45194035</v>
      </c>
      <c r="C389" s="114" t="s">
        <v>2356</v>
      </c>
      <c r="D389" s="113">
        <v>772075.45899035095</v>
      </c>
      <c r="E389" s="114" t="s">
        <v>2354</v>
      </c>
      <c r="F389" s="113">
        <v>547410.15351035097</v>
      </c>
      <c r="G389" s="114" t="s">
        <v>2356</v>
      </c>
      <c r="H389" s="113">
        <v>557178.21028035099</v>
      </c>
    </row>
    <row r="390" spans="1:8" ht="57.6" x14ac:dyDescent="0.3">
      <c r="A390" s="114" t="s">
        <v>2208</v>
      </c>
      <c r="B390" s="113">
        <v>1029567.31886398</v>
      </c>
      <c r="C390" s="114" t="s">
        <v>2357</v>
      </c>
      <c r="D390" s="113">
        <v>813995.60591498006</v>
      </c>
      <c r="E390" s="114" t="s">
        <v>2409</v>
      </c>
      <c r="F390" s="113">
        <v>787022.92115297995</v>
      </c>
      <c r="G390" s="114" t="s">
        <v>2413</v>
      </c>
      <c r="H390" s="113">
        <v>729174.36688297999</v>
      </c>
    </row>
    <row r="391" spans="1:8" x14ac:dyDescent="0.3">
      <c r="A391" s="114" t="s">
        <v>2207</v>
      </c>
      <c r="B391" s="113">
        <v>1005685.35149992</v>
      </c>
      <c r="C391" s="114" t="s">
        <v>2369</v>
      </c>
      <c r="D391" s="113">
        <v>912011.22291992302</v>
      </c>
      <c r="E391" s="114" t="s">
        <v>2445</v>
      </c>
      <c r="F391" s="113">
        <v>760618.69191992295</v>
      </c>
      <c r="G391" s="114" t="s">
        <v>2430</v>
      </c>
      <c r="H391" s="113">
        <v>724907.147299923</v>
      </c>
    </row>
    <row r="392" spans="1:8" ht="43.2" x14ac:dyDescent="0.3">
      <c r="A392" s="114" t="s">
        <v>2206</v>
      </c>
      <c r="B392" s="113">
        <v>998791.23581756197</v>
      </c>
      <c r="C392" s="114" t="s">
        <v>2357</v>
      </c>
      <c r="D392" s="113">
        <v>717590.60142056295</v>
      </c>
      <c r="E392" s="114" t="s">
        <v>2357</v>
      </c>
      <c r="F392" s="113">
        <v>700882.19055756298</v>
      </c>
      <c r="G392" s="114" t="s">
        <v>2398</v>
      </c>
      <c r="H392" s="113">
        <v>695647.701002563</v>
      </c>
    </row>
    <row r="393" spans="1:8" ht="57.6" x14ac:dyDescent="0.3">
      <c r="A393" s="114" t="s">
        <v>2205</v>
      </c>
      <c r="B393" s="113">
        <v>973099.88746203296</v>
      </c>
      <c r="C393" s="114" t="s">
        <v>2394</v>
      </c>
      <c r="D393" s="113">
        <v>713256.46647403296</v>
      </c>
      <c r="E393" s="114" t="s">
        <v>2394</v>
      </c>
      <c r="F393" s="113">
        <v>764386.49946003302</v>
      </c>
      <c r="G393" s="114" t="s">
        <v>2354</v>
      </c>
      <c r="H393" s="113">
        <v>735706.21016803302</v>
      </c>
    </row>
    <row r="394" spans="1:8" x14ac:dyDescent="0.3">
      <c r="A394" s="114" t="s">
        <v>2204</v>
      </c>
      <c r="B394" s="113">
        <v>969888.66421441699</v>
      </c>
      <c r="C394" s="114" t="s">
        <v>2347</v>
      </c>
      <c r="D394" s="113">
        <v>921983.18793441798</v>
      </c>
      <c r="E394" s="114" t="s">
        <v>2407</v>
      </c>
      <c r="F394" s="113">
        <v>778048.86613441794</v>
      </c>
      <c r="G394" s="114" t="s">
        <v>2348</v>
      </c>
      <c r="H394" s="113">
        <v>774895.40157341701</v>
      </c>
    </row>
    <row r="395" spans="1:8" ht="43.2" x14ac:dyDescent="0.3">
      <c r="A395" s="114" t="s">
        <v>2203</v>
      </c>
      <c r="B395" s="113">
        <v>962152.71045667201</v>
      </c>
      <c r="C395" s="114" t="s">
        <v>2399</v>
      </c>
      <c r="D395" s="113">
        <v>727373.727410672</v>
      </c>
      <c r="E395" s="114" t="s">
        <v>2358</v>
      </c>
      <c r="F395" s="113">
        <v>476280.36305067199</v>
      </c>
      <c r="G395" s="114" t="s">
        <v>2359</v>
      </c>
      <c r="H395" s="113">
        <v>476280.36305067199</v>
      </c>
    </row>
    <row r="396" spans="1:8" ht="57.6" x14ac:dyDescent="0.3">
      <c r="A396" s="114" t="s">
        <v>2202</v>
      </c>
      <c r="B396" s="113">
        <v>960344.57691916195</v>
      </c>
      <c r="C396" s="114" t="s">
        <v>2357</v>
      </c>
      <c r="D396" s="113">
        <v>785765.43045916199</v>
      </c>
      <c r="E396" s="114" t="s">
        <v>2402</v>
      </c>
      <c r="F396" s="113">
        <v>790475.59163516201</v>
      </c>
      <c r="G396" s="114" t="s">
        <v>2357</v>
      </c>
      <c r="H396" s="113">
        <v>773205.00064516196</v>
      </c>
    </row>
    <row r="397" spans="1:8" ht="43.2" x14ac:dyDescent="0.3">
      <c r="A397" s="114" t="s">
        <v>2201</v>
      </c>
      <c r="B397" s="113">
        <v>949477.517333508</v>
      </c>
      <c r="C397" s="114" t="s">
        <v>2385</v>
      </c>
      <c r="D397" s="113">
        <v>741118.73866350797</v>
      </c>
      <c r="E397" s="114" t="s">
        <v>2424</v>
      </c>
      <c r="F397" s="113">
        <v>709502.92074350896</v>
      </c>
      <c r="G397" s="114" t="s">
        <v>2385</v>
      </c>
      <c r="H397" s="113">
        <v>709502.92074350896</v>
      </c>
    </row>
    <row r="398" spans="1:8" ht="43.2" x14ac:dyDescent="0.3">
      <c r="A398" s="114" t="s">
        <v>2200</v>
      </c>
      <c r="B398" s="113">
        <v>924804.08666640602</v>
      </c>
      <c r="C398" s="114" t="s">
        <v>2444</v>
      </c>
      <c r="D398" s="113">
        <v>880025.548457406</v>
      </c>
      <c r="E398" s="114" t="s">
        <v>2354</v>
      </c>
      <c r="F398" s="113">
        <v>856158.29268340603</v>
      </c>
      <c r="G398" s="114" t="s">
        <v>2356</v>
      </c>
      <c r="H398" s="113">
        <v>856158.29268340603</v>
      </c>
    </row>
    <row r="399" spans="1:8" ht="43.2" x14ac:dyDescent="0.3">
      <c r="A399" s="114" t="s">
        <v>2199</v>
      </c>
      <c r="B399" s="113">
        <v>919372.79649188998</v>
      </c>
      <c r="C399" s="114" t="s">
        <v>2402</v>
      </c>
      <c r="D399" s="113">
        <v>343280.92304189003</v>
      </c>
      <c r="E399" s="114" t="s">
        <v>2398</v>
      </c>
      <c r="F399" s="113">
        <v>412108.84592489002</v>
      </c>
      <c r="G399" s="114" t="s">
        <v>2398</v>
      </c>
      <c r="H399" s="113">
        <v>417452.23855989001</v>
      </c>
    </row>
    <row r="400" spans="1:8" x14ac:dyDescent="0.3">
      <c r="A400" s="114" t="s">
        <v>2198</v>
      </c>
      <c r="B400" s="113">
        <v>917867.37628053804</v>
      </c>
      <c r="C400" s="114" t="s">
        <v>2384</v>
      </c>
      <c r="D400" s="113">
        <v>831880.474382538</v>
      </c>
      <c r="E400" s="114" t="s">
        <v>2369</v>
      </c>
      <c r="F400" s="113">
        <v>831880.474382538</v>
      </c>
      <c r="G400" s="114" t="s">
        <v>2369</v>
      </c>
      <c r="H400" s="113">
        <v>831880.474382538</v>
      </c>
    </row>
    <row r="401" spans="1:8" ht="43.2" x14ac:dyDescent="0.3">
      <c r="A401" s="114" t="s">
        <v>2197</v>
      </c>
      <c r="B401" s="113">
        <v>916197.16366879595</v>
      </c>
      <c r="C401" s="114" t="s">
        <v>2402</v>
      </c>
      <c r="D401" s="113">
        <v>734138.05384279601</v>
      </c>
      <c r="E401" s="114" t="s">
        <v>2357</v>
      </c>
      <c r="F401" s="113">
        <v>755591.58568379597</v>
      </c>
      <c r="G401" s="114" t="s">
        <v>2357</v>
      </c>
      <c r="H401" s="113">
        <v>751760.59785579599</v>
      </c>
    </row>
    <row r="402" spans="1:8" ht="28.8" x14ac:dyDescent="0.3">
      <c r="A402" s="114" t="s">
        <v>2196</v>
      </c>
      <c r="B402" s="113">
        <v>894374.46657607902</v>
      </c>
      <c r="C402" s="114" t="s">
        <v>2431</v>
      </c>
      <c r="D402" s="113">
        <v>837315.77511607902</v>
      </c>
      <c r="E402" s="114" t="s">
        <v>2443</v>
      </c>
      <c r="F402" s="113">
        <v>835219.955412079</v>
      </c>
      <c r="G402" s="114" t="s">
        <v>2431</v>
      </c>
      <c r="H402" s="113">
        <v>835219.955412079</v>
      </c>
    </row>
    <row r="403" spans="1:8" ht="43.2" x14ac:dyDescent="0.3">
      <c r="A403" s="114" t="s">
        <v>2195</v>
      </c>
      <c r="B403" s="113">
        <v>878930.37733159505</v>
      </c>
      <c r="C403" s="114" t="s">
        <v>2358</v>
      </c>
      <c r="D403" s="113">
        <v>634757.89129159495</v>
      </c>
      <c r="E403" s="114" t="s">
        <v>2357</v>
      </c>
      <c r="F403" s="113">
        <v>620441.26756159496</v>
      </c>
      <c r="G403" s="114" t="s">
        <v>2398</v>
      </c>
      <c r="H403" s="113">
        <v>535010.51805159496</v>
      </c>
    </row>
    <row r="404" spans="1:8" x14ac:dyDescent="0.3">
      <c r="A404" s="114" t="s">
        <v>2194</v>
      </c>
      <c r="B404" s="113">
        <v>872935.310512639</v>
      </c>
      <c r="C404" s="114" t="s">
        <v>2347</v>
      </c>
      <c r="D404" s="113">
        <v>863398.12401463895</v>
      </c>
      <c r="E404" s="114" t="s">
        <v>2347</v>
      </c>
      <c r="F404" s="113">
        <v>863398.12401463895</v>
      </c>
      <c r="G404" s="114" t="s">
        <v>2347</v>
      </c>
      <c r="H404" s="113">
        <v>863398.12401463895</v>
      </c>
    </row>
    <row r="405" spans="1:8" x14ac:dyDescent="0.3">
      <c r="A405" s="114" t="s">
        <v>2193</v>
      </c>
      <c r="B405" s="113">
        <v>864252.99440324795</v>
      </c>
      <c r="C405" s="114" t="s">
        <v>2353</v>
      </c>
      <c r="D405" s="113">
        <v>810628.98572324798</v>
      </c>
      <c r="E405" s="114" t="s">
        <v>2353</v>
      </c>
      <c r="F405" s="113">
        <v>810628.98572324798</v>
      </c>
      <c r="G405" s="114" t="s">
        <v>2353</v>
      </c>
      <c r="H405" s="113">
        <v>810628.98572324798</v>
      </c>
    </row>
    <row r="406" spans="1:8" x14ac:dyDescent="0.3">
      <c r="A406" s="114" t="s">
        <v>2192</v>
      </c>
      <c r="B406" s="113">
        <v>863681.72986240499</v>
      </c>
      <c r="C406" s="114" t="s">
        <v>2369</v>
      </c>
      <c r="D406" s="113">
        <v>837565.23864240502</v>
      </c>
      <c r="E406" s="114" t="s">
        <v>2369</v>
      </c>
      <c r="F406" s="113">
        <v>837565.23864240502</v>
      </c>
      <c r="G406" s="114" t="s">
        <v>2369</v>
      </c>
      <c r="H406" s="113">
        <v>837565.23864240502</v>
      </c>
    </row>
    <row r="407" spans="1:8" ht="43.2" x14ac:dyDescent="0.3">
      <c r="A407" s="114" t="s">
        <v>2191</v>
      </c>
      <c r="B407" s="113">
        <v>861433.38999022602</v>
      </c>
      <c r="C407" s="114" t="s">
        <v>2402</v>
      </c>
      <c r="D407" s="113">
        <v>808869.20759222598</v>
      </c>
      <c r="E407" s="114" t="s">
        <v>2358</v>
      </c>
      <c r="F407" s="113">
        <v>813360.54904622596</v>
      </c>
      <c r="G407" s="114" t="s">
        <v>2357</v>
      </c>
      <c r="H407" s="113">
        <v>811114.87831922597</v>
      </c>
    </row>
    <row r="408" spans="1:8" x14ac:dyDescent="0.3">
      <c r="A408" s="114" t="s">
        <v>2190</v>
      </c>
      <c r="B408" s="113">
        <v>861030.83255330299</v>
      </c>
      <c r="C408" s="114" t="s">
        <v>2347</v>
      </c>
      <c r="D408" s="113">
        <v>860890.30549930304</v>
      </c>
      <c r="E408" s="114" t="s">
        <v>2347</v>
      </c>
      <c r="F408" s="113">
        <v>860890.30549930304</v>
      </c>
      <c r="G408" s="114" t="s">
        <v>2347</v>
      </c>
      <c r="H408" s="113">
        <v>860890.30549930304</v>
      </c>
    </row>
    <row r="409" spans="1:8" ht="43.2" x14ac:dyDescent="0.3">
      <c r="A409" s="114" t="s">
        <v>2189</v>
      </c>
      <c r="B409" s="113">
        <v>860323.39763778204</v>
      </c>
      <c r="C409" s="114" t="s">
        <v>2442</v>
      </c>
      <c r="D409" s="113">
        <v>501894.61398178199</v>
      </c>
      <c r="E409" s="114" t="s">
        <v>2357</v>
      </c>
      <c r="F409" s="113">
        <v>399773.04044778203</v>
      </c>
      <c r="G409" s="114" t="s">
        <v>2413</v>
      </c>
      <c r="H409" s="113">
        <v>399573.71405778202</v>
      </c>
    </row>
    <row r="410" spans="1:8" ht="57.6" x14ac:dyDescent="0.3">
      <c r="A410" s="114" t="s">
        <v>2188</v>
      </c>
      <c r="B410" s="113">
        <v>852926.06409789296</v>
      </c>
      <c r="C410" s="114" t="s">
        <v>2409</v>
      </c>
      <c r="D410" s="113">
        <v>600147.29764089198</v>
      </c>
      <c r="E410" s="114" t="s">
        <v>2402</v>
      </c>
      <c r="F410" s="113">
        <v>582763.03933789197</v>
      </c>
      <c r="G410" s="114" t="s">
        <v>2398</v>
      </c>
      <c r="H410" s="113">
        <v>587109.10391089204</v>
      </c>
    </row>
    <row r="411" spans="1:8" ht="43.2" x14ac:dyDescent="0.3">
      <c r="A411" s="114" t="s">
        <v>2187</v>
      </c>
      <c r="B411" s="113">
        <v>847523.97188334796</v>
      </c>
      <c r="C411" s="114" t="s">
        <v>2357</v>
      </c>
      <c r="D411" s="113">
        <v>595250.82355334796</v>
      </c>
      <c r="E411" s="114" t="s">
        <v>2398</v>
      </c>
      <c r="F411" s="113">
        <v>550141.81721934804</v>
      </c>
      <c r="G411" s="114" t="s">
        <v>2373</v>
      </c>
      <c r="H411" s="113">
        <v>499800.45561934798</v>
      </c>
    </row>
    <row r="412" spans="1:8" ht="43.2" x14ac:dyDescent="0.3">
      <c r="A412" s="114" t="s">
        <v>2186</v>
      </c>
      <c r="B412" s="113">
        <v>836245.74308334803</v>
      </c>
      <c r="C412" s="114" t="s">
        <v>2441</v>
      </c>
      <c r="D412" s="113">
        <v>677043.59290034801</v>
      </c>
      <c r="E412" s="114" t="s">
        <v>2355</v>
      </c>
      <c r="F412" s="113">
        <v>611372.06462034804</v>
      </c>
      <c r="G412" s="114" t="s">
        <v>2354</v>
      </c>
      <c r="H412" s="113">
        <v>440266.94990034797</v>
      </c>
    </row>
    <row r="413" spans="1:8" ht="43.2" x14ac:dyDescent="0.3">
      <c r="A413" s="114" t="s">
        <v>2185</v>
      </c>
      <c r="B413" s="113">
        <v>833630.81115617603</v>
      </c>
      <c r="C413" s="114" t="s">
        <v>2359</v>
      </c>
      <c r="D413" s="113">
        <v>665323.40735617594</v>
      </c>
      <c r="E413" s="114" t="s">
        <v>2359</v>
      </c>
      <c r="F413" s="113">
        <v>665323.40735617594</v>
      </c>
      <c r="G413" s="114" t="s">
        <v>2358</v>
      </c>
      <c r="H413" s="113">
        <v>501534.32315617602</v>
      </c>
    </row>
    <row r="414" spans="1:8" ht="43.2" x14ac:dyDescent="0.3">
      <c r="A414" s="114" t="s">
        <v>2184</v>
      </c>
      <c r="B414" s="113">
        <v>826920.82497345505</v>
      </c>
      <c r="C414" s="114" t="s">
        <v>2357</v>
      </c>
      <c r="D414" s="113">
        <v>609483.65832445503</v>
      </c>
      <c r="E414" s="114" t="s">
        <v>2398</v>
      </c>
      <c r="F414" s="113">
        <v>568303.03883445496</v>
      </c>
      <c r="G414" s="114" t="s">
        <v>2413</v>
      </c>
      <c r="H414" s="113">
        <v>557974.61452445504</v>
      </c>
    </row>
    <row r="415" spans="1:8" ht="43.2" x14ac:dyDescent="0.3">
      <c r="A415" s="114" t="s">
        <v>2183</v>
      </c>
      <c r="B415" s="113">
        <v>810999.58182151802</v>
      </c>
      <c r="C415" s="114" t="s">
        <v>2356</v>
      </c>
      <c r="D415" s="113">
        <v>619100.47200151801</v>
      </c>
      <c r="E415" s="114" t="s">
        <v>2354</v>
      </c>
      <c r="F415" s="113">
        <v>622267.154011518</v>
      </c>
      <c r="G415" s="114" t="s">
        <v>2356</v>
      </c>
      <c r="H415" s="113">
        <v>637045.00338151795</v>
      </c>
    </row>
    <row r="416" spans="1:8" ht="43.2" x14ac:dyDescent="0.3">
      <c r="A416" s="114" t="s">
        <v>2182</v>
      </c>
      <c r="B416" s="113">
        <v>800550.31719207799</v>
      </c>
      <c r="C416" s="114" t="s">
        <v>2352</v>
      </c>
      <c r="D416" s="113">
        <v>762073.45838007797</v>
      </c>
      <c r="E416" s="114" t="s">
        <v>2440</v>
      </c>
      <c r="F416" s="113">
        <v>746769.17970607802</v>
      </c>
      <c r="G416" s="114" t="s">
        <v>2367</v>
      </c>
      <c r="H416" s="113">
        <v>666529.79772607796</v>
      </c>
    </row>
    <row r="417" spans="1:8" x14ac:dyDescent="0.3">
      <c r="A417" s="114" t="s">
        <v>2181</v>
      </c>
      <c r="B417" s="113">
        <v>796376.33268622903</v>
      </c>
      <c r="C417" s="114" t="s">
        <v>2369</v>
      </c>
      <c r="D417" s="113">
        <v>718045.62066622905</v>
      </c>
      <c r="E417" s="114" t="s">
        <v>2369</v>
      </c>
      <c r="F417" s="113">
        <v>718045.62066622905</v>
      </c>
      <c r="G417" s="114" t="s">
        <v>2369</v>
      </c>
      <c r="H417" s="113">
        <v>718045.62066622905</v>
      </c>
    </row>
    <row r="418" spans="1:8" x14ac:dyDescent="0.3">
      <c r="A418" s="114" t="s">
        <v>2180</v>
      </c>
      <c r="B418" s="113">
        <v>794879.75045667798</v>
      </c>
      <c r="C418" s="114" t="s">
        <v>2348</v>
      </c>
      <c r="D418" s="113">
        <v>705716.49581667804</v>
      </c>
      <c r="E418" s="114" t="s">
        <v>2348</v>
      </c>
      <c r="F418" s="113">
        <v>736780.42417667795</v>
      </c>
      <c r="G418" s="114" t="s">
        <v>2348</v>
      </c>
      <c r="H418" s="113">
        <v>751637.08556367795</v>
      </c>
    </row>
    <row r="419" spans="1:8" ht="43.2" x14ac:dyDescent="0.3">
      <c r="A419" s="114" t="s">
        <v>2179</v>
      </c>
      <c r="B419" s="113">
        <v>794362.56583414902</v>
      </c>
      <c r="C419" s="114" t="s">
        <v>2358</v>
      </c>
      <c r="D419" s="113">
        <v>380576.71004414902</v>
      </c>
      <c r="E419" s="114" t="s">
        <v>2359</v>
      </c>
      <c r="F419" s="113">
        <v>380576.71004414902</v>
      </c>
      <c r="G419" s="114" t="s">
        <v>2439</v>
      </c>
      <c r="H419" s="113">
        <v>214429.42571414899</v>
      </c>
    </row>
    <row r="420" spans="1:8" ht="43.2" x14ac:dyDescent="0.3">
      <c r="A420" s="114" t="s">
        <v>2178</v>
      </c>
      <c r="B420" s="113">
        <v>792201.76190989895</v>
      </c>
      <c r="C420" s="114" t="s">
        <v>2359</v>
      </c>
      <c r="D420" s="113">
        <v>609943.65073989902</v>
      </c>
      <c r="E420" s="114" t="s">
        <v>2438</v>
      </c>
      <c r="F420" s="113">
        <v>505886.82955989899</v>
      </c>
      <c r="G420" s="114" t="s">
        <v>2391</v>
      </c>
      <c r="H420" s="113">
        <v>304788.25380989898</v>
      </c>
    </row>
    <row r="421" spans="1:8" ht="57.6" x14ac:dyDescent="0.3">
      <c r="A421" s="114" t="s">
        <v>2177</v>
      </c>
      <c r="B421" s="113">
        <v>791335.57652909297</v>
      </c>
      <c r="C421" s="114" t="s">
        <v>2417</v>
      </c>
      <c r="D421" s="113">
        <v>458131.266151093</v>
      </c>
      <c r="E421" s="114" t="s">
        <v>2402</v>
      </c>
      <c r="F421" s="113">
        <v>330517.35965109302</v>
      </c>
      <c r="G421" s="114" t="s">
        <v>2359</v>
      </c>
      <c r="H421" s="113">
        <v>330517.35965109302</v>
      </c>
    </row>
    <row r="422" spans="1:8" ht="57.6" x14ac:dyDescent="0.3">
      <c r="A422" s="114" t="s">
        <v>2176</v>
      </c>
      <c r="B422" s="113">
        <v>788722.37333992496</v>
      </c>
      <c r="C422" s="114" t="s">
        <v>2357</v>
      </c>
      <c r="D422" s="113">
        <v>574469.61512892495</v>
      </c>
      <c r="E422" s="114" t="s">
        <v>2402</v>
      </c>
      <c r="F422" s="113">
        <v>345562.00393992499</v>
      </c>
      <c r="G422" s="114" t="s">
        <v>2359</v>
      </c>
      <c r="H422" s="113">
        <v>345562.00393992499</v>
      </c>
    </row>
    <row r="423" spans="1:8" ht="57.6" x14ac:dyDescent="0.3">
      <c r="A423" s="114" t="s">
        <v>2175</v>
      </c>
      <c r="B423" s="113">
        <v>788375.65702446899</v>
      </c>
      <c r="C423" s="114" t="s">
        <v>2359</v>
      </c>
      <c r="D423" s="113">
        <v>563088.94182446902</v>
      </c>
      <c r="E423" s="114" t="s">
        <v>2422</v>
      </c>
      <c r="F423" s="113">
        <v>302000.52960446902</v>
      </c>
      <c r="G423" s="114" t="s">
        <v>2359</v>
      </c>
      <c r="H423" s="113">
        <v>302000.52960446902</v>
      </c>
    </row>
    <row r="424" spans="1:8" ht="57.6" x14ac:dyDescent="0.3">
      <c r="A424" s="114" t="s">
        <v>2174</v>
      </c>
      <c r="B424" s="113">
        <v>765496.05066317006</v>
      </c>
      <c r="C424" s="114" t="s">
        <v>2357</v>
      </c>
      <c r="D424" s="113">
        <v>626002.44181316998</v>
      </c>
      <c r="E424" s="114" t="s">
        <v>2437</v>
      </c>
      <c r="F424" s="113">
        <v>587279.82331016997</v>
      </c>
      <c r="G424" s="114" t="s">
        <v>2357</v>
      </c>
      <c r="H424" s="113">
        <v>586135.59220217005</v>
      </c>
    </row>
    <row r="425" spans="1:8" x14ac:dyDescent="0.3">
      <c r="A425" s="114" t="s">
        <v>2173</v>
      </c>
      <c r="B425" s="113">
        <v>761980.56276045204</v>
      </c>
      <c r="C425" s="114" t="s">
        <v>2347</v>
      </c>
      <c r="D425" s="113">
        <v>724295.05996045202</v>
      </c>
      <c r="E425" s="114" t="s">
        <v>2347</v>
      </c>
      <c r="F425" s="113">
        <v>724295.05996045202</v>
      </c>
      <c r="G425" s="114" t="s">
        <v>2347</v>
      </c>
      <c r="H425" s="113">
        <v>724295.05996045202</v>
      </c>
    </row>
    <row r="426" spans="1:8" ht="57.6" x14ac:dyDescent="0.3">
      <c r="A426" s="114" t="s">
        <v>2172</v>
      </c>
      <c r="B426" s="113">
        <v>754132.30129364296</v>
      </c>
      <c r="C426" s="114" t="s">
        <v>2354</v>
      </c>
      <c r="D426" s="113">
        <v>592521.55801464303</v>
      </c>
      <c r="E426" s="114" t="s">
        <v>2394</v>
      </c>
      <c r="F426" s="113">
        <v>542567.87936764304</v>
      </c>
      <c r="G426" s="114" t="s">
        <v>2882</v>
      </c>
      <c r="H426" s="113">
        <v>287010.438988643</v>
      </c>
    </row>
    <row r="427" spans="1:8" ht="57.6" x14ac:dyDescent="0.3">
      <c r="A427" s="114" t="s">
        <v>2171</v>
      </c>
      <c r="B427" s="113">
        <v>748333.00349373999</v>
      </c>
      <c r="C427" s="114" t="s">
        <v>2402</v>
      </c>
      <c r="D427" s="113">
        <v>580960.63745974004</v>
      </c>
      <c r="E427" s="114" t="s">
        <v>2402</v>
      </c>
      <c r="F427" s="113">
        <v>571088.00268073997</v>
      </c>
      <c r="G427" s="114" t="s">
        <v>2357</v>
      </c>
      <c r="H427" s="113">
        <v>586719.67440974002</v>
      </c>
    </row>
    <row r="428" spans="1:8" ht="28.8" x14ac:dyDescent="0.3">
      <c r="A428" s="114" t="s">
        <v>2170</v>
      </c>
      <c r="B428" s="113">
        <v>744313.25832509098</v>
      </c>
      <c r="C428" s="114" t="s">
        <v>2435</v>
      </c>
      <c r="D428" s="113">
        <v>626636.29992509098</v>
      </c>
      <c r="E428" s="114" t="s">
        <v>2436</v>
      </c>
      <c r="F428" s="113">
        <v>511282.31986509101</v>
      </c>
      <c r="G428" s="114" t="s">
        <v>2435</v>
      </c>
      <c r="H428" s="113">
        <v>511282.31986509101</v>
      </c>
    </row>
    <row r="429" spans="1:8" x14ac:dyDescent="0.3">
      <c r="A429" s="114" t="s">
        <v>2169</v>
      </c>
      <c r="B429" s="113">
        <v>737499.72394479997</v>
      </c>
      <c r="C429" s="114" t="s">
        <v>2384</v>
      </c>
      <c r="D429" s="113">
        <v>580849.4793448</v>
      </c>
      <c r="E429" s="114" t="s">
        <v>2384</v>
      </c>
      <c r="F429" s="113">
        <v>662100.89794479997</v>
      </c>
      <c r="G429" s="114" t="s">
        <v>2369</v>
      </c>
      <c r="H429" s="113">
        <v>662100.89794479997</v>
      </c>
    </row>
    <row r="430" spans="1:8" ht="43.2" x14ac:dyDescent="0.3">
      <c r="A430" s="114" t="s">
        <v>2168</v>
      </c>
      <c r="B430" s="113">
        <v>733683.42675243202</v>
      </c>
      <c r="C430" s="114" t="s">
        <v>2359</v>
      </c>
      <c r="D430" s="113">
        <v>578224.65347243205</v>
      </c>
      <c r="E430" s="114" t="s">
        <v>2357</v>
      </c>
      <c r="F430" s="113">
        <v>568600.92482643202</v>
      </c>
      <c r="G430" s="114" t="s">
        <v>2358</v>
      </c>
      <c r="H430" s="113">
        <v>536980.10213643196</v>
      </c>
    </row>
    <row r="431" spans="1:8" x14ac:dyDescent="0.3">
      <c r="A431" s="114" t="s">
        <v>2167</v>
      </c>
      <c r="B431" s="113">
        <v>731695.36927267595</v>
      </c>
      <c r="C431" s="114" t="s">
        <v>2347</v>
      </c>
      <c r="D431" s="113">
        <v>731417.41753367498</v>
      </c>
      <c r="E431" s="114" t="s">
        <v>2347</v>
      </c>
      <c r="F431" s="113">
        <v>731417.41753367498</v>
      </c>
      <c r="G431" s="114" t="s">
        <v>2347</v>
      </c>
      <c r="H431" s="113">
        <v>731417.41753367498</v>
      </c>
    </row>
    <row r="432" spans="1:8" ht="43.2" x14ac:dyDescent="0.3">
      <c r="A432" s="114" t="s">
        <v>2166</v>
      </c>
      <c r="B432" s="113">
        <v>730547.89217299095</v>
      </c>
      <c r="C432" s="114" t="s">
        <v>2402</v>
      </c>
      <c r="D432" s="113">
        <v>309350.98616299097</v>
      </c>
      <c r="E432" s="114" t="s">
        <v>2357</v>
      </c>
      <c r="F432" s="113">
        <v>295015.593462991</v>
      </c>
      <c r="G432" s="114" t="s">
        <v>2357</v>
      </c>
      <c r="H432" s="113">
        <v>338021.771559991</v>
      </c>
    </row>
    <row r="433" spans="1:8" ht="43.2" x14ac:dyDescent="0.3">
      <c r="A433" s="114" t="s">
        <v>2165</v>
      </c>
      <c r="B433" s="113">
        <v>719086.493504463</v>
      </c>
      <c r="C433" s="114" t="s">
        <v>2364</v>
      </c>
      <c r="D433" s="113">
        <v>540594.19001446303</v>
      </c>
      <c r="E433" s="114" t="s">
        <v>2376</v>
      </c>
      <c r="F433" s="113">
        <v>359462.99231446302</v>
      </c>
      <c r="G433" s="114" t="s">
        <v>2364</v>
      </c>
      <c r="H433" s="113">
        <v>359462.99231446302</v>
      </c>
    </row>
    <row r="434" spans="1:8" ht="57.6" x14ac:dyDescent="0.3">
      <c r="A434" s="114" t="s">
        <v>2164</v>
      </c>
      <c r="B434" s="113">
        <v>718990.99842313002</v>
      </c>
      <c r="C434" s="114" t="s">
        <v>2434</v>
      </c>
      <c r="D434" s="113">
        <v>358647.47335312999</v>
      </c>
      <c r="E434" s="114" t="s">
        <v>2402</v>
      </c>
      <c r="F434" s="113">
        <v>332565.23879312997</v>
      </c>
      <c r="G434" s="114" t="s">
        <v>2402</v>
      </c>
      <c r="H434" s="113">
        <v>371315.98728313</v>
      </c>
    </row>
    <row r="435" spans="1:8" ht="43.2" x14ac:dyDescent="0.3">
      <c r="A435" s="114" t="s">
        <v>2163</v>
      </c>
      <c r="B435" s="113">
        <v>710327.25288611301</v>
      </c>
      <c r="C435" s="114" t="s">
        <v>2357</v>
      </c>
      <c r="D435" s="113">
        <v>342196.80071611301</v>
      </c>
      <c r="E435" s="114" t="s">
        <v>2359</v>
      </c>
      <c r="F435" s="113">
        <v>342196.80071611301</v>
      </c>
      <c r="G435" s="114" t="s">
        <v>2359</v>
      </c>
      <c r="H435" s="113">
        <v>342196.80071611301</v>
      </c>
    </row>
    <row r="436" spans="1:8" x14ac:dyDescent="0.3">
      <c r="A436" s="114" t="s">
        <v>2162</v>
      </c>
      <c r="B436" s="113">
        <v>708016.04986505595</v>
      </c>
      <c r="C436" s="114" t="s">
        <v>2347</v>
      </c>
      <c r="D436" s="113">
        <v>698473.31433005596</v>
      </c>
      <c r="E436" s="114" t="s">
        <v>2347</v>
      </c>
      <c r="F436" s="113">
        <v>698473.31433005596</v>
      </c>
      <c r="G436" s="114" t="s">
        <v>2347</v>
      </c>
      <c r="H436" s="113">
        <v>698473.31433005596</v>
      </c>
    </row>
    <row r="437" spans="1:8" ht="43.2" x14ac:dyDescent="0.3">
      <c r="A437" s="114" t="s">
        <v>2161</v>
      </c>
      <c r="B437" s="113">
        <v>704609.10304562096</v>
      </c>
      <c r="C437" s="114" t="s">
        <v>2364</v>
      </c>
      <c r="D437" s="113">
        <v>540481.40474562102</v>
      </c>
      <c r="E437" s="114" t="s">
        <v>2428</v>
      </c>
      <c r="F437" s="113">
        <v>449082.233318621</v>
      </c>
      <c r="G437" s="114" t="s">
        <v>2433</v>
      </c>
      <c r="H437" s="113">
        <v>530762.47610362095</v>
      </c>
    </row>
    <row r="438" spans="1:8" ht="43.2" x14ac:dyDescent="0.3">
      <c r="A438" s="114" t="s">
        <v>2160</v>
      </c>
      <c r="B438" s="113">
        <v>694720.35235751397</v>
      </c>
      <c r="C438" s="114" t="s">
        <v>2358</v>
      </c>
      <c r="D438" s="113">
        <v>289420.90052751399</v>
      </c>
      <c r="E438" s="114" t="s">
        <v>2359</v>
      </c>
      <c r="F438" s="113">
        <v>289420.90052751399</v>
      </c>
      <c r="G438" s="114" t="s">
        <v>2413</v>
      </c>
      <c r="H438" s="113">
        <v>176837.71947751401</v>
      </c>
    </row>
    <row r="439" spans="1:8" ht="43.2" x14ac:dyDescent="0.3">
      <c r="A439" s="114" t="s">
        <v>2159</v>
      </c>
      <c r="B439" s="113">
        <v>669814.78140985803</v>
      </c>
      <c r="C439" s="114" t="s">
        <v>2359</v>
      </c>
      <c r="D439" s="113">
        <v>650461.763579858</v>
      </c>
      <c r="E439" s="114" t="s">
        <v>2358</v>
      </c>
      <c r="F439" s="113">
        <v>649501.06943885796</v>
      </c>
      <c r="G439" s="114" t="s">
        <v>2387</v>
      </c>
      <c r="H439" s="113">
        <v>649242.67584185803</v>
      </c>
    </row>
    <row r="440" spans="1:8" x14ac:dyDescent="0.3">
      <c r="A440" s="114" t="s">
        <v>2158</v>
      </c>
      <c r="B440" s="113">
        <v>668098.38358763896</v>
      </c>
      <c r="C440" s="114" t="s">
        <v>2347</v>
      </c>
      <c r="D440" s="113">
        <v>668088.72936763905</v>
      </c>
      <c r="E440" s="114" t="s">
        <v>2347</v>
      </c>
      <c r="F440" s="113">
        <v>668088.72936763905</v>
      </c>
      <c r="G440" s="114" t="s">
        <v>2347</v>
      </c>
      <c r="H440" s="113">
        <v>668088.72936763905</v>
      </c>
    </row>
    <row r="441" spans="1:8" ht="43.2" x14ac:dyDescent="0.3">
      <c r="A441" s="114" t="s">
        <v>2157</v>
      </c>
      <c r="B441" s="113">
        <v>663215.14905217895</v>
      </c>
      <c r="C441" s="114" t="s">
        <v>2402</v>
      </c>
      <c r="D441" s="113">
        <v>505146.26134817803</v>
      </c>
      <c r="E441" s="114" t="s">
        <v>2357</v>
      </c>
      <c r="F441" s="113">
        <v>505146.26134817803</v>
      </c>
      <c r="G441" s="114" t="s">
        <v>2357</v>
      </c>
      <c r="H441" s="113">
        <v>501526.74425817898</v>
      </c>
    </row>
    <row r="442" spans="1:8" ht="43.2" x14ac:dyDescent="0.3">
      <c r="A442" s="114" t="s">
        <v>2156</v>
      </c>
      <c r="B442" s="113">
        <v>655800.949518512</v>
      </c>
      <c r="C442" s="114" t="s">
        <v>2359</v>
      </c>
      <c r="D442" s="113">
        <v>462059.60035851202</v>
      </c>
      <c r="E442" s="114" t="s">
        <v>2373</v>
      </c>
      <c r="F442" s="113">
        <v>431263.554038512</v>
      </c>
      <c r="G442" s="114" t="s">
        <v>2358</v>
      </c>
      <c r="H442" s="113">
        <v>242723.31493851199</v>
      </c>
    </row>
    <row r="443" spans="1:8" x14ac:dyDescent="0.3">
      <c r="A443" s="114" t="s">
        <v>2155</v>
      </c>
      <c r="B443" s="113">
        <v>645751.28257447295</v>
      </c>
      <c r="C443" s="114" t="s">
        <v>2349</v>
      </c>
      <c r="D443" s="113">
        <v>645751.28257447295</v>
      </c>
      <c r="E443" s="114" t="s">
        <v>2349</v>
      </c>
      <c r="F443" s="113">
        <v>645751.28257447295</v>
      </c>
      <c r="G443" s="114" t="s">
        <v>2349</v>
      </c>
      <c r="H443" s="113">
        <v>645751.28257447295</v>
      </c>
    </row>
    <row r="444" spans="1:8" x14ac:dyDescent="0.3">
      <c r="A444" s="114" t="s">
        <v>2154</v>
      </c>
      <c r="B444" s="113">
        <v>644514.03136318503</v>
      </c>
      <c r="C444" s="114" t="s">
        <v>2361</v>
      </c>
      <c r="D444" s="113">
        <v>509981.89488318498</v>
      </c>
      <c r="E444" s="114" t="s">
        <v>2347</v>
      </c>
      <c r="F444" s="113">
        <v>509981.89488318498</v>
      </c>
      <c r="G444" s="114" t="s">
        <v>2347</v>
      </c>
      <c r="H444" s="113">
        <v>509981.89488318498</v>
      </c>
    </row>
    <row r="445" spans="1:8" ht="28.8" x14ac:dyDescent="0.3">
      <c r="A445" s="114" t="s">
        <v>2153</v>
      </c>
      <c r="B445" s="113">
        <v>638078.83715242695</v>
      </c>
      <c r="C445" s="114" t="s">
        <v>2355</v>
      </c>
      <c r="D445" s="113">
        <v>541481.40965442697</v>
      </c>
      <c r="E445" s="114" t="s">
        <v>2385</v>
      </c>
      <c r="F445" s="113">
        <v>541481.40965442697</v>
      </c>
      <c r="G445" s="114" t="s">
        <v>2354</v>
      </c>
      <c r="H445" s="113">
        <v>540117.47100342705</v>
      </c>
    </row>
    <row r="446" spans="1:8" x14ac:dyDescent="0.3">
      <c r="A446" s="114" t="s">
        <v>2152</v>
      </c>
      <c r="B446" s="113">
        <v>632789.04199123301</v>
      </c>
      <c r="C446" s="114" t="s">
        <v>2347</v>
      </c>
      <c r="D446" s="113">
        <v>630922.22763523296</v>
      </c>
      <c r="E446" s="114" t="s">
        <v>2347</v>
      </c>
      <c r="F446" s="113">
        <v>630922.22763523296</v>
      </c>
      <c r="G446" s="114" t="s">
        <v>2347</v>
      </c>
      <c r="H446" s="113">
        <v>630922.22763523296</v>
      </c>
    </row>
    <row r="447" spans="1:8" ht="43.2" x14ac:dyDescent="0.3">
      <c r="A447" s="114" t="s">
        <v>2151</v>
      </c>
      <c r="B447" s="113">
        <v>630762.67445481103</v>
      </c>
      <c r="C447" s="114" t="s">
        <v>2358</v>
      </c>
      <c r="D447" s="113">
        <v>482332.34878881101</v>
      </c>
      <c r="E447" s="114" t="s">
        <v>2398</v>
      </c>
      <c r="F447" s="113">
        <v>480932.00730581098</v>
      </c>
      <c r="G447" s="114" t="s">
        <v>2402</v>
      </c>
      <c r="H447" s="113">
        <v>419634.04053181101</v>
      </c>
    </row>
    <row r="448" spans="1:8" x14ac:dyDescent="0.3">
      <c r="A448" s="114" t="s">
        <v>2150</v>
      </c>
      <c r="B448" s="113">
        <v>628650.77656217595</v>
      </c>
      <c r="C448" s="114" t="s">
        <v>2369</v>
      </c>
      <c r="D448" s="113">
        <v>566951.32210217603</v>
      </c>
      <c r="E448" s="114" t="s">
        <v>2369</v>
      </c>
      <c r="F448" s="113">
        <v>566951.32210217603</v>
      </c>
      <c r="G448" s="114" t="s">
        <v>2369</v>
      </c>
      <c r="H448" s="113">
        <v>566951.32210217603</v>
      </c>
    </row>
    <row r="449" spans="1:8" ht="57.6" x14ac:dyDescent="0.3">
      <c r="A449" s="114" t="s">
        <v>2149</v>
      </c>
      <c r="B449" s="113">
        <v>626861.75049482798</v>
      </c>
      <c r="C449" s="114" t="s">
        <v>2357</v>
      </c>
      <c r="D449" s="113">
        <v>499686.69615982799</v>
      </c>
      <c r="E449" s="114" t="s">
        <v>2391</v>
      </c>
      <c r="F449" s="113">
        <v>422943.12889382802</v>
      </c>
      <c r="G449" s="114" t="s">
        <v>2357</v>
      </c>
      <c r="H449" s="113">
        <v>460104.67073882802</v>
      </c>
    </row>
    <row r="450" spans="1:8" ht="43.2" x14ac:dyDescent="0.3">
      <c r="A450" s="114" t="s">
        <v>2148</v>
      </c>
      <c r="B450" s="113">
        <v>625542.48105237097</v>
      </c>
      <c r="C450" s="114" t="s">
        <v>2350</v>
      </c>
      <c r="D450" s="113">
        <v>504303.91847237101</v>
      </c>
      <c r="E450" s="114" t="s">
        <v>2386</v>
      </c>
      <c r="F450" s="113">
        <v>409937.820792371</v>
      </c>
      <c r="G450" s="114" t="s">
        <v>2432</v>
      </c>
      <c r="H450" s="113">
        <v>214956.21498237099</v>
      </c>
    </row>
    <row r="451" spans="1:8" ht="43.2" x14ac:dyDescent="0.3">
      <c r="A451" s="114" t="s">
        <v>2147</v>
      </c>
      <c r="B451" s="113">
        <v>625312.93787093996</v>
      </c>
      <c r="C451" s="114" t="s">
        <v>2402</v>
      </c>
      <c r="D451" s="113">
        <v>242798.07555094</v>
      </c>
      <c r="E451" s="114" t="s">
        <v>2359</v>
      </c>
      <c r="F451" s="113">
        <v>242798.07555094</v>
      </c>
      <c r="G451" s="114" t="s">
        <v>2357</v>
      </c>
      <c r="H451" s="113">
        <v>215821.10326094</v>
      </c>
    </row>
    <row r="452" spans="1:8" ht="57.6" x14ac:dyDescent="0.3">
      <c r="A452" s="114" t="s">
        <v>2146</v>
      </c>
      <c r="B452" s="113">
        <v>622304.21186396596</v>
      </c>
      <c r="C452" s="114" t="s">
        <v>2418</v>
      </c>
      <c r="D452" s="113">
        <v>375567.509446966</v>
      </c>
      <c r="E452" s="114" t="s">
        <v>2402</v>
      </c>
      <c r="F452" s="113">
        <v>349069.53351296601</v>
      </c>
      <c r="G452" s="114" t="s">
        <v>2402</v>
      </c>
      <c r="H452" s="113">
        <v>315947.06359096599</v>
      </c>
    </row>
    <row r="453" spans="1:8" ht="43.2" x14ac:dyDescent="0.3">
      <c r="A453" s="114" t="s">
        <v>2145</v>
      </c>
      <c r="B453" s="113">
        <v>618017.437168131</v>
      </c>
      <c r="C453" s="114" t="s">
        <v>2359</v>
      </c>
      <c r="D453" s="113">
        <v>436274.83292813099</v>
      </c>
      <c r="E453" s="114" t="s">
        <v>2359</v>
      </c>
      <c r="F453" s="113">
        <v>436274.83292813099</v>
      </c>
      <c r="G453" s="114" t="s">
        <v>2359</v>
      </c>
      <c r="H453" s="113">
        <v>436274.83292813099</v>
      </c>
    </row>
    <row r="454" spans="1:8" x14ac:dyDescent="0.3">
      <c r="A454" s="114" t="s">
        <v>2144</v>
      </c>
      <c r="B454" s="113">
        <v>614484.33959434996</v>
      </c>
      <c r="C454" s="114" t="s">
        <v>2353</v>
      </c>
      <c r="D454" s="113">
        <v>611300.79814035003</v>
      </c>
      <c r="E454" s="114" t="s">
        <v>2353</v>
      </c>
      <c r="F454" s="113">
        <v>611300.79814035003</v>
      </c>
      <c r="G454" s="114" t="s">
        <v>2353</v>
      </c>
      <c r="H454" s="113">
        <v>611300.79814035003</v>
      </c>
    </row>
    <row r="455" spans="1:8" ht="43.2" x14ac:dyDescent="0.3">
      <c r="A455" s="114" t="s">
        <v>2143</v>
      </c>
      <c r="B455" s="113">
        <v>609779.72440012603</v>
      </c>
      <c r="C455" s="114" t="s">
        <v>2357</v>
      </c>
      <c r="D455" s="113">
        <v>429072.47826212598</v>
      </c>
      <c r="E455" s="114" t="s">
        <v>2357</v>
      </c>
      <c r="F455" s="113">
        <v>424637.38166512601</v>
      </c>
      <c r="G455" s="114" t="s">
        <v>2357</v>
      </c>
      <c r="H455" s="113">
        <v>429072.47826212598</v>
      </c>
    </row>
    <row r="456" spans="1:8" x14ac:dyDescent="0.3">
      <c r="A456" s="114" t="s">
        <v>2142</v>
      </c>
      <c r="B456" s="113">
        <v>601867.35278723098</v>
      </c>
      <c r="C456" s="114" t="s">
        <v>2384</v>
      </c>
      <c r="D456" s="113">
        <v>506633.73443723097</v>
      </c>
      <c r="E456" s="114" t="s">
        <v>2384</v>
      </c>
      <c r="F456" s="113">
        <v>517075.22756723099</v>
      </c>
      <c r="G456" s="114" t="s">
        <v>2384</v>
      </c>
      <c r="H456" s="113">
        <v>517075.22756723099</v>
      </c>
    </row>
    <row r="457" spans="1:8" ht="43.2" x14ac:dyDescent="0.3">
      <c r="A457" s="114" t="s">
        <v>2141</v>
      </c>
      <c r="B457" s="113">
        <v>599583.39347927005</v>
      </c>
      <c r="C457" s="114" t="s">
        <v>2358</v>
      </c>
      <c r="D457" s="113">
        <v>418961.03613927</v>
      </c>
      <c r="E457" s="114" t="s">
        <v>2358</v>
      </c>
      <c r="F457" s="113">
        <v>427009.66606927</v>
      </c>
      <c r="G457" s="114" t="s">
        <v>2359</v>
      </c>
      <c r="H457" s="113">
        <v>427009.66606927</v>
      </c>
    </row>
    <row r="458" spans="1:8" x14ac:dyDescent="0.3">
      <c r="A458" s="114" t="s">
        <v>2140</v>
      </c>
      <c r="B458" s="113">
        <v>591818.31928913598</v>
      </c>
      <c r="C458" s="114" t="s">
        <v>2347</v>
      </c>
      <c r="D458" s="113">
        <v>563296.52296913601</v>
      </c>
      <c r="E458" s="114" t="s">
        <v>2347</v>
      </c>
      <c r="F458" s="113">
        <v>563296.52296913601</v>
      </c>
      <c r="G458" s="114" t="s">
        <v>2347</v>
      </c>
      <c r="H458" s="113">
        <v>563296.52296913601</v>
      </c>
    </row>
    <row r="459" spans="1:8" x14ac:dyDescent="0.3">
      <c r="A459" s="114" t="s">
        <v>2139</v>
      </c>
      <c r="B459" s="113">
        <v>590912.21990897995</v>
      </c>
      <c r="C459" s="114" t="s">
        <v>2353</v>
      </c>
      <c r="D459" s="113">
        <v>549333.68012897996</v>
      </c>
      <c r="E459" s="114" t="s">
        <v>2353</v>
      </c>
      <c r="F459" s="113">
        <v>549333.68012897996</v>
      </c>
      <c r="G459" s="114" t="s">
        <v>2353</v>
      </c>
      <c r="H459" s="113">
        <v>549333.68012897996</v>
      </c>
    </row>
    <row r="460" spans="1:8" x14ac:dyDescent="0.3">
      <c r="A460" s="114" t="s">
        <v>2138</v>
      </c>
      <c r="B460" s="113">
        <v>588322.33544659801</v>
      </c>
      <c r="C460" s="114" t="s">
        <v>2349</v>
      </c>
      <c r="D460" s="113">
        <v>588322.33544659801</v>
      </c>
      <c r="E460" s="114" t="s">
        <v>2349</v>
      </c>
      <c r="F460" s="113">
        <v>588322.33544659801</v>
      </c>
      <c r="G460" s="114" t="s">
        <v>2349</v>
      </c>
      <c r="H460" s="113">
        <v>588322.33544659801</v>
      </c>
    </row>
    <row r="461" spans="1:8" x14ac:dyDescent="0.3">
      <c r="A461" s="114" t="s">
        <v>2137</v>
      </c>
      <c r="B461" s="113">
        <v>586182.60498587205</v>
      </c>
      <c r="C461" s="114" t="s">
        <v>2347</v>
      </c>
      <c r="D461" s="113">
        <v>580754.17664087203</v>
      </c>
      <c r="E461" s="114" t="s">
        <v>2347</v>
      </c>
      <c r="F461" s="113">
        <v>580754.17664087203</v>
      </c>
      <c r="G461" s="114" t="s">
        <v>2347</v>
      </c>
      <c r="H461" s="113">
        <v>580754.17664087203</v>
      </c>
    </row>
    <row r="462" spans="1:8" ht="43.2" x14ac:dyDescent="0.3">
      <c r="A462" s="114" t="s">
        <v>2136</v>
      </c>
      <c r="B462" s="113">
        <v>585508.63458622096</v>
      </c>
      <c r="C462" s="114" t="s">
        <v>2437</v>
      </c>
      <c r="D462" s="113">
        <v>414968.63152622001</v>
      </c>
      <c r="E462" s="114" t="s">
        <v>2398</v>
      </c>
      <c r="F462" s="113">
        <v>406211.27100622002</v>
      </c>
      <c r="G462" s="114" t="s">
        <v>2357</v>
      </c>
      <c r="H462" s="113">
        <v>431232.30104522</v>
      </c>
    </row>
    <row r="463" spans="1:8" x14ac:dyDescent="0.3">
      <c r="A463" s="114" t="s">
        <v>2135</v>
      </c>
      <c r="B463" s="113">
        <v>584439.19226559799</v>
      </c>
      <c r="C463" s="114" t="s">
        <v>2347</v>
      </c>
      <c r="D463" s="113">
        <v>555771.41458559805</v>
      </c>
      <c r="E463" s="114" t="s">
        <v>2347</v>
      </c>
      <c r="F463" s="113">
        <v>555771.41458559805</v>
      </c>
      <c r="G463" s="114" t="s">
        <v>2347</v>
      </c>
      <c r="H463" s="113">
        <v>555771.41458559805</v>
      </c>
    </row>
    <row r="464" spans="1:8" ht="43.2" x14ac:dyDescent="0.3">
      <c r="A464" s="114" t="s">
        <v>2134</v>
      </c>
      <c r="B464" s="113">
        <v>582163.29877509503</v>
      </c>
      <c r="C464" s="114" t="s">
        <v>2359</v>
      </c>
      <c r="D464" s="113">
        <v>423710.27768509497</v>
      </c>
      <c r="E464" s="114" t="s">
        <v>2358</v>
      </c>
      <c r="F464" s="113">
        <v>269511.02898509498</v>
      </c>
      <c r="G464" s="114" t="s">
        <v>2398</v>
      </c>
      <c r="H464" s="113">
        <v>261911.84187109501</v>
      </c>
    </row>
    <row r="465" spans="1:8" ht="43.2" x14ac:dyDescent="0.3">
      <c r="A465" s="114" t="s">
        <v>2133</v>
      </c>
      <c r="B465" s="113">
        <v>571237.27200563997</v>
      </c>
      <c r="C465" s="114" t="s">
        <v>2402</v>
      </c>
      <c r="D465" s="113">
        <v>332773.23770563997</v>
      </c>
      <c r="E465" s="114" t="s">
        <v>2398</v>
      </c>
      <c r="F465" s="113">
        <v>356007.69375863997</v>
      </c>
      <c r="G465" s="114" t="s">
        <v>2398</v>
      </c>
      <c r="H465" s="113">
        <v>355755.79207864002</v>
      </c>
    </row>
    <row r="466" spans="1:8" x14ac:dyDescent="0.3">
      <c r="A466" s="114" t="s">
        <v>2132</v>
      </c>
      <c r="B466" s="113">
        <v>569509.13204217004</v>
      </c>
      <c r="C466" s="114" t="s">
        <v>2347</v>
      </c>
      <c r="D466" s="113">
        <v>541541.01566217002</v>
      </c>
      <c r="E466" s="114" t="s">
        <v>2347</v>
      </c>
      <c r="F466" s="113">
        <v>541541.01566217002</v>
      </c>
      <c r="G466" s="114" t="s">
        <v>2347</v>
      </c>
      <c r="H466" s="113">
        <v>541541.01566217002</v>
      </c>
    </row>
    <row r="467" spans="1:8" x14ac:dyDescent="0.3">
      <c r="A467" s="114" t="s">
        <v>2131</v>
      </c>
      <c r="B467" s="113">
        <v>555195.75770237495</v>
      </c>
      <c r="C467" s="114" t="s">
        <v>2347</v>
      </c>
      <c r="D467" s="113">
        <v>554063.88121237501</v>
      </c>
      <c r="E467" s="114" t="s">
        <v>2347</v>
      </c>
      <c r="F467" s="113">
        <v>554063.88121237501</v>
      </c>
      <c r="G467" s="114" t="s">
        <v>2347</v>
      </c>
      <c r="H467" s="113">
        <v>554063.88121237501</v>
      </c>
    </row>
    <row r="468" spans="1:8" ht="28.8" x14ac:dyDescent="0.3">
      <c r="A468" s="114" t="s">
        <v>2130</v>
      </c>
      <c r="B468" s="113">
        <v>553695.31313174905</v>
      </c>
      <c r="C468" s="114" t="s">
        <v>2431</v>
      </c>
      <c r="D468" s="113">
        <v>481092.97934174899</v>
      </c>
      <c r="E468" s="114" t="s">
        <v>2431</v>
      </c>
      <c r="F468" s="113">
        <v>481092.97934174899</v>
      </c>
      <c r="G468" s="114" t="s">
        <v>2431</v>
      </c>
      <c r="H468" s="113">
        <v>481092.97934174899</v>
      </c>
    </row>
    <row r="469" spans="1:8" ht="57.6" x14ac:dyDescent="0.3">
      <c r="A469" s="114" t="s">
        <v>2129</v>
      </c>
      <c r="B469" s="113">
        <v>550610.02108647395</v>
      </c>
      <c r="C469" s="114" t="s">
        <v>2424</v>
      </c>
      <c r="D469" s="113">
        <v>431847.703945474</v>
      </c>
      <c r="E469" s="114" t="s">
        <v>2394</v>
      </c>
      <c r="F469" s="113">
        <v>299830.106396474</v>
      </c>
      <c r="G469" s="114" t="s">
        <v>2356</v>
      </c>
      <c r="H469" s="113">
        <v>289482.78118647402</v>
      </c>
    </row>
    <row r="470" spans="1:8" x14ac:dyDescent="0.3">
      <c r="A470" s="114" t="s">
        <v>2128</v>
      </c>
      <c r="B470" s="113">
        <v>550204.13759106898</v>
      </c>
      <c r="C470" s="114" t="s">
        <v>2347</v>
      </c>
      <c r="D470" s="113">
        <v>550061.27649506903</v>
      </c>
      <c r="E470" s="114" t="s">
        <v>2347</v>
      </c>
      <c r="F470" s="113">
        <v>550061.27649506903</v>
      </c>
      <c r="G470" s="114" t="s">
        <v>2347</v>
      </c>
      <c r="H470" s="113">
        <v>550061.27649506903</v>
      </c>
    </row>
    <row r="471" spans="1:8" ht="43.2" x14ac:dyDescent="0.3">
      <c r="A471" s="114" t="s">
        <v>2127</v>
      </c>
      <c r="B471" s="113">
        <v>549982.94815701304</v>
      </c>
      <c r="C471" s="114" t="s">
        <v>2357</v>
      </c>
      <c r="D471" s="113">
        <v>381537.65801601298</v>
      </c>
      <c r="E471" s="114" t="s">
        <v>2357</v>
      </c>
      <c r="F471" s="113">
        <v>381537.65801601298</v>
      </c>
      <c r="G471" s="114" t="s">
        <v>2357</v>
      </c>
      <c r="H471" s="113">
        <v>381537.65801601298</v>
      </c>
    </row>
    <row r="472" spans="1:8" x14ac:dyDescent="0.3">
      <c r="A472" s="114" t="s">
        <v>2126</v>
      </c>
      <c r="B472" s="113">
        <v>543889.98855060304</v>
      </c>
      <c r="C472" s="114" t="s">
        <v>2347</v>
      </c>
      <c r="D472" s="113">
        <v>538730.29171160294</v>
      </c>
      <c r="E472" s="114" t="s">
        <v>2347</v>
      </c>
      <c r="F472" s="113">
        <v>538730.29171160294</v>
      </c>
      <c r="G472" s="114" t="s">
        <v>2347</v>
      </c>
      <c r="H472" s="113">
        <v>538730.29171160294</v>
      </c>
    </row>
    <row r="473" spans="1:8" ht="28.8" x14ac:dyDescent="0.3">
      <c r="A473" s="114" t="s">
        <v>2125</v>
      </c>
      <c r="B473" s="113">
        <v>537070.15791191801</v>
      </c>
      <c r="C473" s="114" t="s">
        <v>2352</v>
      </c>
      <c r="D473" s="113">
        <v>495218.44094691798</v>
      </c>
      <c r="E473" s="114" t="s">
        <v>2350</v>
      </c>
      <c r="F473" s="113">
        <v>495218.44094691798</v>
      </c>
      <c r="G473" s="114" t="s">
        <v>2393</v>
      </c>
      <c r="H473" s="113">
        <v>476291.99194591801</v>
      </c>
    </row>
    <row r="474" spans="1:8" ht="57.6" x14ac:dyDescent="0.3">
      <c r="A474" s="114" t="s">
        <v>2124</v>
      </c>
      <c r="B474" s="113">
        <v>536383.83740149694</v>
      </c>
      <c r="C474" s="114" t="s">
        <v>2398</v>
      </c>
      <c r="D474" s="113">
        <v>412703.88457549701</v>
      </c>
      <c r="E474" s="114" t="s">
        <v>2402</v>
      </c>
      <c r="F474" s="113">
        <v>402323.38035549701</v>
      </c>
      <c r="G474" s="114" t="s">
        <v>2357</v>
      </c>
      <c r="H474" s="113">
        <v>390212.79210249701</v>
      </c>
    </row>
    <row r="475" spans="1:8" x14ac:dyDescent="0.3">
      <c r="A475" s="114" t="s">
        <v>2123</v>
      </c>
      <c r="B475" s="113">
        <v>529890.74053565797</v>
      </c>
      <c r="C475" s="114" t="s">
        <v>2349</v>
      </c>
      <c r="D475" s="113">
        <v>529890.74053565797</v>
      </c>
      <c r="E475" s="114" t="s">
        <v>2349</v>
      </c>
      <c r="F475" s="113">
        <v>529890.74053565797</v>
      </c>
      <c r="G475" s="114" t="s">
        <v>2349</v>
      </c>
      <c r="H475" s="113">
        <v>529890.74053565797</v>
      </c>
    </row>
    <row r="476" spans="1:8" ht="57.6" x14ac:dyDescent="0.3">
      <c r="A476" s="114" t="s">
        <v>2122</v>
      </c>
      <c r="B476" s="113">
        <v>526126.32044680999</v>
      </c>
      <c r="C476" s="114" t="s">
        <v>2398</v>
      </c>
      <c r="D476" s="113">
        <v>446351.60219980997</v>
      </c>
      <c r="E476" s="114" t="s">
        <v>2402</v>
      </c>
      <c r="F476" s="113">
        <v>403982.66409181</v>
      </c>
      <c r="G476" s="114" t="s">
        <v>2357</v>
      </c>
      <c r="H476" s="113">
        <v>402754.57892981003</v>
      </c>
    </row>
    <row r="477" spans="1:8" x14ac:dyDescent="0.3">
      <c r="A477" s="114" t="s">
        <v>2121</v>
      </c>
      <c r="B477" s="113">
        <v>522650.00549704698</v>
      </c>
      <c r="C477" s="114" t="s">
        <v>2369</v>
      </c>
      <c r="D477" s="113">
        <v>486356.57195704698</v>
      </c>
      <c r="E477" s="114" t="s">
        <v>2369</v>
      </c>
      <c r="F477" s="113">
        <v>486356.57195704698</v>
      </c>
      <c r="G477" s="114" t="s">
        <v>2430</v>
      </c>
      <c r="H477" s="113">
        <v>484687.613216047</v>
      </c>
    </row>
    <row r="478" spans="1:8" ht="57.6" x14ac:dyDescent="0.3">
      <c r="A478" s="114" t="s">
        <v>2120</v>
      </c>
      <c r="B478" s="113">
        <v>520638.97395620198</v>
      </c>
      <c r="C478" s="114" t="s">
        <v>2383</v>
      </c>
      <c r="D478" s="113">
        <v>399693.11577520199</v>
      </c>
      <c r="E478" s="114" t="s">
        <v>2429</v>
      </c>
      <c r="F478" s="113">
        <v>293884.39574320201</v>
      </c>
      <c r="G478" s="114" t="s">
        <v>2409</v>
      </c>
      <c r="H478" s="113">
        <v>247126.931310202</v>
      </c>
    </row>
    <row r="479" spans="1:8" ht="43.2" x14ac:dyDescent="0.3">
      <c r="A479" s="114" t="s">
        <v>2119</v>
      </c>
      <c r="B479" s="113">
        <v>519957.12799442903</v>
      </c>
      <c r="C479" s="114" t="s">
        <v>2357</v>
      </c>
      <c r="D479" s="113">
        <v>413222.05426442903</v>
      </c>
      <c r="E479" s="114" t="s">
        <v>2359</v>
      </c>
      <c r="F479" s="113">
        <v>413222.05426442903</v>
      </c>
      <c r="G479" s="114" t="s">
        <v>2402</v>
      </c>
      <c r="H479" s="113">
        <v>392698.172396429</v>
      </c>
    </row>
    <row r="480" spans="1:8" x14ac:dyDescent="0.3">
      <c r="A480" s="114" t="s">
        <v>2118</v>
      </c>
      <c r="B480" s="113">
        <v>516808.39953149599</v>
      </c>
      <c r="C480" s="114" t="s">
        <v>2348</v>
      </c>
      <c r="D480" s="113">
        <v>484900.62807749602</v>
      </c>
      <c r="E480" s="114" t="s">
        <v>2348</v>
      </c>
      <c r="F480" s="113">
        <v>470780.70887149603</v>
      </c>
      <c r="G480" s="114" t="s">
        <v>2348</v>
      </c>
      <c r="H480" s="113">
        <v>483331.74816149601</v>
      </c>
    </row>
    <row r="481" spans="1:8" ht="57.6" x14ac:dyDescent="0.3">
      <c r="A481" s="114" t="s">
        <v>2117</v>
      </c>
      <c r="B481" s="113">
        <v>513329.11033474701</v>
      </c>
      <c r="C481" s="114" t="s">
        <v>2359</v>
      </c>
      <c r="D481" s="113">
        <v>369561.80024474702</v>
      </c>
      <c r="E481" s="114" t="s">
        <v>2398</v>
      </c>
      <c r="F481" s="113">
        <v>364675.44907074701</v>
      </c>
      <c r="G481" s="114" t="s">
        <v>2427</v>
      </c>
      <c r="H481" s="113">
        <v>225685.90457074699</v>
      </c>
    </row>
    <row r="482" spans="1:8" ht="43.2" x14ac:dyDescent="0.3">
      <c r="A482" s="114" t="s">
        <v>2116</v>
      </c>
      <c r="B482" s="113">
        <v>509502.09865935397</v>
      </c>
      <c r="C482" s="114" t="s">
        <v>2428</v>
      </c>
      <c r="D482" s="113">
        <v>287335.447359354</v>
      </c>
      <c r="E482" s="114" t="s">
        <v>2428</v>
      </c>
      <c r="F482" s="113">
        <v>365471.56990935397</v>
      </c>
      <c r="G482" s="114" t="s">
        <v>2368</v>
      </c>
      <c r="H482" s="113">
        <v>360375.73582935397</v>
      </c>
    </row>
    <row r="483" spans="1:8" x14ac:dyDescent="0.3">
      <c r="A483" s="114" t="s">
        <v>2115</v>
      </c>
      <c r="B483" s="113">
        <v>504265.15903530398</v>
      </c>
      <c r="C483" s="114" t="s">
        <v>2369</v>
      </c>
      <c r="D483" s="113">
        <v>455424.30077530397</v>
      </c>
      <c r="E483" s="114" t="s">
        <v>2369</v>
      </c>
      <c r="F483" s="113">
        <v>455424.30077530397</v>
      </c>
      <c r="G483" s="114" t="s">
        <v>2369</v>
      </c>
      <c r="H483" s="113">
        <v>455424.30077530397</v>
      </c>
    </row>
    <row r="484" spans="1:8" x14ac:dyDescent="0.3">
      <c r="A484" s="114" t="s">
        <v>2114</v>
      </c>
      <c r="B484" s="113">
        <v>501828.34663339198</v>
      </c>
      <c r="C484" s="114" t="s">
        <v>2353</v>
      </c>
      <c r="D484" s="113">
        <v>452675.393113392</v>
      </c>
      <c r="E484" s="114" t="s">
        <v>2353</v>
      </c>
      <c r="F484" s="113">
        <v>452675.393113392</v>
      </c>
      <c r="G484" s="114" t="s">
        <v>2353</v>
      </c>
      <c r="H484" s="113">
        <v>452675.393113392</v>
      </c>
    </row>
    <row r="485" spans="1:8" ht="43.2" x14ac:dyDescent="0.3">
      <c r="A485" s="114" t="s">
        <v>2113</v>
      </c>
      <c r="B485" s="113">
        <v>498149.56993771798</v>
      </c>
      <c r="C485" s="114" t="s">
        <v>2398</v>
      </c>
      <c r="D485" s="113">
        <v>339859.13667171798</v>
      </c>
      <c r="E485" s="114" t="s">
        <v>2398</v>
      </c>
      <c r="F485" s="113">
        <v>351585.19733171799</v>
      </c>
      <c r="G485" s="114" t="s">
        <v>2409</v>
      </c>
      <c r="H485" s="113">
        <v>253086.28781571801</v>
      </c>
    </row>
    <row r="486" spans="1:8" x14ac:dyDescent="0.3">
      <c r="A486" s="114" t="s">
        <v>2112</v>
      </c>
      <c r="B486" s="113">
        <v>494907.62963260402</v>
      </c>
      <c r="C486" s="114" t="s">
        <v>2347</v>
      </c>
      <c r="D486" s="113">
        <v>485637.07206160401</v>
      </c>
      <c r="E486" s="114" t="s">
        <v>2347</v>
      </c>
      <c r="F486" s="113">
        <v>485637.07206160401</v>
      </c>
      <c r="G486" s="114" t="s">
        <v>2347</v>
      </c>
      <c r="H486" s="113">
        <v>485637.07206160401</v>
      </c>
    </row>
    <row r="487" spans="1:8" x14ac:dyDescent="0.3">
      <c r="A487" s="114" t="s">
        <v>2111</v>
      </c>
      <c r="B487" s="113">
        <v>491785.82544404297</v>
      </c>
      <c r="C487" s="114" t="s">
        <v>2347</v>
      </c>
      <c r="D487" s="113">
        <v>481655.87015404302</v>
      </c>
      <c r="E487" s="114" t="s">
        <v>2347</v>
      </c>
      <c r="F487" s="113">
        <v>481655.87015404302</v>
      </c>
      <c r="G487" s="114" t="s">
        <v>2347</v>
      </c>
      <c r="H487" s="113">
        <v>481655.87015404302</v>
      </c>
    </row>
    <row r="488" spans="1:8" ht="43.2" x14ac:dyDescent="0.3">
      <c r="A488" s="114" t="s">
        <v>2110</v>
      </c>
      <c r="B488" s="113">
        <v>490461.47676228499</v>
      </c>
      <c r="C488" s="114" t="s">
        <v>2356</v>
      </c>
      <c r="D488" s="113">
        <v>374337.27591728501</v>
      </c>
      <c r="E488" s="114" t="s">
        <v>2355</v>
      </c>
      <c r="F488" s="113">
        <v>273891.16438228497</v>
      </c>
      <c r="G488" s="114" t="s">
        <v>2356</v>
      </c>
      <c r="H488" s="113">
        <v>277154.50255228498</v>
      </c>
    </row>
    <row r="489" spans="1:8" ht="57.6" x14ac:dyDescent="0.3">
      <c r="A489" s="114" t="s">
        <v>2109</v>
      </c>
      <c r="B489" s="113">
        <v>484035.51334595698</v>
      </c>
      <c r="C489" s="114" t="s">
        <v>2398</v>
      </c>
      <c r="D489" s="113">
        <v>326819.384610957</v>
      </c>
      <c r="E489" s="114" t="s">
        <v>2357</v>
      </c>
      <c r="F489" s="113">
        <v>325077.71204095701</v>
      </c>
      <c r="G489" s="114" t="s">
        <v>2427</v>
      </c>
      <c r="H489" s="113">
        <v>157012.01422195701</v>
      </c>
    </row>
    <row r="490" spans="1:8" ht="57.6" x14ac:dyDescent="0.3">
      <c r="A490" s="114" t="s">
        <v>2108</v>
      </c>
      <c r="B490" s="113">
        <v>481330.85276643903</v>
      </c>
      <c r="C490" s="114" t="s">
        <v>2881</v>
      </c>
      <c r="D490" s="113">
        <v>0</v>
      </c>
      <c r="E490" s="114" t="s">
        <v>2426</v>
      </c>
      <c r="F490" s="113">
        <v>0</v>
      </c>
      <c r="G490" s="114" t="s">
        <v>2357</v>
      </c>
      <c r="H490" s="113">
        <v>4385.3423000000003</v>
      </c>
    </row>
    <row r="491" spans="1:8" ht="43.2" x14ac:dyDescent="0.3">
      <c r="A491" s="114" t="s">
        <v>2107</v>
      </c>
      <c r="B491" s="113">
        <v>481284.33529301098</v>
      </c>
      <c r="C491" s="114" t="s">
        <v>2356</v>
      </c>
      <c r="D491" s="113">
        <v>387795.897230011</v>
      </c>
      <c r="E491" s="114" t="s">
        <v>2355</v>
      </c>
      <c r="F491" s="113">
        <v>378744.753287011</v>
      </c>
      <c r="G491" s="114" t="s">
        <v>2356</v>
      </c>
      <c r="H491" s="113">
        <v>405070.49937901099</v>
      </c>
    </row>
    <row r="492" spans="1:8" ht="43.2" x14ac:dyDescent="0.3">
      <c r="A492" s="114" t="s">
        <v>2106</v>
      </c>
      <c r="B492" s="113">
        <v>474737.55164241802</v>
      </c>
      <c r="C492" s="114" t="s">
        <v>2357</v>
      </c>
      <c r="D492" s="113">
        <v>357920.17938741797</v>
      </c>
      <c r="E492" s="114" t="s">
        <v>2357</v>
      </c>
      <c r="F492" s="113">
        <v>357920.17938741797</v>
      </c>
      <c r="G492" s="114" t="s">
        <v>2402</v>
      </c>
      <c r="H492" s="113">
        <v>301860.49367741798</v>
      </c>
    </row>
    <row r="493" spans="1:8" x14ac:dyDescent="0.3">
      <c r="A493" s="114" t="s">
        <v>2105</v>
      </c>
      <c r="B493" s="113">
        <v>472177.07343726797</v>
      </c>
      <c r="C493" s="114" t="s">
        <v>2353</v>
      </c>
      <c r="D493" s="113">
        <v>472055.78153926798</v>
      </c>
      <c r="E493" s="114" t="s">
        <v>2353</v>
      </c>
      <c r="F493" s="113">
        <v>472055.78153926798</v>
      </c>
      <c r="G493" s="114" t="s">
        <v>2353</v>
      </c>
      <c r="H493" s="113">
        <v>472055.78153926798</v>
      </c>
    </row>
    <row r="494" spans="1:8" ht="43.2" x14ac:dyDescent="0.3">
      <c r="A494" s="114" t="s">
        <v>2104</v>
      </c>
      <c r="B494" s="113">
        <v>471201.47814586898</v>
      </c>
      <c r="C494" s="114" t="s">
        <v>2356</v>
      </c>
      <c r="D494" s="113">
        <v>387746.99488586897</v>
      </c>
      <c r="E494" s="114" t="s">
        <v>2355</v>
      </c>
      <c r="F494" s="113">
        <v>386701.854202869</v>
      </c>
      <c r="G494" s="114" t="s">
        <v>2356</v>
      </c>
      <c r="H494" s="113">
        <v>389376.18476486899</v>
      </c>
    </row>
    <row r="495" spans="1:8" x14ac:dyDescent="0.3">
      <c r="A495" s="114" t="s">
        <v>2103</v>
      </c>
      <c r="B495" s="113">
        <v>466525.016151927</v>
      </c>
      <c r="C495" s="114" t="s">
        <v>2347</v>
      </c>
      <c r="D495" s="113">
        <v>466311.88853892701</v>
      </c>
      <c r="E495" s="114" t="s">
        <v>2347</v>
      </c>
      <c r="F495" s="113">
        <v>466311.88853892701</v>
      </c>
      <c r="G495" s="114" t="s">
        <v>2347</v>
      </c>
      <c r="H495" s="113">
        <v>466311.88853892701</v>
      </c>
    </row>
    <row r="496" spans="1:8" ht="43.2" x14ac:dyDescent="0.3">
      <c r="A496" s="114" t="s">
        <v>2102</v>
      </c>
      <c r="B496" s="113">
        <v>465100.60784369701</v>
      </c>
      <c r="C496" s="114" t="s">
        <v>2358</v>
      </c>
      <c r="D496" s="113">
        <v>293246.99365369702</v>
      </c>
      <c r="E496" s="114" t="s">
        <v>2357</v>
      </c>
      <c r="F496" s="113">
        <v>262425.99914369697</v>
      </c>
      <c r="G496" s="114" t="s">
        <v>2373</v>
      </c>
      <c r="H496" s="113">
        <v>243827.12314369701</v>
      </c>
    </row>
    <row r="497" spans="1:8" ht="43.2" x14ac:dyDescent="0.3">
      <c r="A497" s="114" t="s">
        <v>2101</v>
      </c>
      <c r="B497" s="113">
        <v>458782.05236267397</v>
      </c>
      <c r="C497" s="114" t="s">
        <v>2356</v>
      </c>
      <c r="D497" s="113">
        <v>344110.07035467401</v>
      </c>
      <c r="E497" s="114" t="s">
        <v>2355</v>
      </c>
      <c r="F497" s="113">
        <v>342125.72549867397</v>
      </c>
      <c r="G497" s="114" t="s">
        <v>2354</v>
      </c>
      <c r="H497" s="113">
        <v>340207.52547067398</v>
      </c>
    </row>
    <row r="498" spans="1:8" ht="28.8" x14ac:dyDescent="0.3">
      <c r="A498" s="114" t="s">
        <v>2100</v>
      </c>
      <c r="B498" s="113">
        <v>458218.85543071601</v>
      </c>
      <c r="C498" s="114" t="s">
        <v>2353</v>
      </c>
      <c r="D498" s="113">
        <v>427214.566130716</v>
      </c>
      <c r="E498" s="114" t="s">
        <v>2425</v>
      </c>
      <c r="F498" s="113">
        <v>422405.97914771602</v>
      </c>
      <c r="G498" s="114" t="s">
        <v>2374</v>
      </c>
      <c r="H498" s="113">
        <v>372298.03684771602</v>
      </c>
    </row>
    <row r="499" spans="1:8" ht="43.2" x14ac:dyDescent="0.3">
      <c r="A499" s="114" t="s">
        <v>2099</v>
      </c>
      <c r="B499" s="113">
        <v>456193.14975759998</v>
      </c>
      <c r="C499" s="114" t="s">
        <v>2398</v>
      </c>
      <c r="D499" s="113">
        <v>305827.04288259998</v>
      </c>
      <c r="E499" s="114" t="s">
        <v>2413</v>
      </c>
      <c r="F499" s="113">
        <v>285345.26175860001</v>
      </c>
      <c r="G499" s="114" t="s">
        <v>2402</v>
      </c>
      <c r="H499" s="113">
        <v>164998.0641586</v>
      </c>
    </row>
    <row r="500" spans="1:8" ht="43.2" x14ac:dyDescent="0.3">
      <c r="A500" s="114" t="s">
        <v>2098</v>
      </c>
      <c r="B500" s="113">
        <v>447779.35755936598</v>
      </c>
      <c r="C500" s="114" t="s">
        <v>2449</v>
      </c>
      <c r="D500" s="113">
        <v>241141.142615366</v>
      </c>
      <c r="E500" s="114" t="s">
        <v>2398</v>
      </c>
      <c r="F500" s="113">
        <v>219309.35210336599</v>
      </c>
      <c r="G500" s="114" t="s">
        <v>2398</v>
      </c>
      <c r="H500" s="113">
        <v>252938.74234136601</v>
      </c>
    </row>
    <row r="501" spans="1:8" ht="28.8" x14ac:dyDescent="0.3">
      <c r="A501" s="114" t="s">
        <v>2097</v>
      </c>
      <c r="B501" s="113">
        <v>443542.71338537498</v>
      </c>
      <c r="C501" s="114" t="s">
        <v>2367</v>
      </c>
      <c r="D501" s="113">
        <v>284373.59935537499</v>
      </c>
      <c r="E501" s="114" t="s">
        <v>2350</v>
      </c>
      <c r="F501" s="113">
        <v>284373.59935537499</v>
      </c>
      <c r="G501" s="114" t="s">
        <v>2350</v>
      </c>
      <c r="H501" s="113">
        <v>284373.59935537499</v>
      </c>
    </row>
    <row r="502" spans="1:8" ht="28.8" x14ac:dyDescent="0.3">
      <c r="A502" s="114" t="s">
        <v>2096</v>
      </c>
      <c r="B502" s="113">
        <v>434883.42220425699</v>
      </c>
      <c r="C502" s="114" t="s">
        <v>2356</v>
      </c>
      <c r="D502" s="113">
        <v>327507.68419525702</v>
      </c>
      <c r="E502" s="114" t="s">
        <v>2385</v>
      </c>
      <c r="F502" s="113">
        <v>327507.68419525702</v>
      </c>
      <c r="G502" s="114" t="s">
        <v>2354</v>
      </c>
      <c r="H502" s="113">
        <v>212513.748095257</v>
      </c>
    </row>
    <row r="503" spans="1:8" ht="43.2" x14ac:dyDescent="0.3">
      <c r="A503" s="114" t="s">
        <v>2095</v>
      </c>
      <c r="B503" s="113">
        <v>427447.79695635202</v>
      </c>
      <c r="C503" s="114" t="s">
        <v>2409</v>
      </c>
      <c r="D503" s="113">
        <v>190621.78406135199</v>
      </c>
      <c r="E503" s="114" t="s">
        <v>2398</v>
      </c>
      <c r="F503" s="113">
        <v>221204.78473335199</v>
      </c>
      <c r="G503" s="114" t="s">
        <v>2359</v>
      </c>
      <c r="H503" s="113">
        <v>221204.78473335199</v>
      </c>
    </row>
    <row r="504" spans="1:8" x14ac:dyDescent="0.3">
      <c r="A504" s="114" t="s">
        <v>2094</v>
      </c>
      <c r="B504" s="113">
        <v>422926.84817611502</v>
      </c>
      <c r="C504" s="114" t="s">
        <v>2349</v>
      </c>
      <c r="D504" s="113">
        <v>422926.84817611502</v>
      </c>
      <c r="E504" s="114" t="s">
        <v>2349</v>
      </c>
      <c r="F504" s="113">
        <v>422926.84817611502</v>
      </c>
      <c r="G504" s="114" t="s">
        <v>2349</v>
      </c>
      <c r="H504" s="113">
        <v>422926.84817611502</v>
      </c>
    </row>
    <row r="505" spans="1:8" x14ac:dyDescent="0.3">
      <c r="A505" s="114" t="s">
        <v>2093</v>
      </c>
      <c r="B505" s="113">
        <v>422664.00702751701</v>
      </c>
      <c r="C505" s="114" t="s">
        <v>2347</v>
      </c>
      <c r="D505" s="113">
        <v>401795.41291751701</v>
      </c>
      <c r="E505" s="114" t="s">
        <v>2347</v>
      </c>
      <c r="F505" s="113">
        <v>401795.41291751701</v>
      </c>
      <c r="G505" s="114" t="s">
        <v>2347</v>
      </c>
      <c r="H505" s="113">
        <v>401795.41291751701</v>
      </c>
    </row>
    <row r="506" spans="1:8" ht="43.2" x14ac:dyDescent="0.3">
      <c r="A506" s="114" t="s">
        <v>2092</v>
      </c>
      <c r="B506" s="113">
        <v>418567.63907801901</v>
      </c>
      <c r="C506" s="114" t="s">
        <v>2409</v>
      </c>
      <c r="D506" s="113">
        <v>290619.85034801898</v>
      </c>
      <c r="E506" s="114" t="s">
        <v>2398</v>
      </c>
      <c r="F506" s="113">
        <v>292437.03789001901</v>
      </c>
      <c r="G506" s="114" t="s">
        <v>2398</v>
      </c>
      <c r="H506" s="113">
        <v>289989.64726101898</v>
      </c>
    </row>
    <row r="507" spans="1:8" ht="43.2" x14ac:dyDescent="0.3">
      <c r="A507" s="114" t="s">
        <v>2091</v>
      </c>
      <c r="B507" s="113">
        <v>417702.473454508</v>
      </c>
      <c r="C507" s="114" t="s">
        <v>2356</v>
      </c>
      <c r="D507" s="113">
        <v>341699.10152850801</v>
      </c>
      <c r="E507" s="114" t="s">
        <v>2424</v>
      </c>
      <c r="F507" s="113">
        <v>327916.32978850801</v>
      </c>
      <c r="G507" s="114" t="s">
        <v>2405</v>
      </c>
      <c r="H507" s="113">
        <v>322515.20611250802</v>
      </c>
    </row>
    <row r="508" spans="1:8" ht="43.2" x14ac:dyDescent="0.3">
      <c r="A508" s="114" t="s">
        <v>2090</v>
      </c>
      <c r="B508" s="113">
        <v>417001.297336024</v>
      </c>
      <c r="C508" s="114" t="s">
        <v>2359</v>
      </c>
      <c r="D508" s="113">
        <v>299574.94276602397</v>
      </c>
      <c r="E508" s="114" t="s">
        <v>2373</v>
      </c>
      <c r="F508" s="113">
        <v>260170.12579602399</v>
      </c>
      <c r="G508" s="114" t="s">
        <v>2357</v>
      </c>
      <c r="H508" s="113">
        <v>193510.31042602399</v>
      </c>
    </row>
    <row r="509" spans="1:8" x14ac:dyDescent="0.3">
      <c r="A509" s="114" t="s">
        <v>2089</v>
      </c>
      <c r="B509" s="113">
        <v>415568.17678682302</v>
      </c>
      <c r="C509" s="114" t="s">
        <v>2347</v>
      </c>
      <c r="D509" s="113">
        <v>395266.90721682302</v>
      </c>
      <c r="E509" s="114" t="s">
        <v>2347</v>
      </c>
      <c r="F509" s="113">
        <v>395266.90721682302</v>
      </c>
      <c r="G509" s="114" t="s">
        <v>2347</v>
      </c>
      <c r="H509" s="113">
        <v>395266.90721682302</v>
      </c>
    </row>
    <row r="510" spans="1:8" x14ac:dyDescent="0.3">
      <c r="A510" s="114" t="s">
        <v>2088</v>
      </c>
      <c r="B510" s="113">
        <v>413097.809147497</v>
      </c>
      <c r="C510" s="114" t="s">
        <v>2347</v>
      </c>
      <c r="D510" s="113">
        <v>406640.99466349703</v>
      </c>
      <c r="E510" s="114" t="s">
        <v>2347</v>
      </c>
      <c r="F510" s="113">
        <v>406640.99466349703</v>
      </c>
      <c r="G510" s="114" t="s">
        <v>2347</v>
      </c>
      <c r="H510" s="113">
        <v>406640.99466349703</v>
      </c>
    </row>
    <row r="511" spans="1:8" x14ac:dyDescent="0.3">
      <c r="A511" s="114" t="s">
        <v>2087</v>
      </c>
      <c r="B511" s="113">
        <v>411696.49190211599</v>
      </c>
      <c r="C511" s="114" t="s">
        <v>2353</v>
      </c>
      <c r="D511" s="113">
        <v>371138.07938211598</v>
      </c>
      <c r="E511" s="114" t="s">
        <v>2353</v>
      </c>
      <c r="F511" s="113">
        <v>371138.07938211598</v>
      </c>
      <c r="G511" s="114" t="s">
        <v>2353</v>
      </c>
      <c r="H511" s="113">
        <v>371138.07938211598</v>
      </c>
    </row>
    <row r="512" spans="1:8" ht="57.6" x14ac:dyDescent="0.3">
      <c r="A512" s="114" t="s">
        <v>2086</v>
      </c>
      <c r="B512" s="113">
        <v>411541.40916467202</v>
      </c>
      <c r="C512" s="114" t="s">
        <v>2359</v>
      </c>
      <c r="D512" s="113">
        <v>289327.34938467201</v>
      </c>
      <c r="E512" s="114" t="s">
        <v>2422</v>
      </c>
      <c r="F512" s="113">
        <v>254094.80316767201</v>
      </c>
      <c r="G512" s="114" t="s">
        <v>2358</v>
      </c>
      <c r="H512" s="113">
        <v>200034.282507672</v>
      </c>
    </row>
    <row r="513" spans="1:8" ht="43.2" x14ac:dyDescent="0.3">
      <c r="A513" s="114" t="s">
        <v>2085</v>
      </c>
      <c r="B513" s="113">
        <v>409062.15989655798</v>
      </c>
      <c r="C513" s="114" t="s">
        <v>2424</v>
      </c>
      <c r="D513" s="113">
        <v>279883.51204655803</v>
      </c>
      <c r="E513" s="114" t="s">
        <v>2365</v>
      </c>
      <c r="F513" s="113">
        <v>256359.61385655799</v>
      </c>
      <c r="G513" s="114" t="s">
        <v>2423</v>
      </c>
      <c r="H513" s="113">
        <v>130628.43384655799</v>
      </c>
    </row>
    <row r="514" spans="1:8" x14ac:dyDescent="0.3">
      <c r="A514" s="114" t="s">
        <v>2084</v>
      </c>
      <c r="B514" s="113">
        <v>408038.55617585999</v>
      </c>
      <c r="C514" s="114" t="s">
        <v>2347</v>
      </c>
      <c r="D514" s="113">
        <v>406090.68774885999</v>
      </c>
      <c r="E514" s="114" t="s">
        <v>2347</v>
      </c>
      <c r="F514" s="113">
        <v>406090.68774885999</v>
      </c>
      <c r="G514" s="114" t="s">
        <v>2347</v>
      </c>
      <c r="H514" s="113">
        <v>406090.68774885999</v>
      </c>
    </row>
    <row r="515" spans="1:8" ht="57.6" x14ac:dyDescent="0.3">
      <c r="A515" s="114" t="s">
        <v>2083</v>
      </c>
      <c r="B515" s="113">
        <v>406818.41125133802</v>
      </c>
      <c r="C515" s="114" t="s">
        <v>2398</v>
      </c>
      <c r="D515" s="113">
        <v>333399.01873433799</v>
      </c>
      <c r="E515" s="114" t="s">
        <v>2402</v>
      </c>
      <c r="F515" s="113">
        <v>339508.64864333801</v>
      </c>
      <c r="G515" s="114" t="s">
        <v>2357</v>
      </c>
      <c r="H515" s="113">
        <v>339508.64864333801</v>
      </c>
    </row>
    <row r="516" spans="1:8" ht="43.2" x14ac:dyDescent="0.3">
      <c r="A516" s="114" t="s">
        <v>2082</v>
      </c>
      <c r="B516" s="113">
        <v>404481.71179510897</v>
      </c>
      <c r="C516" s="114" t="s">
        <v>2385</v>
      </c>
      <c r="D516" s="113">
        <v>358930.05386410898</v>
      </c>
      <c r="E516" s="114" t="s">
        <v>2355</v>
      </c>
      <c r="F516" s="113">
        <v>345032.01048210898</v>
      </c>
      <c r="G516" s="114" t="s">
        <v>2354</v>
      </c>
      <c r="H516" s="113">
        <v>338684.87255510897</v>
      </c>
    </row>
    <row r="517" spans="1:8" ht="28.8" x14ac:dyDescent="0.3">
      <c r="A517" s="114" t="s">
        <v>2081</v>
      </c>
      <c r="B517" s="113">
        <v>404258.89436239499</v>
      </c>
      <c r="C517" s="114" t="s">
        <v>2350</v>
      </c>
      <c r="D517" s="113">
        <v>392427.73055939499</v>
      </c>
      <c r="E517" s="114" t="s">
        <v>2350</v>
      </c>
      <c r="F517" s="113">
        <v>392427.73055939499</v>
      </c>
      <c r="G517" s="114" t="s">
        <v>2360</v>
      </c>
      <c r="H517" s="113">
        <v>392280.57046939502</v>
      </c>
    </row>
    <row r="518" spans="1:8" x14ac:dyDescent="0.3">
      <c r="A518" s="114" t="s">
        <v>2080</v>
      </c>
      <c r="B518" s="113">
        <v>402779.325321663</v>
      </c>
      <c r="C518" s="114" t="s">
        <v>2349</v>
      </c>
      <c r="D518" s="113">
        <v>402779.325321663</v>
      </c>
      <c r="E518" s="114" t="s">
        <v>2349</v>
      </c>
      <c r="F518" s="113">
        <v>402779.325321663</v>
      </c>
      <c r="G518" s="114" t="s">
        <v>2349</v>
      </c>
      <c r="H518" s="113">
        <v>402779.325321663</v>
      </c>
    </row>
    <row r="519" spans="1:8" ht="43.2" x14ac:dyDescent="0.3">
      <c r="A519" s="114" t="s">
        <v>2079</v>
      </c>
      <c r="B519" s="113">
        <v>400189.46292422502</v>
      </c>
      <c r="C519" s="114" t="s">
        <v>2399</v>
      </c>
      <c r="D519" s="113">
        <v>284687.19794022501</v>
      </c>
      <c r="E519" s="114" t="s">
        <v>2398</v>
      </c>
      <c r="F519" s="113">
        <v>282597.83743722597</v>
      </c>
      <c r="G519" s="114" t="s">
        <v>2422</v>
      </c>
      <c r="H519" s="113">
        <v>152570.03831722599</v>
      </c>
    </row>
    <row r="520" spans="1:8" x14ac:dyDescent="0.3">
      <c r="A520" s="114" t="s">
        <v>2078</v>
      </c>
      <c r="B520" s="113">
        <v>400009.628695725</v>
      </c>
      <c r="C520" s="114" t="s">
        <v>2347</v>
      </c>
      <c r="D520" s="113">
        <v>399493.61923072499</v>
      </c>
      <c r="E520" s="114" t="s">
        <v>2347</v>
      </c>
      <c r="F520" s="113">
        <v>399493.61923072499</v>
      </c>
      <c r="G520" s="114" t="s">
        <v>2347</v>
      </c>
      <c r="H520" s="113">
        <v>399493.61923072499</v>
      </c>
    </row>
    <row r="521" spans="1:8" x14ac:dyDescent="0.3">
      <c r="A521" s="114" t="s">
        <v>2077</v>
      </c>
      <c r="B521" s="113">
        <v>396975.65025747003</v>
      </c>
      <c r="C521" s="114" t="s">
        <v>2353</v>
      </c>
      <c r="D521" s="113">
        <v>396920.96997147001</v>
      </c>
      <c r="E521" s="114" t="s">
        <v>2353</v>
      </c>
      <c r="F521" s="113">
        <v>396920.96997147001</v>
      </c>
      <c r="G521" s="114" t="s">
        <v>2353</v>
      </c>
      <c r="H521" s="113">
        <v>396920.96997147001</v>
      </c>
    </row>
    <row r="522" spans="1:8" ht="43.2" x14ac:dyDescent="0.3">
      <c r="A522" s="114" t="s">
        <v>2076</v>
      </c>
      <c r="B522" s="113">
        <v>396850.61018541298</v>
      </c>
      <c r="C522" s="114" t="s">
        <v>2359</v>
      </c>
      <c r="D522" s="113">
        <v>333628.65356541303</v>
      </c>
      <c r="E522" s="114" t="s">
        <v>2421</v>
      </c>
      <c r="F522" s="113">
        <v>282873.11430541298</v>
      </c>
      <c r="G522" s="114" t="s">
        <v>2358</v>
      </c>
      <c r="H522" s="113">
        <v>281678.38164441299</v>
      </c>
    </row>
    <row r="523" spans="1:8" x14ac:dyDescent="0.3">
      <c r="A523" s="114" t="s">
        <v>2075</v>
      </c>
      <c r="B523" s="113">
        <v>393985.04432232602</v>
      </c>
      <c r="C523" s="114" t="s">
        <v>2347</v>
      </c>
      <c r="D523" s="113">
        <v>393657.854495326</v>
      </c>
      <c r="E523" s="114" t="s">
        <v>2347</v>
      </c>
      <c r="F523" s="113">
        <v>393657.854495326</v>
      </c>
      <c r="G523" s="114" t="s">
        <v>2347</v>
      </c>
      <c r="H523" s="113">
        <v>393657.854495326</v>
      </c>
    </row>
    <row r="524" spans="1:8" x14ac:dyDescent="0.3">
      <c r="A524" s="114" t="s">
        <v>2074</v>
      </c>
      <c r="B524" s="113">
        <v>393785.06912701501</v>
      </c>
      <c r="C524" s="114" t="s">
        <v>2347</v>
      </c>
      <c r="D524" s="113">
        <v>374572.190617015</v>
      </c>
      <c r="E524" s="114" t="s">
        <v>2347</v>
      </c>
      <c r="F524" s="113">
        <v>374572.190617015</v>
      </c>
      <c r="G524" s="114" t="s">
        <v>2347</v>
      </c>
      <c r="H524" s="113">
        <v>374572.190617015</v>
      </c>
    </row>
    <row r="525" spans="1:8" x14ac:dyDescent="0.3">
      <c r="A525" s="114" t="s">
        <v>2073</v>
      </c>
      <c r="B525" s="113">
        <v>388803.96315818699</v>
      </c>
      <c r="C525" s="114" t="s">
        <v>2347</v>
      </c>
      <c r="D525" s="113">
        <v>374874.90881818702</v>
      </c>
      <c r="E525" s="114" t="s">
        <v>2347</v>
      </c>
      <c r="F525" s="113">
        <v>374874.90881818702</v>
      </c>
      <c r="G525" s="114" t="s">
        <v>2347</v>
      </c>
      <c r="H525" s="113">
        <v>374874.90881818702</v>
      </c>
    </row>
    <row r="526" spans="1:8" ht="43.2" x14ac:dyDescent="0.3">
      <c r="A526" s="114" t="s">
        <v>2072</v>
      </c>
      <c r="B526" s="113">
        <v>388006.19404279598</v>
      </c>
      <c r="C526" s="114" t="s">
        <v>2364</v>
      </c>
      <c r="D526" s="113">
        <v>381761.90455679601</v>
      </c>
      <c r="E526" s="114" t="s">
        <v>2420</v>
      </c>
      <c r="F526" s="113">
        <v>359083.81859679602</v>
      </c>
      <c r="G526" s="114" t="s">
        <v>2364</v>
      </c>
      <c r="H526" s="113">
        <v>359083.81859679602</v>
      </c>
    </row>
    <row r="527" spans="1:8" ht="43.2" x14ac:dyDescent="0.3">
      <c r="A527" s="114" t="s">
        <v>2071</v>
      </c>
      <c r="B527" s="113">
        <v>387849.43585289799</v>
      </c>
      <c r="C527" s="114" t="s">
        <v>2359</v>
      </c>
      <c r="D527" s="113">
        <v>284774.25866289798</v>
      </c>
      <c r="E527" s="114" t="s">
        <v>2413</v>
      </c>
      <c r="F527" s="113">
        <v>262789.30662089802</v>
      </c>
      <c r="G527" s="114" t="s">
        <v>2383</v>
      </c>
      <c r="H527" s="113">
        <v>126101.457801898</v>
      </c>
    </row>
    <row r="528" spans="1:8" x14ac:dyDescent="0.3">
      <c r="A528" s="114" t="s">
        <v>2070</v>
      </c>
      <c r="B528" s="113">
        <v>385059.79957460298</v>
      </c>
      <c r="C528" s="114" t="s">
        <v>2347</v>
      </c>
      <c r="D528" s="113">
        <v>366048.50147460302</v>
      </c>
      <c r="E528" s="114" t="s">
        <v>2347</v>
      </c>
      <c r="F528" s="113">
        <v>366048.50147460302</v>
      </c>
      <c r="G528" s="114" t="s">
        <v>2347</v>
      </c>
      <c r="H528" s="113">
        <v>366048.50147460302</v>
      </c>
    </row>
    <row r="529" spans="1:8" ht="57.6" x14ac:dyDescent="0.3">
      <c r="A529" s="114" t="s">
        <v>2069</v>
      </c>
      <c r="B529" s="113">
        <v>379742.34253790998</v>
      </c>
      <c r="C529" s="114" t="s">
        <v>2357</v>
      </c>
      <c r="D529" s="113">
        <v>315720.46041290998</v>
      </c>
      <c r="E529" s="114" t="s">
        <v>2402</v>
      </c>
      <c r="F529" s="113">
        <v>298521.43695990997</v>
      </c>
      <c r="G529" s="114" t="s">
        <v>2419</v>
      </c>
      <c r="H529" s="113">
        <v>290188.80663290998</v>
      </c>
    </row>
    <row r="530" spans="1:8" x14ac:dyDescent="0.3">
      <c r="A530" s="114" t="s">
        <v>2068</v>
      </c>
      <c r="B530" s="113">
        <v>378367.01161859703</v>
      </c>
      <c r="C530" s="114" t="s">
        <v>2347</v>
      </c>
      <c r="D530" s="113">
        <v>359968.494598597</v>
      </c>
      <c r="E530" s="114" t="s">
        <v>2361</v>
      </c>
      <c r="F530" s="113">
        <v>300498.54057859699</v>
      </c>
      <c r="G530" s="114" t="s">
        <v>2347</v>
      </c>
      <c r="H530" s="113">
        <v>300498.54057859699</v>
      </c>
    </row>
    <row r="531" spans="1:8" x14ac:dyDescent="0.3">
      <c r="A531" s="114" t="s">
        <v>2067</v>
      </c>
      <c r="B531" s="113">
        <v>378214.49529182102</v>
      </c>
      <c r="C531" s="114" t="s">
        <v>2348</v>
      </c>
      <c r="D531" s="113">
        <v>352458.65762182098</v>
      </c>
      <c r="E531" s="114" t="s">
        <v>2348</v>
      </c>
      <c r="F531" s="113">
        <v>359400.03861582099</v>
      </c>
      <c r="G531" s="114" t="s">
        <v>2348</v>
      </c>
      <c r="H531" s="113">
        <v>361001.895767821</v>
      </c>
    </row>
    <row r="532" spans="1:8" ht="57.6" x14ac:dyDescent="0.3">
      <c r="A532" s="114" t="s">
        <v>2066</v>
      </c>
      <c r="B532" s="113">
        <v>376720.033759162</v>
      </c>
      <c r="C532" s="114" t="s">
        <v>2418</v>
      </c>
      <c r="D532" s="113">
        <v>209626.41476216199</v>
      </c>
      <c r="E532" s="114" t="s">
        <v>2402</v>
      </c>
      <c r="F532" s="113">
        <v>113667.142912162</v>
      </c>
      <c r="G532" s="114" t="s">
        <v>2357</v>
      </c>
      <c r="H532" s="113">
        <v>119311.80596216201</v>
      </c>
    </row>
    <row r="533" spans="1:8" ht="43.2" x14ac:dyDescent="0.3">
      <c r="A533" s="114" t="s">
        <v>2065</v>
      </c>
      <c r="B533" s="113">
        <v>376425.14457166998</v>
      </c>
      <c r="C533" s="114" t="s">
        <v>2417</v>
      </c>
      <c r="D533" s="113">
        <v>203735.26143166999</v>
      </c>
      <c r="E533" s="114" t="s">
        <v>2357</v>
      </c>
      <c r="F533" s="113">
        <v>207881.64876166999</v>
      </c>
      <c r="G533" s="114" t="s">
        <v>2416</v>
      </c>
      <c r="H533" s="113">
        <v>194398.74101366999</v>
      </c>
    </row>
    <row r="534" spans="1:8" x14ac:dyDescent="0.3">
      <c r="A534" s="114" t="s">
        <v>2064</v>
      </c>
      <c r="B534" s="113">
        <v>374361.33045025199</v>
      </c>
      <c r="C534" s="114" t="s">
        <v>2347</v>
      </c>
      <c r="D534" s="113">
        <v>355971.07303025201</v>
      </c>
      <c r="E534" s="114" t="s">
        <v>2347</v>
      </c>
      <c r="F534" s="113">
        <v>355971.07303025201</v>
      </c>
      <c r="G534" s="114" t="s">
        <v>2347</v>
      </c>
      <c r="H534" s="113">
        <v>355971.07303025201</v>
      </c>
    </row>
    <row r="535" spans="1:8" x14ac:dyDescent="0.3">
      <c r="A535" s="114" t="s">
        <v>2063</v>
      </c>
      <c r="B535" s="113">
        <v>370182.53546435898</v>
      </c>
      <c r="C535" s="114" t="s">
        <v>2369</v>
      </c>
      <c r="D535" s="113">
        <v>334570.34114435897</v>
      </c>
      <c r="E535" s="114" t="s">
        <v>2369</v>
      </c>
      <c r="F535" s="113">
        <v>334570.34114435897</v>
      </c>
      <c r="G535" s="114" t="s">
        <v>2369</v>
      </c>
      <c r="H535" s="113">
        <v>334570.34114435897</v>
      </c>
    </row>
    <row r="536" spans="1:8" x14ac:dyDescent="0.3">
      <c r="A536" s="114" t="s">
        <v>2062</v>
      </c>
      <c r="B536" s="113">
        <v>367353.689213062</v>
      </c>
      <c r="C536" s="114" t="s">
        <v>2347</v>
      </c>
      <c r="D536" s="113">
        <v>365849.62435806199</v>
      </c>
      <c r="E536" s="114" t="s">
        <v>2347</v>
      </c>
      <c r="F536" s="113">
        <v>365849.62435806199</v>
      </c>
      <c r="G536" s="114" t="s">
        <v>2347</v>
      </c>
      <c r="H536" s="113">
        <v>365849.62435806199</v>
      </c>
    </row>
    <row r="537" spans="1:8" x14ac:dyDescent="0.3">
      <c r="A537" s="114" t="s">
        <v>2061</v>
      </c>
      <c r="B537" s="113">
        <v>365788.54231182102</v>
      </c>
      <c r="C537" s="114" t="s">
        <v>2353</v>
      </c>
      <c r="D537" s="113">
        <v>364649.73125582101</v>
      </c>
      <c r="E537" s="114" t="s">
        <v>2353</v>
      </c>
      <c r="F537" s="113">
        <v>364649.73125582101</v>
      </c>
      <c r="G537" s="114" t="s">
        <v>2353</v>
      </c>
      <c r="H537" s="113">
        <v>364649.73125582101</v>
      </c>
    </row>
    <row r="538" spans="1:8" x14ac:dyDescent="0.3">
      <c r="A538" s="114" t="s">
        <v>2060</v>
      </c>
      <c r="B538" s="113">
        <v>363249.582690129</v>
      </c>
      <c r="C538" s="114" t="s">
        <v>2347</v>
      </c>
      <c r="D538" s="113">
        <v>352557.72522012901</v>
      </c>
      <c r="E538" s="114" t="s">
        <v>2347</v>
      </c>
      <c r="F538" s="113">
        <v>352557.72522012901</v>
      </c>
      <c r="G538" s="114" t="s">
        <v>2347</v>
      </c>
      <c r="H538" s="113">
        <v>352557.72522012901</v>
      </c>
    </row>
    <row r="539" spans="1:8" x14ac:dyDescent="0.3">
      <c r="A539" s="114" t="s">
        <v>2059</v>
      </c>
      <c r="B539" s="113">
        <v>349914.98222800897</v>
      </c>
      <c r="C539" s="114" t="s">
        <v>2347</v>
      </c>
      <c r="D539" s="113">
        <v>346675.25882700901</v>
      </c>
      <c r="E539" s="114" t="s">
        <v>2347</v>
      </c>
      <c r="F539" s="113">
        <v>346675.25882700901</v>
      </c>
      <c r="G539" s="114" t="s">
        <v>2347</v>
      </c>
      <c r="H539" s="113">
        <v>346675.25882700901</v>
      </c>
    </row>
    <row r="540" spans="1:8" ht="43.2" x14ac:dyDescent="0.3">
      <c r="A540" s="114" t="s">
        <v>2058</v>
      </c>
      <c r="B540" s="113">
        <v>346587.13330168399</v>
      </c>
      <c r="C540" s="114" t="s">
        <v>2354</v>
      </c>
      <c r="D540" s="113">
        <v>309620.69516568398</v>
      </c>
      <c r="E540" s="114" t="s">
        <v>2354</v>
      </c>
      <c r="F540" s="113">
        <v>310721.19993368402</v>
      </c>
      <c r="G540" s="114" t="s">
        <v>2389</v>
      </c>
      <c r="H540" s="113">
        <v>309258.91934368399</v>
      </c>
    </row>
    <row r="541" spans="1:8" x14ac:dyDescent="0.3">
      <c r="A541" s="114" t="s">
        <v>2057</v>
      </c>
      <c r="B541" s="113">
        <v>342637.31297975697</v>
      </c>
      <c r="C541" s="114" t="s">
        <v>2347</v>
      </c>
      <c r="D541" s="113">
        <v>325857.75257975701</v>
      </c>
      <c r="E541" s="114" t="s">
        <v>2347</v>
      </c>
      <c r="F541" s="113">
        <v>325857.75257975701</v>
      </c>
      <c r="G541" s="114" t="s">
        <v>2347</v>
      </c>
      <c r="H541" s="113">
        <v>325857.75257975701</v>
      </c>
    </row>
    <row r="542" spans="1:8" x14ac:dyDescent="0.3">
      <c r="A542" s="114" t="s">
        <v>2056</v>
      </c>
      <c r="B542" s="113">
        <v>339549.43836388102</v>
      </c>
      <c r="C542" s="114" t="s">
        <v>2349</v>
      </c>
      <c r="D542" s="113">
        <v>339549.43836388102</v>
      </c>
      <c r="E542" s="114" t="s">
        <v>2349</v>
      </c>
      <c r="F542" s="113">
        <v>339549.43836388102</v>
      </c>
      <c r="G542" s="114" t="s">
        <v>2349</v>
      </c>
      <c r="H542" s="113">
        <v>339549.43836388102</v>
      </c>
    </row>
    <row r="543" spans="1:8" ht="57.6" x14ac:dyDescent="0.3">
      <c r="A543" s="114" t="s">
        <v>2055</v>
      </c>
      <c r="B543" s="113">
        <v>337735.05514818197</v>
      </c>
      <c r="C543" s="114" t="s">
        <v>2402</v>
      </c>
      <c r="D543" s="113">
        <v>179254.92591018201</v>
      </c>
      <c r="E543" s="114" t="s">
        <v>2415</v>
      </c>
      <c r="F543" s="113">
        <v>105537.11789018199</v>
      </c>
      <c r="G543" s="114" t="s">
        <v>2359</v>
      </c>
      <c r="H543" s="113">
        <v>105537.11789018199</v>
      </c>
    </row>
    <row r="544" spans="1:8" x14ac:dyDescent="0.3">
      <c r="A544" s="114" t="s">
        <v>2054</v>
      </c>
      <c r="B544" s="113">
        <v>335856.53493502602</v>
      </c>
      <c r="C544" s="114" t="s">
        <v>2347</v>
      </c>
      <c r="D544" s="113">
        <v>335794.91615602601</v>
      </c>
      <c r="E544" s="114" t="s">
        <v>2347</v>
      </c>
      <c r="F544" s="113">
        <v>335794.91615602601</v>
      </c>
      <c r="G544" s="114" t="s">
        <v>2347</v>
      </c>
      <c r="H544" s="113">
        <v>335794.91615602601</v>
      </c>
    </row>
    <row r="545" spans="1:8" ht="28.8" x14ac:dyDescent="0.3">
      <c r="A545" s="114" t="s">
        <v>2053</v>
      </c>
      <c r="B545" s="113">
        <v>334303.93750373798</v>
      </c>
      <c r="C545" s="114" t="s">
        <v>2364</v>
      </c>
      <c r="D545" s="113">
        <v>260828.76576373799</v>
      </c>
      <c r="E545" s="114" t="s">
        <v>2364</v>
      </c>
      <c r="F545" s="113">
        <v>260828.76576373799</v>
      </c>
      <c r="G545" s="114" t="s">
        <v>2364</v>
      </c>
      <c r="H545" s="113">
        <v>260828.76576373799</v>
      </c>
    </row>
    <row r="546" spans="1:8" x14ac:dyDescent="0.3">
      <c r="A546" s="114" t="s">
        <v>2052</v>
      </c>
      <c r="B546" s="113">
        <v>334160.53201260697</v>
      </c>
      <c r="C546" s="114" t="s">
        <v>2347</v>
      </c>
      <c r="D546" s="113">
        <v>333186.25922660698</v>
      </c>
      <c r="E546" s="114" t="s">
        <v>2347</v>
      </c>
      <c r="F546" s="113">
        <v>333186.25922660698</v>
      </c>
      <c r="G546" s="114" t="s">
        <v>2347</v>
      </c>
      <c r="H546" s="113">
        <v>333186.25922660698</v>
      </c>
    </row>
    <row r="547" spans="1:8" ht="43.2" x14ac:dyDescent="0.3">
      <c r="A547" s="114" t="s">
        <v>2051</v>
      </c>
      <c r="B547" s="113">
        <v>333846.48363194201</v>
      </c>
      <c r="C547" s="114" t="s">
        <v>2414</v>
      </c>
      <c r="D547" s="113">
        <v>123427.277766941</v>
      </c>
      <c r="E547" s="114" t="s">
        <v>2368</v>
      </c>
      <c r="F547" s="113">
        <v>137995.08143694099</v>
      </c>
      <c r="G547" s="114" t="s">
        <v>2368</v>
      </c>
      <c r="H547" s="113">
        <v>149495.97907894099</v>
      </c>
    </row>
    <row r="548" spans="1:8" x14ac:dyDescent="0.3">
      <c r="A548" s="114" t="s">
        <v>2050</v>
      </c>
      <c r="B548" s="113">
        <v>331307.31635563797</v>
      </c>
      <c r="C548" s="114" t="s">
        <v>2349</v>
      </c>
      <c r="D548" s="113">
        <v>331307.31635563797</v>
      </c>
      <c r="E548" s="114" t="s">
        <v>2349</v>
      </c>
      <c r="F548" s="113">
        <v>331307.31635563797</v>
      </c>
      <c r="G548" s="114" t="s">
        <v>2349</v>
      </c>
      <c r="H548" s="113">
        <v>331307.31635563797</v>
      </c>
    </row>
    <row r="549" spans="1:8" ht="43.2" x14ac:dyDescent="0.3">
      <c r="A549" s="114" t="s">
        <v>2049</v>
      </c>
      <c r="B549" s="113">
        <v>330348.79587226198</v>
      </c>
      <c r="C549" s="114" t="s">
        <v>2357</v>
      </c>
      <c r="D549" s="113">
        <v>190847.526072262</v>
      </c>
      <c r="E549" s="114" t="s">
        <v>2358</v>
      </c>
      <c r="F549" s="113">
        <v>161092.18020226201</v>
      </c>
      <c r="G549" s="114" t="s">
        <v>2359</v>
      </c>
      <c r="H549" s="113">
        <v>161092.18020226201</v>
      </c>
    </row>
    <row r="550" spans="1:8" x14ac:dyDescent="0.3">
      <c r="A550" s="114" t="s">
        <v>2048</v>
      </c>
      <c r="B550" s="113">
        <v>329371.78826246102</v>
      </c>
      <c r="C550" s="114" t="s">
        <v>2369</v>
      </c>
      <c r="D550" s="113">
        <v>309503.11110846099</v>
      </c>
      <c r="E550" s="114" t="s">
        <v>2369</v>
      </c>
      <c r="F550" s="113">
        <v>309503.11110846099</v>
      </c>
      <c r="G550" s="114" t="s">
        <v>2369</v>
      </c>
      <c r="H550" s="113">
        <v>309503.11110846099</v>
      </c>
    </row>
    <row r="551" spans="1:8" x14ac:dyDescent="0.3">
      <c r="A551" s="114" t="s">
        <v>2047</v>
      </c>
      <c r="B551" s="113">
        <v>327449.039640642</v>
      </c>
      <c r="C551" s="114" t="s">
        <v>2369</v>
      </c>
      <c r="D551" s="113">
        <v>301115.52070064202</v>
      </c>
      <c r="E551" s="114" t="s">
        <v>2369</v>
      </c>
      <c r="F551" s="113">
        <v>301115.52070064202</v>
      </c>
      <c r="G551" s="114" t="s">
        <v>2369</v>
      </c>
      <c r="H551" s="113">
        <v>301115.52070064202</v>
      </c>
    </row>
    <row r="552" spans="1:8" ht="43.2" x14ac:dyDescent="0.3">
      <c r="A552" s="114" t="s">
        <v>2046</v>
      </c>
      <c r="B552" s="113">
        <v>324126.27065879002</v>
      </c>
      <c r="C552" s="114" t="s">
        <v>2359</v>
      </c>
      <c r="D552" s="113">
        <v>242284.09792879</v>
      </c>
      <c r="E552" s="114" t="s">
        <v>2358</v>
      </c>
      <c r="F552" s="113">
        <v>159079.08448878999</v>
      </c>
      <c r="G552" s="114" t="s">
        <v>2359</v>
      </c>
      <c r="H552" s="113">
        <v>159079.08448878999</v>
      </c>
    </row>
    <row r="553" spans="1:8" x14ac:dyDescent="0.3">
      <c r="A553" s="114" t="s">
        <v>2045</v>
      </c>
      <c r="B553" s="113">
        <v>323232.27808764798</v>
      </c>
      <c r="C553" s="114" t="s">
        <v>2353</v>
      </c>
      <c r="D553" s="113">
        <v>322210.46587164799</v>
      </c>
      <c r="E553" s="114" t="s">
        <v>2353</v>
      </c>
      <c r="F553" s="113">
        <v>322210.46587164799</v>
      </c>
      <c r="G553" s="114" t="s">
        <v>2353</v>
      </c>
      <c r="H553" s="113">
        <v>322210.46587164799</v>
      </c>
    </row>
    <row r="554" spans="1:8" x14ac:dyDescent="0.3">
      <c r="A554" s="114" t="s">
        <v>2044</v>
      </c>
      <c r="B554" s="113">
        <v>318844.92878616799</v>
      </c>
      <c r="C554" s="114" t="s">
        <v>2347</v>
      </c>
      <c r="D554" s="113">
        <v>316227.96066016698</v>
      </c>
      <c r="E554" s="114" t="s">
        <v>2347</v>
      </c>
      <c r="F554" s="113">
        <v>316227.96066016698</v>
      </c>
      <c r="G554" s="114" t="s">
        <v>2347</v>
      </c>
      <c r="H554" s="113">
        <v>316227.96066016698</v>
      </c>
    </row>
    <row r="555" spans="1:8" ht="43.2" x14ac:dyDescent="0.3">
      <c r="A555" s="114" t="s">
        <v>2043</v>
      </c>
      <c r="B555" s="113">
        <v>318096.65523259202</v>
      </c>
      <c r="C555" s="114" t="s">
        <v>2357</v>
      </c>
      <c r="D555" s="113">
        <v>281303.22916859202</v>
      </c>
      <c r="E555" s="114" t="s">
        <v>2357</v>
      </c>
      <c r="F555" s="113">
        <v>284726.42248159199</v>
      </c>
      <c r="G555" s="114" t="s">
        <v>2357</v>
      </c>
      <c r="H555" s="113">
        <v>284726.42248159199</v>
      </c>
    </row>
    <row r="556" spans="1:8" ht="43.2" x14ac:dyDescent="0.3">
      <c r="A556" s="114" t="s">
        <v>2042</v>
      </c>
      <c r="B556" s="113">
        <v>317772.499664</v>
      </c>
      <c r="C556" s="114" t="s">
        <v>2398</v>
      </c>
      <c r="D556" s="113">
        <v>270062.50957599998</v>
      </c>
      <c r="E556" s="114" t="s">
        <v>2398</v>
      </c>
      <c r="F556" s="113">
        <v>261681.22585399999</v>
      </c>
      <c r="G556" s="114" t="s">
        <v>2409</v>
      </c>
      <c r="H556" s="113">
        <v>236537.374675</v>
      </c>
    </row>
    <row r="557" spans="1:8" ht="43.2" x14ac:dyDescent="0.3">
      <c r="A557" s="114" t="s">
        <v>2041</v>
      </c>
      <c r="B557" s="113">
        <v>316477.75324946799</v>
      </c>
      <c r="C557" s="114" t="s">
        <v>2356</v>
      </c>
      <c r="D557" s="113">
        <v>256955.133249468</v>
      </c>
      <c r="E557" s="114" t="s">
        <v>2355</v>
      </c>
      <c r="F557" s="113">
        <v>258053.060338468</v>
      </c>
      <c r="G557" s="114" t="s">
        <v>2356</v>
      </c>
      <c r="H557" s="113">
        <v>253711.257757468</v>
      </c>
    </row>
    <row r="558" spans="1:8" x14ac:dyDescent="0.3">
      <c r="A558" s="114" t="s">
        <v>2040</v>
      </c>
      <c r="B558" s="113">
        <v>314150.60126177501</v>
      </c>
      <c r="C558" s="114" t="s">
        <v>2347</v>
      </c>
      <c r="D558" s="113">
        <v>314099.28328477498</v>
      </c>
      <c r="E558" s="114" t="s">
        <v>2347</v>
      </c>
      <c r="F558" s="113">
        <v>314099.28328477498</v>
      </c>
      <c r="G558" s="114" t="s">
        <v>2347</v>
      </c>
      <c r="H558" s="113">
        <v>314099.28328477498</v>
      </c>
    </row>
    <row r="559" spans="1:8" ht="28.8" x14ac:dyDescent="0.3">
      <c r="A559" s="114" t="s">
        <v>2039</v>
      </c>
      <c r="B559" s="113">
        <v>310796.80252185598</v>
      </c>
      <c r="C559" s="114" t="s">
        <v>2350</v>
      </c>
      <c r="D559" s="113">
        <v>304364.41888385598</v>
      </c>
      <c r="E559" s="114" t="s">
        <v>2350</v>
      </c>
      <c r="F559" s="113">
        <v>304364.41888385598</v>
      </c>
      <c r="G559" s="114" t="s">
        <v>2350</v>
      </c>
      <c r="H559" s="113">
        <v>304364.41888385598</v>
      </c>
    </row>
    <row r="560" spans="1:8" ht="28.8" x14ac:dyDescent="0.3">
      <c r="A560" s="114" t="s">
        <v>2038</v>
      </c>
      <c r="B560" s="113">
        <v>310401.46294699702</v>
      </c>
      <c r="C560" s="114" t="s">
        <v>2364</v>
      </c>
      <c r="D560" s="113">
        <v>246613.40968699701</v>
      </c>
      <c r="E560" s="114" t="s">
        <v>2364</v>
      </c>
      <c r="F560" s="113">
        <v>246613.40968699701</v>
      </c>
      <c r="G560" s="114" t="s">
        <v>2364</v>
      </c>
      <c r="H560" s="113">
        <v>246613.40968699701</v>
      </c>
    </row>
    <row r="561" spans="1:8" x14ac:dyDescent="0.3">
      <c r="A561" s="114" t="s">
        <v>2037</v>
      </c>
      <c r="B561" s="113">
        <v>308008.478175461</v>
      </c>
      <c r="C561" s="114" t="s">
        <v>2369</v>
      </c>
      <c r="D561" s="113">
        <v>277850.85415546101</v>
      </c>
      <c r="E561" s="114" t="s">
        <v>2369</v>
      </c>
      <c r="F561" s="113">
        <v>277850.85415546101</v>
      </c>
      <c r="G561" s="114" t="s">
        <v>2369</v>
      </c>
      <c r="H561" s="113">
        <v>277850.85415546101</v>
      </c>
    </row>
    <row r="562" spans="1:8" ht="43.2" x14ac:dyDescent="0.3">
      <c r="A562" s="114" t="s">
        <v>2036</v>
      </c>
      <c r="B562" s="113">
        <v>305569.155025332</v>
      </c>
      <c r="C562" s="114" t="s">
        <v>2354</v>
      </c>
      <c r="D562" s="113">
        <v>275396.96966233198</v>
      </c>
      <c r="E562" s="114" t="s">
        <v>2354</v>
      </c>
      <c r="F562" s="113">
        <v>252870.35897733201</v>
      </c>
      <c r="G562" s="114" t="s">
        <v>2390</v>
      </c>
      <c r="H562" s="113">
        <v>247212.49782833201</v>
      </c>
    </row>
    <row r="563" spans="1:8" ht="43.2" x14ac:dyDescent="0.3">
      <c r="A563" s="114" t="s">
        <v>2035</v>
      </c>
      <c r="B563" s="113">
        <v>305199.01396031998</v>
      </c>
      <c r="C563" s="114" t="s">
        <v>2354</v>
      </c>
      <c r="D563" s="113">
        <v>292555.72988931998</v>
      </c>
      <c r="E563" s="114" t="s">
        <v>2354</v>
      </c>
      <c r="F563" s="113">
        <v>294896.69676932</v>
      </c>
      <c r="G563" s="114" t="s">
        <v>2356</v>
      </c>
      <c r="H563" s="113">
        <v>295729.04054831999</v>
      </c>
    </row>
    <row r="564" spans="1:8" ht="43.2" x14ac:dyDescent="0.3">
      <c r="A564" s="114" t="s">
        <v>2034</v>
      </c>
      <c r="B564" s="113">
        <v>302428.01609207701</v>
      </c>
      <c r="C564" s="114" t="s">
        <v>2357</v>
      </c>
      <c r="D564" s="113">
        <v>221168.70875307699</v>
      </c>
      <c r="E564" s="114" t="s">
        <v>2357</v>
      </c>
      <c r="F564" s="113">
        <v>209560.23627207699</v>
      </c>
      <c r="G564" s="114" t="s">
        <v>2413</v>
      </c>
      <c r="H564" s="113">
        <v>219167.247981077</v>
      </c>
    </row>
    <row r="565" spans="1:8" x14ac:dyDescent="0.3">
      <c r="A565" s="114" t="s">
        <v>2033</v>
      </c>
      <c r="B565" s="113">
        <v>302332.106995843</v>
      </c>
      <c r="C565" s="114" t="s">
        <v>2369</v>
      </c>
      <c r="D565" s="113">
        <v>275182.19943584298</v>
      </c>
      <c r="E565" s="114" t="s">
        <v>2369</v>
      </c>
      <c r="F565" s="113">
        <v>275182.19943584298</v>
      </c>
      <c r="G565" s="114" t="s">
        <v>2369</v>
      </c>
      <c r="H565" s="113">
        <v>275182.19943584298</v>
      </c>
    </row>
    <row r="566" spans="1:8" x14ac:dyDescent="0.3">
      <c r="A566" s="114" t="s">
        <v>2032</v>
      </c>
      <c r="B566" s="113">
        <v>299797.57671110902</v>
      </c>
      <c r="C566" s="114" t="s">
        <v>2349</v>
      </c>
      <c r="D566" s="113">
        <v>299797.57671110902</v>
      </c>
      <c r="E566" s="114" t="s">
        <v>2349</v>
      </c>
      <c r="F566" s="113">
        <v>299797.57671110902</v>
      </c>
      <c r="G566" s="114" t="s">
        <v>2349</v>
      </c>
      <c r="H566" s="113">
        <v>299797.57671110902</v>
      </c>
    </row>
    <row r="567" spans="1:8" ht="43.2" x14ac:dyDescent="0.3">
      <c r="A567" s="114" t="s">
        <v>2031</v>
      </c>
      <c r="B567" s="113">
        <v>296713.77321686101</v>
      </c>
      <c r="C567" s="114" t="s">
        <v>2385</v>
      </c>
      <c r="D567" s="113">
        <v>229910.34890686101</v>
      </c>
      <c r="E567" s="114" t="s">
        <v>2356</v>
      </c>
      <c r="F567" s="113">
        <v>202055.578166861</v>
      </c>
      <c r="G567" s="114" t="s">
        <v>2394</v>
      </c>
      <c r="H567" s="113">
        <v>133219.075777861</v>
      </c>
    </row>
    <row r="568" spans="1:8" ht="57.6" x14ac:dyDescent="0.3">
      <c r="A568" s="114" t="s">
        <v>2030</v>
      </c>
      <c r="B568" s="113">
        <v>295550.81031476002</v>
      </c>
      <c r="C568" s="114" t="s">
        <v>2357</v>
      </c>
      <c r="D568" s="113">
        <v>272051.13561976003</v>
      </c>
      <c r="E568" s="114" t="s">
        <v>2402</v>
      </c>
      <c r="F568" s="113">
        <v>269929.94197876001</v>
      </c>
      <c r="G568" s="114" t="s">
        <v>2357</v>
      </c>
      <c r="H568" s="113">
        <v>269929.94197876001</v>
      </c>
    </row>
    <row r="569" spans="1:8" x14ac:dyDescent="0.3">
      <c r="A569" s="114" t="s">
        <v>2029</v>
      </c>
      <c r="B569" s="113">
        <v>295083.87049883901</v>
      </c>
      <c r="C569" s="114" t="s">
        <v>2412</v>
      </c>
      <c r="D569" s="113">
        <v>295083.87049883901</v>
      </c>
      <c r="E569" s="114" t="s">
        <v>2380</v>
      </c>
      <c r="F569" s="113">
        <v>295083.87049883901</v>
      </c>
      <c r="G569" s="114" t="s">
        <v>2380</v>
      </c>
      <c r="H569" s="113">
        <v>295083.87049883901</v>
      </c>
    </row>
    <row r="570" spans="1:8" x14ac:dyDescent="0.3">
      <c r="A570" s="114" t="s">
        <v>2028</v>
      </c>
      <c r="B570" s="113">
        <v>294622.89148158103</v>
      </c>
      <c r="C570" s="114" t="s">
        <v>2347</v>
      </c>
      <c r="D570" s="113">
        <v>292150.22124858102</v>
      </c>
      <c r="E570" s="114" t="s">
        <v>2347</v>
      </c>
      <c r="F570" s="113">
        <v>292150.22124858102</v>
      </c>
      <c r="G570" s="114" t="s">
        <v>2347</v>
      </c>
      <c r="H570" s="113">
        <v>292150.22124858102</v>
      </c>
    </row>
    <row r="571" spans="1:8" x14ac:dyDescent="0.3">
      <c r="A571" s="114" t="s">
        <v>2027</v>
      </c>
      <c r="B571" s="113">
        <v>294230.86535852798</v>
      </c>
      <c r="C571" s="114" t="s">
        <v>2347</v>
      </c>
      <c r="D571" s="113">
        <v>289032.76658752799</v>
      </c>
      <c r="E571" s="114" t="s">
        <v>2347</v>
      </c>
      <c r="F571" s="113">
        <v>289032.76658752799</v>
      </c>
      <c r="G571" s="114" t="s">
        <v>2347</v>
      </c>
      <c r="H571" s="113">
        <v>289032.76658752799</v>
      </c>
    </row>
    <row r="572" spans="1:8" ht="28.8" x14ac:dyDescent="0.3">
      <c r="A572" s="114" t="s">
        <v>2026</v>
      </c>
      <c r="B572" s="113">
        <v>292974.28886821202</v>
      </c>
      <c r="C572" s="114" t="s">
        <v>2350</v>
      </c>
      <c r="D572" s="113">
        <v>270486.03144521202</v>
      </c>
      <c r="E572" s="114" t="s">
        <v>2350</v>
      </c>
      <c r="F572" s="113">
        <v>270486.03144521202</v>
      </c>
      <c r="G572" s="114" t="s">
        <v>2393</v>
      </c>
      <c r="H572" s="113">
        <v>268814.83853421197</v>
      </c>
    </row>
    <row r="573" spans="1:8" x14ac:dyDescent="0.3">
      <c r="A573" s="114" t="s">
        <v>2025</v>
      </c>
      <c r="B573" s="113">
        <v>292115.61293572898</v>
      </c>
      <c r="C573" s="114" t="s">
        <v>2349</v>
      </c>
      <c r="D573" s="113">
        <v>292115.61293572898</v>
      </c>
      <c r="E573" s="114" t="s">
        <v>2349</v>
      </c>
      <c r="F573" s="113">
        <v>292115.61293572898</v>
      </c>
      <c r="G573" s="114" t="s">
        <v>2349</v>
      </c>
      <c r="H573" s="113">
        <v>292115.61293572898</v>
      </c>
    </row>
    <row r="574" spans="1:8" x14ac:dyDescent="0.3">
      <c r="A574" s="114" t="s">
        <v>2024</v>
      </c>
      <c r="B574" s="113">
        <v>292049.82256988401</v>
      </c>
      <c r="C574" s="114" t="s">
        <v>2349</v>
      </c>
      <c r="D574" s="113">
        <v>292049.82256988401</v>
      </c>
      <c r="E574" s="114" t="s">
        <v>2349</v>
      </c>
      <c r="F574" s="113">
        <v>292049.82256988401</v>
      </c>
      <c r="G574" s="114" t="s">
        <v>2349</v>
      </c>
      <c r="H574" s="113">
        <v>292049.82256988401</v>
      </c>
    </row>
    <row r="575" spans="1:8" x14ac:dyDescent="0.3">
      <c r="A575" s="114" t="s">
        <v>2023</v>
      </c>
      <c r="B575" s="113">
        <v>290991.40910679998</v>
      </c>
      <c r="C575" s="114" t="s">
        <v>2348</v>
      </c>
      <c r="D575" s="113">
        <v>287684.02515479998</v>
      </c>
      <c r="E575" s="114" t="s">
        <v>2348</v>
      </c>
      <c r="F575" s="113">
        <v>289210.84417380003</v>
      </c>
      <c r="G575" s="114" t="s">
        <v>2348</v>
      </c>
      <c r="H575" s="113">
        <v>289299.90861679998</v>
      </c>
    </row>
    <row r="576" spans="1:8" x14ac:dyDescent="0.3">
      <c r="A576" s="114" t="s">
        <v>2022</v>
      </c>
      <c r="B576" s="113">
        <v>290982.42059612699</v>
      </c>
      <c r="C576" s="114" t="s">
        <v>2347</v>
      </c>
      <c r="D576" s="113">
        <v>289552.09875312698</v>
      </c>
      <c r="E576" s="114" t="s">
        <v>2347</v>
      </c>
      <c r="F576" s="113">
        <v>289552.09875312698</v>
      </c>
      <c r="G576" s="114" t="s">
        <v>2347</v>
      </c>
      <c r="H576" s="113">
        <v>289552.09875312698</v>
      </c>
    </row>
    <row r="577" spans="1:8" ht="43.2" x14ac:dyDescent="0.3">
      <c r="A577" s="114" t="s">
        <v>2021</v>
      </c>
      <c r="B577" s="113">
        <v>288770.52540359501</v>
      </c>
      <c r="C577" s="114" t="s">
        <v>2357</v>
      </c>
      <c r="D577" s="113">
        <v>223760.524871595</v>
      </c>
      <c r="E577" s="114" t="s">
        <v>2357</v>
      </c>
      <c r="F577" s="113">
        <v>223760.524871595</v>
      </c>
      <c r="G577" s="114" t="s">
        <v>2357</v>
      </c>
      <c r="H577" s="113">
        <v>227131.930479595</v>
      </c>
    </row>
    <row r="578" spans="1:8" x14ac:dyDescent="0.3">
      <c r="A578" s="114" t="s">
        <v>2020</v>
      </c>
      <c r="B578" s="113">
        <v>288289.28445591999</v>
      </c>
      <c r="C578" s="114" t="s">
        <v>2349</v>
      </c>
      <c r="D578" s="113">
        <v>288289.28445591999</v>
      </c>
      <c r="E578" s="114" t="s">
        <v>2349</v>
      </c>
      <c r="F578" s="113">
        <v>288289.28445591999</v>
      </c>
      <c r="G578" s="114" t="s">
        <v>2349</v>
      </c>
      <c r="H578" s="113">
        <v>288289.28445591999</v>
      </c>
    </row>
    <row r="579" spans="1:8" x14ac:dyDescent="0.3">
      <c r="A579" s="114" t="s">
        <v>2019</v>
      </c>
      <c r="B579" s="113">
        <v>286770.18374809303</v>
      </c>
      <c r="C579" s="114" t="s">
        <v>2347</v>
      </c>
      <c r="D579" s="113">
        <v>284654.68208809302</v>
      </c>
      <c r="E579" s="114" t="s">
        <v>2347</v>
      </c>
      <c r="F579" s="113">
        <v>284654.68208809302</v>
      </c>
      <c r="G579" s="114" t="s">
        <v>2347</v>
      </c>
      <c r="H579" s="113">
        <v>284654.68208809302</v>
      </c>
    </row>
    <row r="580" spans="1:8" x14ac:dyDescent="0.3">
      <c r="A580" s="114" t="s">
        <v>2018</v>
      </c>
      <c r="B580" s="113">
        <v>286655.12875003298</v>
      </c>
      <c r="C580" s="114" t="s">
        <v>2347</v>
      </c>
      <c r="D580" s="113">
        <v>272557.82954003301</v>
      </c>
      <c r="E580" s="114" t="s">
        <v>2347</v>
      </c>
      <c r="F580" s="113">
        <v>272557.82954003301</v>
      </c>
      <c r="G580" s="114" t="s">
        <v>2347</v>
      </c>
      <c r="H580" s="113">
        <v>272557.82954003301</v>
      </c>
    </row>
    <row r="581" spans="1:8" x14ac:dyDescent="0.3">
      <c r="A581" s="114" t="s">
        <v>2017</v>
      </c>
      <c r="B581" s="113">
        <v>285166.54728339601</v>
      </c>
      <c r="C581" s="114" t="s">
        <v>2347</v>
      </c>
      <c r="D581" s="113">
        <v>284388.728085396</v>
      </c>
      <c r="E581" s="114" t="s">
        <v>2347</v>
      </c>
      <c r="F581" s="113">
        <v>284388.728085396</v>
      </c>
      <c r="G581" s="114" t="s">
        <v>2347</v>
      </c>
      <c r="H581" s="113">
        <v>284388.728085396</v>
      </c>
    </row>
    <row r="582" spans="1:8" x14ac:dyDescent="0.3">
      <c r="A582" s="114" t="s">
        <v>2016</v>
      </c>
      <c r="B582" s="113">
        <v>284941.672564496</v>
      </c>
      <c r="C582" s="114" t="s">
        <v>2347</v>
      </c>
      <c r="D582" s="113">
        <v>284678.32584649598</v>
      </c>
      <c r="E582" s="114" t="s">
        <v>2347</v>
      </c>
      <c r="F582" s="113">
        <v>284678.32584649598</v>
      </c>
      <c r="G582" s="114" t="s">
        <v>2347</v>
      </c>
      <c r="H582" s="113">
        <v>284678.32584649598</v>
      </c>
    </row>
    <row r="583" spans="1:8" x14ac:dyDescent="0.3">
      <c r="A583" s="114" t="s">
        <v>2015</v>
      </c>
      <c r="B583" s="113">
        <v>284280.82320776902</v>
      </c>
      <c r="C583" s="114" t="s">
        <v>2353</v>
      </c>
      <c r="D583" s="113">
        <v>258360.52110776899</v>
      </c>
      <c r="E583" s="114" t="s">
        <v>2353</v>
      </c>
      <c r="F583" s="113">
        <v>258360.52110776899</v>
      </c>
      <c r="G583" s="114" t="s">
        <v>2353</v>
      </c>
      <c r="H583" s="113">
        <v>258360.52110776899</v>
      </c>
    </row>
    <row r="584" spans="1:8" x14ac:dyDescent="0.3">
      <c r="A584" s="114" t="s">
        <v>2014</v>
      </c>
      <c r="B584" s="113">
        <v>282519.780868489</v>
      </c>
      <c r="C584" s="114" t="s">
        <v>2349</v>
      </c>
      <c r="D584" s="113">
        <v>282519.780868489</v>
      </c>
      <c r="E584" s="114" t="s">
        <v>2349</v>
      </c>
      <c r="F584" s="113">
        <v>282519.780868489</v>
      </c>
      <c r="G584" s="114" t="s">
        <v>2349</v>
      </c>
      <c r="H584" s="113">
        <v>282519.780868489</v>
      </c>
    </row>
    <row r="585" spans="1:8" ht="43.2" x14ac:dyDescent="0.3">
      <c r="A585" s="114" t="s">
        <v>2013</v>
      </c>
      <c r="B585" s="113">
        <v>278651.952913824</v>
      </c>
      <c r="C585" s="114" t="s">
        <v>2352</v>
      </c>
      <c r="D585" s="113">
        <v>264634.52815282397</v>
      </c>
      <c r="E585" s="114" t="s">
        <v>2411</v>
      </c>
      <c r="F585" s="113">
        <v>251857.31821182399</v>
      </c>
      <c r="G585" s="114" t="s">
        <v>2350</v>
      </c>
      <c r="H585" s="113">
        <v>251857.31821182399</v>
      </c>
    </row>
    <row r="586" spans="1:8" x14ac:dyDescent="0.3">
      <c r="A586" s="114" t="s">
        <v>2012</v>
      </c>
      <c r="B586" s="113">
        <v>278521.30076015502</v>
      </c>
      <c r="C586" s="114" t="s">
        <v>2347</v>
      </c>
      <c r="D586" s="113">
        <v>265544.92034015502</v>
      </c>
      <c r="E586" s="114" t="s">
        <v>2347</v>
      </c>
      <c r="F586" s="113">
        <v>265544.92034015502</v>
      </c>
      <c r="G586" s="114" t="s">
        <v>2347</v>
      </c>
      <c r="H586" s="113">
        <v>265544.92034015502</v>
      </c>
    </row>
    <row r="587" spans="1:8" x14ac:dyDescent="0.3">
      <c r="A587" s="114" t="s">
        <v>2011</v>
      </c>
      <c r="B587" s="113">
        <v>273714.23447927699</v>
      </c>
      <c r="C587" s="114" t="s">
        <v>2347</v>
      </c>
      <c r="D587" s="113">
        <v>272939.96639827703</v>
      </c>
      <c r="E587" s="114" t="s">
        <v>2347</v>
      </c>
      <c r="F587" s="113">
        <v>272939.96639827703</v>
      </c>
      <c r="G587" s="114" t="s">
        <v>2347</v>
      </c>
      <c r="H587" s="113">
        <v>272939.96639827703</v>
      </c>
    </row>
    <row r="588" spans="1:8" x14ac:dyDescent="0.3">
      <c r="A588" s="114" t="s">
        <v>2010</v>
      </c>
      <c r="B588" s="113">
        <v>273329.65509705601</v>
      </c>
      <c r="C588" s="114" t="s">
        <v>2347</v>
      </c>
      <c r="D588" s="113">
        <v>259851.760087056</v>
      </c>
      <c r="E588" s="114" t="s">
        <v>2347</v>
      </c>
      <c r="F588" s="113">
        <v>259851.760087056</v>
      </c>
      <c r="G588" s="114" t="s">
        <v>2347</v>
      </c>
      <c r="H588" s="113">
        <v>259851.760087056</v>
      </c>
    </row>
    <row r="589" spans="1:8" x14ac:dyDescent="0.3">
      <c r="A589" s="114" t="s">
        <v>2009</v>
      </c>
      <c r="B589" s="113">
        <v>272539.892114866</v>
      </c>
      <c r="C589" s="114" t="s">
        <v>2353</v>
      </c>
      <c r="D589" s="113">
        <v>272342.88842886599</v>
      </c>
      <c r="E589" s="114" t="s">
        <v>2353</v>
      </c>
      <c r="F589" s="113">
        <v>272342.88842886599</v>
      </c>
      <c r="G589" s="114" t="s">
        <v>2353</v>
      </c>
      <c r="H589" s="113">
        <v>272342.88842886599</v>
      </c>
    </row>
    <row r="590" spans="1:8" x14ac:dyDescent="0.3">
      <c r="A590" s="114" t="s">
        <v>2008</v>
      </c>
      <c r="B590" s="113">
        <v>272427.20851703698</v>
      </c>
      <c r="C590" s="114" t="s">
        <v>2348</v>
      </c>
      <c r="D590" s="113">
        <v>264391.42145303701</v>
      </c>
      <c r="E590" s="114" t="s">
        <v>2348</v>
      </c>
      <c r="F590" s="113">
        <v>267137.40418803698</v>
      </c>
      <c r="G590" s="114" t="s">
        <v>2347</v>
      </c>
      <c r="H590" s="113">
        <v>267137.40418803698</v>
      </c>
    </row>
    <row r="591" spans="1:8" x14ac:dyDescent="0.3">
      <c r="A591" s="114" t="s">
        <v>2007</v>
      </c>
      <c r="B591" s="113">
        <v>270561.78711245197</v>
      </c>
      <c r="C591" s="114" t="s">
        <v>2347</v>
      </c>
      <c r="D591" s="113">
        <v>257253.67408245199</v>
      </c>
      <c r="E591" s="114" t="s">
        <v>2347</v>
      </c>
      <c r="F591" s="113">
        <v>257253.67408245199</v>
      </c>
      <c r="G591" s="114" t="s">
        <v>2347</v>
      </c>
      <c r="H591" s="113">
        <v>257253.67408245199</v>
      </c>
    </row>
    <row r="592" spans="1:8" x14ac:dyDescent="0.3">
      <c r="A592" s="114" t="s">
        <v>2006</v>
      </c>
      <c r="B592" s="113">
        <v>270400.06844104797</v>
      </c>
      <c r="C592" s="114" t="s">
        <v>2347</v>
      </c>
      <c r="D592" s="113">
        <v>261648.768336048</v>
      </c>
      <c r="E592" s="114" t="s">
        <v>2347</v>
      </c>
      <c r="F592" s="113">
        <v>261648.768336048</v>
      </c>
      <c r="G592" s="114" t="s">
        <v>2347</v>
      </c>
      <c r="H592" s="113">
        <v>261648.768336048</v>
      </c>
    </row>
    <row r="593" spans="1:8" x14ac:dyDescent="0.3">
      <c r="A593" s="114" t="s">
        <v>2005</v>
      </c>
      <c r="B593" s="113">
        <v>266448.20304347499</v>
      </c>
      <c r="C593" s="114" t="s">
        <v>2353</v>
      </c>
      <c r="D593" s="113">
        <v>250915.03357147501</v>
      </c>
      <c r="E593" s="114" t="s">
        <v>2353</v>
      </c>
      <c r="F593" s="113">
        <v>250915.03357147501</v>
      </c>
      <c r="G593" s="114" t="s">
        <v>2353</v>
      </c>
      <c r="H593" s="113">
        <v>250915.03357147501</v>
      </c>
    </row>
    <row r="594" spans="1:8" x14ac:dyDescent="0.3">
      <c r="A594" s="114" t="s">
        <v>2004</v>
      </c>
      <c r="B594" s="113">
        <v>265469.70340983302</v>
      </c>
      <c r="C594" s="114" t="s">
        <v>2347</v>
      </c>
      <c r="D594" s="113">
        <v>259268.268884833</v>
      </c>
      <c r="E594" s="114" t="s">
        <v>2347</v>
      </c>
      <c r="F594" s="113">
        <v>259268.268884833</v>
      </c>
      <c r="G594" s="114" t="s">
        <v>2347</v>
      </c>
      <c r="H594" s="113">
        <v>259268.268884833</v>
      </c>
    </row>
    <row r="595" spans="1:8" x14ac:dyDescent="0.3">
      <c r="A595" s="114" t="s">
        <v>2003</v>
      </c>
      <c r="B595" s="113">
        <v>261451.626135053</v>
      </c>
      <c r="C595" s="114" t="s">
        <v>2347</v>
      </c>
      <c r="D595" s="113">
        <v>261165.855553053</v>
      </c>
      <c r="E595" s="114" t="s">
        <v>2347</v>
      </c>
      <c r="F595" s="113">
        <v>261165.855553053</v>
      </c>
      <c r="G595" s="114" t="s">
        <v>2347</v>
      </c>
      <c r="H595" s="113">
        <v>261165.855553053</v>
      </c>
    </row>
    <row r="596" spans="1:8" ht="43.2" x14ac:dyDescent="0.3">
      <c r="A596" s="114" t="s">
        <v>2002</v>
      </c>
      <c r="B596" s="113">
        <v>261427.87142747501</v>
      </c>
      <c r="C596" s="114" t="s">
        <v>2359</v>
      </c>
      <c r="D596" s="113">
        <v>187603.30324747501</v>
      </c>
      <c r="E596" s="114" t="s">
        <v>2357</v>
      </c>
      <c r="F596" s="113">
        <v>164803.38335747499</v>
      </c>
      <c r="G596" s="114" t="s">
        <v>2409</v>
      </c>
      <c r="H596" s="113">
        <v>116073.915075475</v>
      </c>
    </row>
    <row r="597" spans="1:8" x14ac:dyDescent="0.3">
      <c r="A597" s="114" t="s">
        <v>2001</v>
      </c>
      <c r="B597" s="113">
        <v>261242.37564724099</v>
      </c>
      <c r="C597" s="114" t="s">
        <v>2347</v>
      </c>
      <c r="D597" s="113">
        <v>248361.10593724099</v>
      </c>
      <c r="E597" s="114" t="s">
        <v>2347</v>
      </c>
      <c r="F597" s="113">
        <v>248361.10593724099</v>
      </c>
      <c r="G597" s="114" t="s">
        <v>2347</v>
      </c>
      <c r="H597" s="113">
        <v>248361.10593724099</v>
      </c>
    </row>
    <row r="598" spans="1:8" ht="43.2" x14ac:dyDescent="0.3">
      <c r="A598" s="114" t="s">
        <v>2000</v>
      </c>
      <c r="B598" s="113">
        <v>261210.475965461</v>
      </c>
      <c r="C598" s="114" t="s">
        <v>2352</v>
      </c>
      <c r="D598" s="113">
        <v>215716.958135461</v>
      </c>
      <c r="E598" s="114" t="s">
        <v>2404</v>
      </c>
      <c r="F598" s="113">
        <v>210308.78911046099</v>
      </c>
      <c r="G598" s="114" t="s">
        <v>2352</v>
      </c>
      <c r="H598" s="113">
        <v>215013.896163461</v>
      </c>
    </row>
    <row r="599" spans="1:8" x14ac:dyDescent="0.3">
      <c r="A599" s="114" t="s">
        <v>1999</v>
      </c>
      <c r="B599" s="113">
        <v>260996.27631761201</v>
      </c>
      <c r="C599" s="114" t="s">
        <v>2347</v>
      </c>
      <c r="D599" s="113">
        <v>260914.61522161201</v>
      </c>
      <c r="E599" s="114" t="s">
        <v>2347</v>
      </c>
      <c r="F599" s="113">
        <v>260914.61522161201</v>
      </c>
      <c r="G599" s="114" t="s">
        <v>2347</v>
      </c>
      <c r="H599" s="113">
        <v>260914.61522161201</v>
      </c>
    </row>
    <row r="600" spans="1:8" ht="43.2" x14ac:dyDescent="0.3">
      <c r="A600" s="114" t="s">
        <v>1998</v>
      </c>
      <c r="B600" s="113">
        <v>259690.306185889</v>
      </c>
      <c r="C600" s="114" t="s">
        <v>2356</v>
      </c>
      <c r="D600" s="113">
        <v>245021.14722388901</v>
      </c>
      <c r="E600" s="114" t="s">
        <v>2354</v>
      </c>
      <c r="F600" s="113">
        <v>243568.45766688901</v>
      </c>
      <c r="G600" s="114" t="s">
        <v>2385</v>
      </c>
      <c r="H600" s="113">
        <v>243568.45766688901</v>
      </c>
    </row>
    <row r="601" spans="1:8" ht="43.2" x14ac:dyDescent="0.3">
      <c r="A601" s="114" t="s">
        <v>1997</v>
      </c>
      <c r="B601" s="113">
        <v>258296.04876743301</v>
      </c>
      <c r="C601" s="114" t="s">
        <v>2354</v>
      </c>
      <c r="D601" s="113">
        <v>212981.29756343301</v>
      </c>
      <c r="E601" s="114" t="s">
        <v>2356</v>
      </c>
      <c r="F601" s="113">
        <v>214467.27911543299</v>
      </c>
      <c r="G601" s="114" t="s">
        <v>2356</v>
      </c>
      <c r="H601" s="113">
        <v>210504.66164543299</v>
      </c>
    </row>
    <row r="602" spans="1:8" ht="43.2" x14ac:dyDescent="0.3">
      <c r="A602" s="114" t="s">
        <v>1996</v>
      </c>
      <c r="B602" s="113">
        <v>257241.910809275</v>
      </c>
      <c r="C602" s="114" t="s">
        <v>2357</v>
      </c>
      <c r="D602" s="113">
        <v>166885.88955927501</v>
      </c>
      <c r="E602" s="114" t="s">
        <v>2359</v>
      </c>
      <c r="F602" s="113">
        <v>166885.88955927501</v>
      </c>
      <c r="G602" s="114" t="s">
        <v>2373</v>
      </c>
      <c r="H602" s="113">
        <v>141504.984719275</v>
      </c>
    </row>
    <row r="603" spans="1:8" x14ac:dyDescent="0.3">
      <c r="A603" s="114" t="s">
        <v>1995</v>
      </c>
      <c r="B603" s="113">
        <v>256937.85068383801</v>
      </c>
      <c r="C603" s="114" t="s">
        <v>2349</v>
      </c>
      <c r="D603" s="113">
        <v>256937.85068383801</v>
      </c>
      <c r="E603" s="114" t="s">
        <v>2349</v>
      </c>
      <c r="F603" s="113">
        <v>256937.85068383801</v>
      </c>
      <c r="G603" s="114" t="s">
        <v>2349</v>
      </c>
      <c r="H603" s="113">
        <v>256937.85068383801</v>
      </c>
    </row>
    <row r="604" spans="1:8" x14ac:dyDescent="0.3">
      <c r="A604" s="114" t="s">
        <v>1994</v>
      </c>
      <c r="B604" s="113">
        <v>256467.52512568099</v>
      </c>
      <c r="C604" s="114" t="s">
        <v>2369</v>
      </c>
      <c r="D604" s="113">
        <v>237115.118093681</v>
      </c>
      <c r="E604" s="114" t="s">
        <v>2369</v>
      </c>
      <c r="F604" s="113">
        <v>237115.118093681</v>
      </c>
      <c r="G604" s="114" t="s">
        <v>2369</v>
      </c>
      <c r="H604" s="113">
        <v>237115.118093681</v>
      </c>
    </row>
    <row r="605" spans="1:8" x14ac:dyDescent="0.3">
      <c r="A605" s="114" t="s">
        <v>1993</v>
      </c>
      <c r="B605" s="113">
        <v>255579.52965930701</v>
      </c>
      <c r="C605" s="114" t="s">
        <v>2347</v>
      </c>
      <c r="D605" s="113">
        <v>248882.276058307</v>
      </c>
      <c r="E605" s="114" t="s">
        <v>2347</v>
      </c>
      <c r="F605" s="113">
        <v>248882.276058307</v>
      </c>
      <c r="G605" s="114" t="s">
        <v>2347</v>
      </c>
      <c r="H605" s="113">
        <v>248882.276058307</v>
      </c>
    </row>
    <row r="606" spans="1:8" x14ac:dyDescent="0.3">
      <c r="A606" s="114" t="s">
        <v>1992</v>
      </c>
      <c r="B606" s="113">
        <v>255489.59839338801</v>
      </c>
      <c r="C606" s="114" t="s">
        <v>2349</v>
      </c>
      <c r="D606" s="113">
        <v>255489.59839338801</v>
      </c>
      <c r="E606" s="114" t="s">
        <v>2349</v>
      </c>
      <c r="F606" s="113">
        <v>255489.59839338801</v>
      </c>
      <c r="G606" s="114" t="s">
        <v>2349</v>
      </c>
      <c r="H606" s="113">
        <v>255489.59839338801</v>
      </c>
    </row>
    <row r="607" spans="1:8" x14ac:dyDescent="0.3">
      <c r="A607" s="114" t="s">
        <v>1991</v>
      </c>
      <c r="B607" s="113">
        <v>251903.69715185501</v>
      </c>
      <c r="C607" s="114" t="s">
        <v>2410</v>
      </c>
      <c r="D607" s="113">
        <v>109844.86211185501</v>
      </c>
      <c r="E607" s="114" t="s">
        <v>2347</v>
      </c>
      <c r="F607" s="113">
        <v>109844.86211185501</v>
      </c>
      <c r="G607" s="114" t="s">
        <v>2361</v>
      </c>
      <c r="H607" s="113">
        <v>69630.201571855199</v>
      </c>
    </row>
    <row r="608" spans="1:8" x14ac:dyDescent="0.3">
      <c r="A608" s="114" t="s">
        <v>1990</v>
      </c>
      <c r="B608" s="113">
        <v>251307.87784140499</v>
      </c>
      <c r="C608" s="114" t="s">
        <v>2347</v>
      </c>
      <c r="D608" s="113">
        <v>250804.794512405</v>
      </c>
      <c r="E608" s="114" t="s">
        <v>2347</v>
      </c>
      <c r="F608" s="113">
        <v>250804.794512405</v>
      </c>
      <c r="G608" s="114" t="s">
        <v>2347</v>
      </c>
      <c r="H608" s="113">
        <v>250804.794512405</v>
      </c>
    </row>
    <row r="609" spans="1:8" ht="43.2" x14ac:dyDescent="0.3">
      <c r="A609" s="114" t="s">
        <v>1989</v>
      </c>
      <c r="B609" s="113">
        <v>251006.56060631201</v>
      </c>
      <c r="C609" s="114" t="s">
        <v>2358</v>
      </c>
      <c r="D609" s="113">
        <v>109737.522156312</v>
      </c>
      <c r="E609" s="114" t="s">
        <v>2359</v>
      </c>
      <c r="F609" s="113">
        <v>109737.522156312</v>
      </c>
      <c r="G609" s="114" t="s">
        <v>2359</v>
      </c>
      <c r="H609" s="113">
        <v>109737.522156312</v>
      </c>
    </row>
    <row r="610" spans="1:8" x14ac:dyDescent="0.3">
      <c r="A610" s="114" t="s">
        <v>1988</v>
      </c>
      <c r="B610" s="113">
        <v>248324.70539621101</v>
      </c>
      <c r="C610" s="114" t="s">
        <v>2369</v>
      </c>
      <c r="D610" s="113">
        <v>240885.393678211</v>
      </c>
      <c r="E610" s="114" t="s">
        <v>2369</v>
      </c>
      <c r="F610" s="113">
        <v>240885.393678211</v>
      </c>
      <c r="G610" s="114" t="s">
        <v>2369</v>
      </c>
      <c r="H610" s="113">
        <v>240885.393678211</v>
      </c>
    </row>
    <row r="611" spans="1:8" ht="57.6" x14ac:dyDescent="0.3">
      <c r="A611" s="114" t="s">
        <v>1987</v>
      </c>
      <c r="B611" s="113">
        <v>247999.35260976499</v>
      </c>
      <c r="C611" s="114" t="s">
        <v>2357</v>
      </c>
      <c r="D611" s="113">
        <v>165147.079529765</v>
      </c>
      <c r="E611" s="114" t="s">
        <v>2409</v>
      </c>
      <c r="F611" s="113">
        <v>119947.597189765</v>
      </c>
      <c r="G611" s="114" t="s">
        <v>2357</v>
      </c>
      <c r="H611" s="113">
        <v>119947.597189765</v>
      </c>
    </row>
    <row r="612" spans="1:8" x14ac:dyDescent="0.3">
      <c r="A612" s="114" t="s">
        <v>1986</v>
      </c>
      <c r="B612" s="113">
        <v>246572.49608255801</v>
      </c>
      <c r="C612" s="114" t="s">
        <v>2347</v>
      </c>
      <c r="D612" s="113">
        <v>244934.95840955799</v>
      </c>
      <c r="E612" s="114" t="s">
        <v>2347</v>
      </c>
      <c r="F612" s="113">
        <v>244934.95840955799</v>
      </c>
      <c r="G612" s="114" t="s">
        <v>2347</v>
      </c>
      <c r="H612" s="113">
        <v>244934.95840955799</v>
      </c>
    </row>
    <row r="613" spans="1:8" x14ac:dyDescent="0.3">
      <c r="A613" s="114" t="s">
        <v>1985</v>
      </c>
      <c r="B613" s="113">
        <v>245130.747656361</v>
      </c>
      <c r="C613" s="114" t="s">
        <v>2347</v>
      </c>
      <c r="D613" s="113">
        <v>244914.31837936101</v>
      </c>
      <c r="E613" s="114" t="s">
        <v>2347</v>
      </c>
      <c r="F613" s="113">
        <v>244914.31837936101</v>
      </c>
      <c r="G613" s="114" t="s">
        <v>2347</v>
      </c>
      <c r="H613" s="113">
        <v>244914.31837936101</v>
      </c>
    </row>
    <row r="614" spans="1:8" x14ac:dyDescent="0.3">
      <c r="A614" s="114" t="s">
        <v>1984</v>
      </c>
      <c r="B614" s="113">
        <v>240587.37527832901</v>
      </c>
      <c r="C614" s="114" t="s">
        <v>2347</v>
      </c>
      <c r="D614" s="113">
        <v>237286.338954329</v>
      </c>
      <c r="E614" s="114" t="s">
        <v>2347</v>
      </c>
      <c r="F614" s="113">
        <v>237286.338954329</v>
      </c>
      <c r="G614" s="114" t="s">
        <v>2347</v>
      </c>
      <c r="H614" s="113">
        <v>237286.338954329</v>
      </c>
    </row>
    <row r="615" spans="1:8" ht="43.2" x14ac:dyDescent="0.3">
      <c r="A615" s="114" t="s">
        <v>1983</v>
      </c>
      <c r="B615" s="113">
        <v>240289.65014185</v>
      </c>
      <c r="C615" s="114" t="s">
        <v>2408</v>
      </c>
      <c r="D615" s="113">
        <v>184373.63492585</v>
      </c>
      <c r="E615" s="114" t="s">
        <v>2368</v>
      </c>
      <c r="F615" s="113">
        <v>184373.63492585</v>
      </c>
      <c r="G615" s="114" t="s">
        <v>2368</v>
      </c>
      <c r="H615" s="113">
        <v>184373.63492585</v>
      </c>
    </row>
    <row r="616" spans="1:8" x14ac:dyDescent="0.3">
      <c r="A616" s="114" t="s">
        <v>1982</v>
      </c>
      <c r="B616" s="113">
        <v>238236.43938382599</v>
      </c>
      <c r="C616" s="114" t="s">
        <v>2347</v>
      </c>
      <c r="D616" s="113">
        <v>234721.30590582601</v>
      </c>
      <c r="E616" s="114" t="s">
        <v>2347</v>
      </c>
      <c r="F616" s="113">
        <v>234721.30590582601</v>
      </c>
      <c r="G616" s="114" t="s">
        <v>2347</v>
      </c>
      <c r="H616" s="113">
        <v>234721.30590582601</v>
      </c>
    </row>
    <row r="617" spans="1:8" x14ac:dyDescent="0.3">
      <c r="A617" s="114" t="s">
        <v>1981</v>
      </c>
      <c r="B617" s="113">
        <v>237950.46466227199</v>
      </c>
      <c r="C617" s="114" t="s">
        <v>2347</v>
      </c>
      <c r="D617" s="113">
        <v>234427.091200272</v>
      </c>
      <c r="E617" s="114" t="s">
        <v>2347</v>
      </c>
      <c r="F617" s="113">
        <v>234427.091200272</v>
      </c>
      <c r="G617" s="114" t="s">
        <v>2347</v>
      </c>
      <c r="H617" s="113">
        <v>234427.091200272</v>
      </c>
    </row>
    <row r="618" spans="1:8" x14ac:dyDescent="0.3">
      <c r="A618" s="114" t="s">
        <v>1980</v>
      </c>
      <c r="B618" s="113">
        <v>237928.39235136099</v>
      </c>
      <c r="C618" s="114" t="s">
        <v>2347</v>
      </c>
      <c r="D618" s="113">
        <v>237374.05812936099</v>
      </c>
      <c r="E618" s="114" t="s">
        <v>2347</v>
      </c>
      <c r="F618" s="113">
        <v>237374.05812936099</v>
      </c>
      <c r="G618" s="114" t="s">
        <v>2347</v>
      </c>
      <c r="H618" s="113">
        <v>237374.05812936099</v>
      </c>
    </row>
    <row r="619" spans="1:8" x14ac:dyDescent="0.3">
      <c r="A619" s="114" t="s">
        <v>1979</v>
      </c>
      <c r="B619" s="113">
        <v>237573.649363523</v>
      </c>
      <c r="C619" s="114" t="s">
        <v>2347</v>
      </c>
      <c r="D619" s="113">
        <v>226686.25736352301</v>
      </c>
      <c r="E619" s="114" t="s">
        <v>2347</v>
      </c>
      <c r="F619" s="113">
        <v>226686.25736352301</v>
      </c>
      <c r="G619" s="114" t="s">
        <v>2347</v>
      </c>
      <c r="H619" s="113">
        <v>226686.25736352301</v>
      </c>
    </row>
    <row r="620" spans="1:8" x14ac:dyDescent="0.3">
      <c r="A620" s="114" t="s">
        <v>1978</v>
      </c>
      <c r="B620" s="113">
        <v>236176.855948746</v>
      </c>
      <c r="C620" s="114" t="s">
        <v>2353</v>
      </c>
      <c r="D620" s="113">
        <v>236176.855948746</v>
      </c>
      <c r="E620" s="114" t="s">
        <v>2353</v>
      </c>
      <c r="F620" s="113">
        <v>236176.855948746</v>
      </c>
      <c r="G620" s="114" t="s">
        <v>2353</v>
      </c>
      <c r="H620" s="113">
        <v>236176.855948746</v>
      </c>
    </row>
    <row r="621" spans="1:8" x14ac:dyDescent="0.3">
      <c r="A621" s="114" t="s">
        <v>1977</v>
      </c>
      <c r="B621" s="113">
        <v>235783.90348515401</v>
      </c>
      <c r="C621" s="114" t="s">
        <v>2349</v>
      </c>
      <c r="D621" s="113">
        <v>235783.90348515401</v>
      </c>
      <c r="E621" s="114" t="s">
        <v>2349</v>
      </c>
      <c r="F621" s="113">
        <v>235783.90348515401</v>
      </c>
      <c r="G621" s="114" t="s">
        <v>2349</v>
      </c>
      <c r="H621" s="113">
        <v>235783.90348515401</v>
      </c>
    </row>
    <row r="622" spans="1:8" x14ac:dyDescent="0.3">
      <c r="A622" s="114" t="s">
        <v>1976</v>
      </c>
      <c r="B622" s="113">
        <v>235355.61214510899</v>
      </c>
      <c r="C622" s="114" t="s">
        <v>2347</v>
      </c>
      <c r="D622" s="113">
        <v>234803.43668410901</v>
      </c>
      <c r="E622" s="114" t="s">
        <v>2347</v>
      </c>
      <c r="F622" s="113">
        <v>234803.43668410901</v>
      </c>
      <c r="G622" s="114" t="s">
        <v>2347</v>
      </c>
      <c r="H622" s="113">
        <v>234803.43668410901</v>
      </c>
    </row>
    <row r="623" spans="1:8" ht="43.2" x14ac:dyDescent="0.3">
      <c r="A623" s="114" t="s">
        <v>1975</v>
      </c>
      <c r="B623" s="113">
        <v>232556.25306969701</v>
      </c>
      <c r="C623" s="114" t="s">
        <v>2357</v>
      </c>
      <c r="D623" s="113">
        <v>158036.607020697</v>
      </c>
      <c r="E623" s="114" t="s">
        <v>2359</v>
      </c>
      <c r="F623" s="113">
        <v>158036.607020697</v>
      </c>
      <c r="G623" s="114" t="s">
        <v>2357</v>
      </c>
      <c r="H623" s="113">
        <v>166185.437094697</v>
      </c>
    </row>
    <row r="624" spans="1:8" x14ac:dyDescent="0.3">
      <c r="A624" s="114" t="s">
        <v>1974</v>
      </c>
      <c r="B624" s="113">
        <v>230021.870803128</v>
      </c>
      <c r="C624" s="114" t="s">
        <v>2347</v>
      </c>
      <c r="D624" s="113">
        <v>229354.77857212801</v>
      </c>
      <c r="E624" s="114" t="s">
        <v>2347</v>
      </c>
      <c r="F624" s="113">
        <v>229354.77857212801</v>
      </c>
      <c r="G624" s="114" t="s">
        <v>2347</v>
      </c>
      <c r="H624" s="113">
        <v>229354.77857212801</v>
      </c>
    </row>
    <row r="625" spans="1:8" x14ac:dyDescent="0.3">
      <c r="A625" s="114" t="s">
        <v>1973</v>
      </c>
      <c r="B625" s="113">
        <v>228765.40859903299</v>
      </c>
      <c r="C625" s="114" t="s">
        <v>2353</v>
      </c>
      <c r="D625" s="113">
        <v>227688.22740903299</v>
      </c>
      <c r="E625" s="114" t="s">
        <v>2353</v>
      </c>
      <c r="F625" s="113">
        <v>227688.22740903299</v>
      </c>
      <c r="G625" s="114" t="s">
        <v>2353</v>
      </c>
      <c r="H625" s="113">
        <v>227688.22740903299</v>
      </c>
    </row>
    <row r="626" spans="1:8" x14ac:dyDescent="0.3">
      <c r="A626" s="114" t="s">
        <v>1972</v>
      </c>
      <c r="B626" s="113">
        <v>227212.730500376</v>
      </c>
      <c r="C626" s="114" t="s">
        <v>2347</v>
      </c>
      <c r="D626" s="113">
        <v>227049.68830637599</v>
      </c>
      <c r="E626" s="114" t="s">
        <v>2347</v>
      </c>
      <c r="F626" s="113">
        <v>227049.68830637599</v>
      </c>
      <c r="G626" s="114" t="s">
        <v>2347</v>
      </c>
      <c r="H626" s="113">
        <v>227049.68830637599</v>
      </c>
    </row>
    <row r="627" spans="1:8" x14ac:dyDescent="0.3">
      <c r="A627" s="114" t="s">
        <v>1971</v>
      </c>
      <c r="B627" s="113">
        <v>226195.41577287501</v>
      </c>
      <c r="C627" s="114" t="s">
        <v>2347</v>
      </c>
      <c r="D627" s="113">
        <v>225836.592366875</v>
      </c>
      <c r="E627" s="114" t="s">
        <v>2347</v>
      </c>
      <c r="F627" s="113">
        <v>225836.592366875</v>
      </c>
      <c r="G627" s="114" t="s">
        <v>2347</v>
      </c>
      <c r="H627" s="113">
        <v>225836.592366875</v>
      </c>
    </row>
    <row r="628" spans="1:8" x14ac:dyDescent="0.3">
      <c r="A628" s="114" t="s">
        <v>1970</v>
      </c>
      <c r="B628" s="113">
        <v>225481.38711919301</v>
      </c>
      <c r="C628" s="114" t="s">
        <v>2369</v>
      </c>
      <c r="D628" s="113">
        <v>203316.99517919301</v>
      </c>
      <c r="E628" s="114" t="s">
        <v>2369</v>
      </c>
      <c r="F628" s="113">
        <v>203316.99517919301</v>
      </c>
      <c r="G628" s="114" t="s">
        <v>2369</v>
      </c>
      <c r="H628" s="113">
        <v>203316.99517919301</v>
      </c>
    </row>
    <row r="629" spans="1:8" x14ac:dyDescent="0.3">
      <c r="A629" s="114" t="s">
        <v>1969</v>
      </c>
      <c r="B629" s="113">
        <v>223668.97955260301</v>
      </c>
      <c r="C629" s="114" t="s">
        <v>2347</v>
      </c>
      <c r="D629" s="113">
        <v>219227.32102160301</v>
      </c>
      <c r="E629" s="114" t="s">
        <v>2347</v>
      </c>
      <c r="F629" s="113">
        <v>219227.32102160301</v>
      </c>
      <c r="G629" s="114" t="s">
        <v>2347</v>
      </c>
      <c r="H629" s="113">
        <v>219227.32102160301</v>
      </c>
    </row>
    <row r="630" spans="1:8" x14ac:dyDescent="0.3">
      <c r="A630" s="114" t="s">
        <v>1968</v>
      </c>
      <c r="B630" s="113">
        <v>218048.85079673599</v>
      </c>
      <c r="C630" s="114" t="s">
        <v>2347</v>
      </c>
      <c r="D630" s="113">
        <v>207291.88819673599</v>
      </c>
      <c r="E630" s="114" t="s">
        <v>2347</v>
      </c>
      <c r="F630" s="113">
        <v>207291.88819673599</v>
      </c>
      <c r="G630" s="114" t="s">
        <v>2407</v>
      </c>
      <c r="H630" s="113">
        <v>0</v>
      </c>
    </row>
    <row r="631" spans="1:8" x14ac:dyDescent="0.3">
      <c r="A631" s="114" t="s">
        <v>1967</v>
      </c>
      <c r="B631" s="113">
        <v>217394.11225104399</v>
      </c>
      <c r="C631" s="114" t="s">
        <v>2349</v>
      </c>
      <c r="D631" s="113">
        <v>217394.11225104399</v>
      </c>
      <c r="E631" s="114" t="s">
        <v>2349</v>
      </c>
      <c r="F631" s="113">
        <v>217394.11225104399</v>
      </c>
      <c r="G631" s="114" t="s">
        <v>2349</v>
      </c>
      <c r="H631" s="113">
        <v>217394.11225104399</v>
      </c>
    </row>
    <row r="632" spans="1:8" x14ac:dyDescent="0.3">
      <c r="A632" s="114" t="s">
        <v>1966</v>
      </c>
      <c r="B632" s="113">
        <v>217250.564078417</v>
      </c>
      <c r="C632" s="114" t="s">
        <v>2347</v>
      </c>
      <c r="D632" s="113">
        <v>216006.11977841699</v>
      </c>
      <c r="E632" s="114" t="s">
        <v>2347</v>
      </c>
      <c r="F632" s="113">
        <v>216006.11977841699</v>
      </c>
      <c r="G632" s="114" t="s">
        <v>2347</v>
      </c>
      <c r="H632" s="113">
        <v>216006.11977841699</v>
      </c>
    </row>
    <row r="633" spans="1:8" x14ac:dyDescent="0.3">
      <c r="A633" s="114" t="s">
        <v>1965</v>
      </c>
      <c r="B633" s="113">
        <v>216578.31875789299</v>
      </c>
      <c r="C633" s="114" t="s">
        <v>2348</v>
      </c>
      <c r="D633" s="113">
        <v>215819.07138689299</v>
      </c>
      <c r="E633" s="114" t="s">
        <v>2348</v>
      </c>
      <c r="F633" s="113">
        <v>216121.28647889299</v>
      </c>
      <c r="G633" s="114" t="s">
        <v>2348</v>
      </c>
      <c r="H633" s="113">
        <v>216211.49993989299</v>
      </c>
    </row>
    <row r="634" spans="1:8" ht="43.2" x14ac:dyDescent="0.3">
      <c r="A634" s="114" t="s">
        <v>1964</v>
      </c>
      <c r="B634" s="113">
        <v>215285.159264535</v>
      </c>
      <c r="C634" s="114" t="s">
        <v>2385</v>
      </c>
      <c r="D634" s="113">
        <v>179424.349562535</v>
      </c>
      <c r="E634" s="114" t="s">
        <v>2406</v>
      </c>
      <c r="F634" s="113">
        <v>146071.16017253499</v>
      </c>
      <c r="G634" s="114" t="s">
        <v>2385</v>
      </c>
      <c r="H634" s="113">
        <v>146071.16017253499</v>
      </c>
    </row>
    <row r="635" spans="1:8" x14ac:dyDescent="0.3">
      <c r="A635" s="114" t="s">
        <v>1963</v>
      </c>
      <c r="B635" s="113">
        <v>213616.23958685901</v>
      </c>
      <c r="C635" s="114" t="s">
        <v>2349</v>
      </c>
      <c r="D635" s="113">
        <v>213616.23958685901</v>
      </c>
      <c r="E635" s="114" t="s">
        <v>2349</v>
      </c>
      <c r="F635" s="113">
        <v>213616.23958685901</v>
      </c>
      <c r="G635" s="114" t="s">
        <v>2349</v>
      </c>
      <c r="H635" s="113">
        <v>213616.23958685901</v>
      </c>
    </row>
    <row r="636" spans="1:8" x14ac:dyDescent="0.3">
      <c r="A636" s="114" t="s">
        <v>1962</v>
      </c>
      <c r="B636" s="113">
        <v>213157.18374273201</v>
      </c>
      <c r="C636" s="114" t="s">
        <v>2347</v>
      </c>
      <c r="D636" s="113">
        <v>203136.42415273201</v>
      </c>
      <c r="E636" s="114" t="s">
        <v>2347</v>
      </c>
      <c r="F636" s="113">
        <v>203136.42415273201</v>
      </c>
      <c r="G636" s="114" t="s">
        <v>2347</v>
      </c>
      <c r="H636" s="113">
        <v>203136.42415273201</v>
      </c>
    </row>
    <row r="637" spans="1:8" x14ac:dyDescent="0.3">
      <c r="A637" s="114" t="s">
        <v>1961</v>
      </c>
      <c r="B637" s="113">
        <v>213067.941903517</v>
      </c>
      <c r="C637" s="114" t="s">
        <v>2347</v>
      </c>
      <c r="D637" s="113">
        <v>204837.942170517</v>
      </c>
      <c r="E637" s="114" t="s">
        <v>2347</v>
      </c>
      <c r="F637" s="113">
        <v>204837.942170517</v>
      </c>
      <c r="G637" s="114" t="s">
        <v>2347</v>
      </c>
      <c r="H637" s="113">
        <v>204837.942170517</v>
      </c>
    </row>
    <row r="638" spans="1:8" ht="43.2" x14ac:dyDescent="0.3">
      <c r="A638" s="114" t="s">
        <v>1960</v>
      </c>
      <c r="B638" s="113">
        <v>212827.451391957</v>
      </c>
      <c r="C638" s="114" t="s">
        <v>2359</v>
      </c>
      <c r="D638" s="113">
        <v>153063.69721195701</v>
      </c>
      <c r="E638" s="114" t="s">
        <v>2358</v>
      </c>
      <c r="F638" s="113">
        <v>122261.288351957</v>
      </c>
      <c r="G638" s="114" t="s">
        <v>2359</v>
      </c>
      <c r="H638" s="113">
        <v>122261.288351957</v>
      </c>
    </row>
    <row r="639" spans="1:8" x14ac:dyDescent="0.3">
      <c r="A639" s="114" t="s">
        <v>1959</v>
      </c>
      <c r="B639" s="113">
        <v>211321.31284660401</v>
      </c>
      <c r="C639" s="114" t="s">
        <v>2349</v>
      </c>
      <c r="D639" s="113">
        <v>211321.31284660401</v>
      </c>
      <c r="E639" s="114" t="s">
        <v>2349</v>
      </c>
      <c r="F639" s="113">
        <v>211321.31284660401</v>
      </c>
      <c r="G639" s="114" t="s">
        <v>2349</v>
      </c>
      <c r="H639" s="113">
        <v>211321.31284660401</v>
      </c>
    </row>
    <row r="640" spans="1:8" ht="43.2" x14ac:dyDescent="0.3">
      <c r="A640" s="114" t="s">
        <v>1958</v>
      </c>
      <c r="B640" s="113">
        <v>209855.925374682</v>
      </c>
      <c r="C640" s="114" t="s">
        <v>2385</v>
      </c>
      <c r="D640" s="113">
        <v>160643.49020468199</v>
      </c>
      <c r="E640" s="114" t="s">
        <v>2355</v>
      </c>
      <c r="F640" s="113">
        <v>137460.13119468201</v>
      </c>
      <c r="G640" s="114" t="s">
        <v>2354</v>
      </c>
      <c r="H640" s="113">
        <v>86221.159906682296</v>
      </c>
    </row>
    <row r="641" spans="1:8" x14ac:dyDescent="0.3">
      <c r="A641" s="114" t="s">
        <v>1957</v>
      </c>
      <c r="B641" s="113">
        <v>207241.244529324</v>
      </c>
      <c r="C641" s="114" t="s">
        <v>2347</v>
      </c>
      <c r="D641" s="113">
        <v>200506.37086932399</v>
      </c>
      <c r="E641" s="114" t="s">
        <v>2347</v>
      </c>
      <c r="F641" s="113">
        <v>200506.37086932399</v>
      </c>
      <c r="G641" s="114" t="s">
        <v>2347</v>
      </c>
      <c r="H641" s="113">
        <v>200506.37086932399</v>
      </c>
    </row>
    <row r="642" spans="1:8" x14ac:dyDescent="0.3">
      <c r="A642" s="114" t="s">
        <v>1956</v>
      </c>
      <c r="B642" s="113">
        <v>206623.49501707</v>
      </c>
      <c r="C642" s="114" t="s">
        <v>2348</v>
      </c>
      <c r="D642" s="113">
        <v>194024.94961206999</v>
      </c>
      <c r="E642" s="114" t="s">
        <v>2348</v>
      </c>
      <c r="F642" s="113">
        <v>200685.22654907001</v>
      </c>
      <c r="G642" s="114" t="s">
        <v>2347</v>
      </c>
      <c r="H642" s="113">
        <v>200685.22654907001</v>
      </c>
    </row>
    <row r="643" spans="1:8" ht="57.6" x14ac:dyDescent="0.3">
      <c r="A643" s="114" t="s">
        <v>1955</v>
      </c>
      <c r="B643" s="113">
        <v>206587.83774664201</v>
      </c>
      <c r="C643" s="114" t="s">
        <v>2359</v>
      </c>
      <c r="D643" s="113">
        <v>148327.02657664201</v>
      </c>
      <c r="E643" s="114" t="s">
        <v>2402</v>
      </c>
      <c r="F643" s="113">
        <v>138876.244733642</v>
      </c>
      <c r="G643" s="114" t="s">
        <v>2359</v>
      </c>
      <c r="H643" s="113">
        <v>138876.244733642</v>
      </c>
    </row>
    <row r="644" spans="1:8" ht="43.2" x14ac:dyDescent="0.3">
      <c r="A644" s="114" t="s">
        <v>1954</v>
      </c>
      <c r="B644" s="113">
        <v>204083.54807322999</v>
      </c>
      <c r="C644" s="114" t="s">
        <v>2405</v>
      </c>
      <c r="D644" s="113">
        <v>144374.533333231</v>
      </c>
      <c r="E644" s="114" t="s">
        <v>2356</v>
      </c>
      <c r="F644" s="113">
        <v>136683.26255923099</v>
      </c>
      <c r="G644" s="114" t="s">
        <v>2354</v>
      </c>
      <c r="H644" s="113">
        <v>134119.505634231</v>
      </c>
    </row>
    <row r="645" spans="1:8" x14ac:dyDescent="0.3">
      <c r="A645" s="114" t="s">
        <v>1953</v>
      </c>
      <c r="B645" s="113">
        <v>202868.905018827</v>
      </c>
      <c r="C645" s="114" t="s">
        <v>2353</v>
      </c>
      <c r="D645" s="113">
        <v>193452.84579282699</v>
      </c>
      <c r="E645" s="114" t="s">
        <v>2353</v>
      </c>
      <c r="F645" s="113">
        <v>193452.84579282699</v>
      </c>
      <c r="G645" s="114" t="s">
        <v>2353</v>
      </c>
      <c r="H645" s="113">
        <v>193452.84579282699</v>
      </c>
    </row>
    <row r="646" spans="1:8" ht="57.6" x14ac:dyDescent="0.3">
      <c r="A646" s="114" t="s">
        <v>1952</v>
      </c>
      <c r="B646" s="113">
        <v>202123.621114312</v>
      </c>
      <c r="C646" s="114" t="s">
        <v>2356</v>
      </c>
      <c r="D646" s="113">
        <v>202059.48985131201</v>
      </c>
      <c r="E646" s="114" t="s">
        <v>2394</v>
      </c>
      <c r="F646" s="113">
        <v>202022.95226131199</v>
      </c>
      <c r="G646" s="114" t="s">
        <v>2356</v>
      </c>
      <c r="H646" s="113">
        <v>202031.32185131201</v>
      </c>
    </row>
    <row r="647" spans="1:8" x14ac:dyDescent="0.3">
      <c r="A647" s="114" t="s">
        <v>1951</v>
      </c>
      <c r="B647" s="113">
        <v>201974.18655052601</v>
      </c>
      <c r="C647" s="114" t="s">
        <v>2347</v>
      </c>
      <c r="D647" s="113">
        <v>198652.294464526</v>
      </c>
      <c r="E647" s="114" t="s">
        <v>2348</v>
      </c>
      <c r="F647" s="113">
        <v>198388.70633852601</v>
      </c>
      <c r="G647" s="114" t="s">
        <v>2347</v>
      </c>
      <c r="H647" s="113">
        <v>198388.70633852601</v>
      </c>
    </row>
    <row r="648" spans="1:8" x14ac:dyDescent="0.3">
      <c r="A648" s="114" t="s">
        <v>1950</v>
      </c>
      <c r="B648" s="113">
        <v>201506.00766934201</v>
      </c>
      <c r="C648" s="114" t="s">
        <v>2347</v>
      </c>
      <c r="D648" s="113">
        <v>201198.55690234201</v>
      </c>
      <c r="E648" s="114" t="s">
        <v>2347</v>
      </c>
      <c r="F648" s="113">
        <v>201198.55690234201</v>
      </c>
      <c r="G648" s="114" t="s">
        <v>2347</v>
      </c>
      <c r="H648" s="113">
        <v>201198.55690234201</v>
      </c>
    </row>
    <row r="649" spans="1:8" x14ac:dyDescent="0.3">
      <c r="A649" s="114" t="s">
        <v>1949</v>
      </c>
      <c r="B649" s="113">
        <v>200447.13757576101</v>
      </c>
      <c r="C649" s="114" t="s">
        <v>2349</v>
      </c>
      <c r="D649" s="113">
        <v>200447.13757576101</v>
      </c>
      <c r="E649" s="114" t="s">
        <v>2349</v>
      </c>
      <c r="F649" s="113">
        <v>200447.13757576101</v>
      </c>
      <c r="G649" s="114" t="s">
        <v>2349</v>
      </c>
      <c r="H649" s="113">
        <v>200447.13757576101</v>
      </c>
    </row>
    <row r="650" spans="1:8" x14ac:dyDescent="0.3">
      <c r="A650" s="114" t="s">
        <v>1948</v>
      </c>
      <c r="B650" s="113">
        <v>198804.986192385</v>
      </c>
      <c r="C650" s="114" t="s">
        <v>2347</v>
      </c>
      <c r="D650" s="113">
        <v>195245.05022838499</v>
      </c>
      <c r="E650" s="114" t="s">
        <v>2347</v>
      </c>
      <c r="F650" s="113">
        <v>195245.05022838499</v>
      </c>
      <c r="G650" s="114" t="s">
        <v>2347</v>
      </c>
      <c r="H650" s="113">
        <v>195245.05022838499</v>
      </c>
    </row>
    <row r="651" spans="1:8" x14ac:dyDescent="0.3">
      <c r="A651" s="114" t="s">
        <v>1947</v>
      </c>
      <c r="B651" s="113">
        <v>196344.73757287199</v>
      </c>
      <c r="C651" s="114" t="s">
        <v>2347</v>
      </c>
      <c r="D651" s="113">
        <v>195574.82129987099</v>
      </c>
      <c r="E651" s="114" t="s">
        <v>2347</v>
      </c>
      <c r="F651" s="113">
        <v>195574.82129987099</v>
      </c>
      <c r="G651" s="114" t="s">
        <v>2347</v>
      </c>
      <c r="H651" s="113">
        <v>195574.82129987099</v>
      </c>
    </row>
    <row r="652" spans="1:8" ht="43.2" x14ac:dyDescent="0.3">
      <c r="A652" s="114" t="s">
        <v>1946</v>
      </c>
      <c r="B652" s="113">
        <v>195751.99789653</v>
      </c>
      <c r="C652" s="114" t="s">
        <v>2356</v>
      </c>
      <c r="D652" s="113">
        <v>190827.75278752999</v>
      </c>
      <c r="E652" s="114" t="s">
        <v>2355</v>
      </c>
      <c r="F652" s="113">
        <v>191083.78567553</v>
      </c>
      <c r="G652" s="114" t="s">
        <v>2356</v>
      </c>
      <c r="H652" s="113">
        <v>191177.18132053001</v>
      </c>
    </row>
    <row r="653" spans="1:8" ht="57.6" x14ac:dyDescent="0.3">
      <c r="A653" s="114" t="s">
        <v>1945</v>
      </c>
      <c r="B653" s="113">
        <v>195725.11191315699</v>
      </c>
      <c r="C653" s="114" t="s">
        <v>2357</v>
      </c>
      <c r="D653" s="113">
        <v>149351.88865015699</v>
      </c>
      <c r="E653" s="114" t="s">
        <v>2402</v>
      </c>
      <c r="F653" s="113">
        <v>128989.487457157</v>
      </c>
      <c r="G653" s="114" t="s">
        <v>2359</v>
      </c>
      <c r="H653" s="113">
        <v>128989.487457157</v>
      </c>
    </row>
    <row r="654" spans="1:8" x14ac:dyDescent="0.3">
      <c r="A654" s="114" t="s">
        <v>1944</v>
      </c>
      <c r="B654" s="113">
        <v>194929.55345957101</v>
      </c>
      <c r="C654" s="114" t="s">
        <v>2369</v>
      </c>
      <c r="D654" s="113">
        <v>177611.368187571</v>
      </c>
      <c r="E654" s="114" t="s">
        <v>2369</v>
      </c>
      <c r="F654" s="113">
        <v>177611.368187571</v>
      </c>
      <c r="G654" s="114" t="s">
        <v>2369</v>
      </c>
      <c r="H654" s="113">
        <v>177611.368187571</v>
      </c>
    </row>
    <row r="655" spans="1:8" x14ac:dyDescent="0.3">
      <c r="A655" s="114" t="s">
        <v>1943</v>
      </c>
      <c r="B655" s="113">
        <v>194568.87329276401</v>
      </c>
      <c r="C655" s="114" t="s">
        <v>2347</v>
      </c>
      <c r="D655" s="113">
        <v>191285.61778076401</v>
      </c>
      <c r="E655" s="114" t="s">
        <v>2347</v>
      </c>
      <c r="F655" s="113">
        <v>191285.61778076401</v>
      </c>
      <c r="G655" s="114" t="s">
        <v>2347</v>
      </c>
      <c r="H655" s="113">
        <v>191285.61778076401</v>
      </c>
    </row>
    <row r="656" spans="1:8" x14ac:dyDescent="0.3">
      <c r="A656" s="114" t="s">
        <v>1942</v>
      </c>
      <c r="B656" s="113">
        <v>193612.121660743</v>
      </c>
      <c r="C656" s="114" t="s">
        <v>2347</v>
      </c>
      <c r="D656" s="113">
        <v>193576.73468474299</v>
      </c>
      <c r="E656" s="114" t="s">
        <v>2347</v>
      </c>
      <c r="F656" s="113">
        <v>193576.73468474299</v>
      </c>
      <c r="G656" s="114" t="s">
        <v>2347</v>
      </c>
      <c r="H656" s="113">
        <v>193576.73468474299</v>
      </c>
    </row>
    <row r="657" spans="1:8" x14ac:dyDescent="0.3">
      <c r="A657" s="114" t="s">
        <v>1941</v>
      </c>
      <c r="B657" s="113">
        <v>193603.294979181</v>
      </c>
      <c r="C657" s="114" t="s">
        <v>2347</v>
      </c>
      <c r="D657" s="113">
        <v>184044.179894181</v>
      </c>
      <c r="E657" s="114" t="s">
        <v>2347</v>
      </c>
      <c r="F657" s="113">
        <v>184044.179894181</v>
      </c>
      <c r="G657" s="114" t="s">
        <v>2347</v>
      </c>
      <c r="H657" s="113">
        <v>184044.179894181</v>
      </c>
    </row>
    <row r="658" spans="1:8" x14ac:dyDescent="0.3">
      <c r="A658" s="114" t="s">
        <v>1940</v>
      </c>
      <c r="B658" s="113">
        <v>193601.83712977401</v>
      </c>
      <c r="C658" s="114" t="s">
        <v>2347</v>
      </c>
      <c r="D658" s="113">
        <v>189210.745965774</v>
      </c>
      <c r="E658" s="114" t="s">
        <v>2347</v>
      </c>
      <c r="F658" s="113">
        <v>189210.745965774</v>
      </c>
      <c r="G658" s="114" t="s">
        <v>2347</v>
      </c>
      <c r="H658" s="113">
        <v>189210.745965774</v>
      </c>
    </row>
    <row r="659" spans="1:8" ht="43.2" x14ac:dyDescent="0.3">
      <c r="A659" s="114" t="s">
        <v>1939</v>
      </c>
      <c r="B659" s="113">
        <v>191895.40710591699</v>
      </c>
      <c r="C659" s="114" t="s">
        <v>2428</v>
      </c>
      <c r="D659" s="113">
        <v>5202.7839639172798</v>
      </c>
      <c r="E659" s="114" t="s">
        <v>2368</v>
      </c>
      <c r="F659" s="113">
        <v>5202.7839639172798</v>
      </c>
      <c r="G659" s="114" t="s">
        <v>2368</v>
      </c>
      <c r="H659" s="113">
        <v>5202.7839639172798</v>
      </c>
    </row>
    <row r="660" spans="1:8" x14ac:dyDescent="0.3">
      <c r="A660" s="114" t="s">
        <v>1938</v>
      </c>
      <c r="B660" s="113">
        <v>189671.11228626699</v>
      </c>
      <c r="C660" s="114" t="s">
        <v>2347</v>
      </c>
      <c r="D660" s="113">
        <v>180593.380152267</v>
      </c>
      <c r="E660" s="114" t="s">
        <v>2347</v>
      </c>
      <c r="F660" s="113">
        <v>180593.380152267</v>
      </c>
      <c r="G660" s="114" t="s">
        <v>2347</v>
      </c>
      <c r="H660" s="113">
        <v>180593.380152267</v>
      </c>
    </row>
    <row r="661" spans="1:8" x14ac:dyDescent="0.3">
      <c r="A661" s="114" t="s">
        <v>1937</v>
      </c>
      <c r="B661" s="113">
        <v>189265.576885902</v>
      </c>
      <c r="C661" s="114" t="s">
        <v>2348</v>
      </c>
      <c r="D661" s="113">
        <v>166783.04805690199</v>
      </c>
      <c r="E661" s="114" t="s">
        <v>2348</v>
      </c>
      <c r="F661" s="113">
        <v>182002.14443690199</v>
      </c>
      <c r="G661" s="114" t="s">
        <v>2348</v>
      </c>
      <c r="H661" s="113">
        <v>182908.04303090199</v>
      </c>
    </row>
    <row r="662" spans="1:8" ht="43.2" x14ac:dyDescent="0.3">
      <c r="A662" s="114" t="s">
        <v>1936</v>
      </c>
      <c r="B662" s="113">
        <v>188552.89314364101</v>
      </c>
      <c r="C662" s="114" t="s">
        <v>2350</v>
      </c>
      <c r="D662" s="113">
        <v>151074.814081641</v>
      </c>
      <c r="E662" s="114" t="s">
        <v>2404</v>
      </c>
      <c r="F662" s="113">
        <v>137622.52440164101</v>
      </c>
      <c r="G662" s="114" t="s">
        <v>2367</v>
      </c>
      <c r="H662" s="113">
        <v>83006.228281641801</v>
      </c>
    </row>
    <row r="663" spans="1:8" x14ac:dyDescent="0.3">
      <c r="A663" s="114" t="s">
        <v>1935</v>
      </c>
      <c r="B663" s="113">
        <v>188059.477539713</v>
      </c>
      <c r="C663" s="114" t="s">
        <v>2347</v>
      </c>
      <c r="D663" s="113">
        <v>187622.18446671299</v>
      </c>
      <c r="E663" s="114" t="s">
        <v>2347</v>
      </c>
      <c r="F663" s="113">
        <v>187622.18446671299</v>
      </c>
      <c r="G663" s="114" t="s">
        <v>2347</v>
      </c>
      <c r="H663" s="113">
        <v>187622.18446671299</v>
      </c>
    </row>
    <row r="664" spans="1:8" x14ac:dyDescent="0.3">
      <c r="A664" s="114" t="s">
        <v>1934</v>
      </c>
      <c r="B664" s="113">
        <v>187688.68175321401</v>
      </c>
      <c r="C664" s="114" t="s">
        <v>2348</v>
      </c>
      <c r="D664" s="113">
        <v>187382.82378821401</v>
      </c>
      <c r="E664" s="114" t="s">
        <v>2347</v>
      </c>
      <c r="F664" s="113">
        <v>187382.82378821401</v>
      </c>
      <c r="G664" s="114" t="s">
        <v>2347</v>
      </c>
      <c r="H664" s="113">
        <v>187382.82378821401</v>
      </c>
    </row>
    <row r="665" spans="1:8" x14ac:dyDescent="0.3">
      <c r="A665" s="114" t="s">
        <v>1933</v>
      </c>
      <c r="B665" s="113">
        <v>187214.66833568501</v>
      </c>
      <c r="C665" s="114" t="s">
        <v>2347</v>
      </c>
      <c r="D665" s="113">
        <v>186723.814998685</v>
      </c>
      <c r="E665" s="114" t="s">
        <v>2347</v>
      </c>
      <c r="F665" s="113">
        <v>186723.814998685</v>
      </c>
      <c r="G665" s="114" t="s">
        <v>2347</v>
      </c>
      <c r="H665" s="113">
        <v>186723.814998685</v>
      </c>
    </row>
    <row r="666" spans="1:8" x14ac:dyDescent="0.3">
      <c r="A666" s="114" t="s">
        <v>1932</v>
      </c>
      <c r="B666" s="113">
        <v>186635.71880885601</v>
      </c>
      <c r="C666" s="114" t="s">
        <v>2347</v>
      </c>
      <c r="D666" s="113">
        <v>178071.83078785599</v>
      </c>
      <c r="E666" s="114" t="s">
        <v>2347</v>
      </c>
      <c r="F666" s="113">
        <v>178071.83078785599</v>
      </c>
      <c r="G666" s="114" t="s">
        <v>2347</v>
      </c>
      <c r="H666" s="113">
        <v>178071.83078785599</v>
      </c>
    </row>
    <row r="667" spans="1:8" x14ac:dyDescent="0.3">
      <c r="A667" s="114" t="s">
        <v>1931</v>
      </c>
      <c r="B667" s="113">
        <v>185866.519722108</v>
      </c>
      <c r="C667" s="114" t="s">
        <v>2347</v>
      </c>
      <c r="D667" s="113">
        <v>177058.573094108</v>
      </c>
      <c r="E667" s="114" t="s">
        <v>2347</v>
      </c>
      <c r="F667" s="113">
        <v>177058.573094108</v>
      </c>
      <c r="G667" s="114" t="s">
        <v>2347</v>
      </c>
      <c r="H667" s="113">
        <v>177058.573094108</v>
      </c>
    </row>
    <row r="668" spans="1:8" ht="28.8" x14ac:dyDescent="0.3">
      <c r="A668" s="114" t="s">
        <v>1930</v>
      </c>
      <c r="B668" s="113">
        <v>185301.07582217499</v>
      </c>
      <c r="C668" s="114" t="s">
        <v>2367</v>
      </c>
      <c r="D668" s="113">
        <v>185301.07582217499</v>
      </c>
      <c r="E668" s="114" t="s">
        <v>2350</v>
      </c>
      <c r="F668" s="113">
        <v>185301.07582217499</v>
      </c>
      <c r="G668" s="114" t="s">
        <v>2352</v>
      </c>
      <c r="H668" s="113">
        <v>185301.07582217499</v>
      </c>
    </row>
    <row r="669" spans="1:8" x14ac:dyDescent="0.3">
      <c r="A669" s="114" t="s">
        <v>1929</v>
      </c>
      <c r="B669" s="113">
        <v>184259.504553459</v>
      </c>
      <c r="C669" s="114" t="s">
        <v>2347</v>
      </c>
      <c r="D669" s="113">
        <v>182654.38391945901</v>
      </c>
      <c r="E669" s="114" t="s">
        <v>2347</v>
      </c>
      <c r="F669" s="113">
        <v>182654.38391945901</v>
      </c>
      <c r="G669" s="114" t="s">
        <v>2347</v>
      </c>
      <c r="H669" s="113">
        <v>182654.38391945901</v>
      </c>
    </row>
    <row r="670" spans="1:8" ht="43.2" x14ac:dyDescent="0.3">
      <c r="A670" s="114" t="s">
        <v>1928</v>
      </c>
      <c r="B670" s="113">
        <v>183538.349104361</v>
      </c>
      <c r="C670" s="114" t="s">
        <v>2350</v>
      </c>
      <c r="D670" s="113">
        <v>147256.89272436101</v>
      </c>
      <c r="E670" s="114" t="s">
        <v>2404</v>
      </c>
      <c r="F670" s="113">
        <v>129653.690874361</v>
      </c>
      <c r="G670" s="114" t="s">
        <v>2367</v>
      </c>
      <c r="H670" s="113">
        <v>76781.216754361507</v>
      </c>
    </row>
    <row r="671" spans="1:8" x14ac:dyDescent="0.3">
      <c r="A671" s="114" t="s">
        <v>1927</v>
      </c>
      <c r="B671" s="113">
        <v>183251.96994785001</v>
      </c>
      <c r="C671" s="114" t="s">
        <v>2369</v>
      </c>
      <c r="D671" s="113">
        <v>165146.55162385001</v>
      </c>
      <c r="E671" s="114" t="s">
        <v>2369</v>
      </c>
      <c r="F671" s="113">
        <v>165146.55162385001</v>
      </c>
      <c r="G671" s="114" t="s">
        <v>2369</v>
      </c>
      <c r="H671" s="113">
        <v>165146.55162385001</v>
      </c>
    </row>
    <row r="672" spans="1:8" ht="43.2" x14ac:dyDescent="0.3">
      <c r="A672" s="114" t="s">
        <v>1926</v>
      </c>
      <c r="B672" s="113">
        <v>181217.39386959499</v>
      </c>
      <c r="C672" s="114" t="s">
        <v>2356</v>
      </c>
      <c r="D672" s="113">
        <v>134900.41144359499</v>
      </c>
      <c r="E672" s="114" t="s">
        <v>2385</v>
      </c>
      <c r="F672" s="113">
        <v>134900.41144359499</v>
      </c>
      <c r="G672" s="114" t="s">
        <v>2395</v>
      </c>
      <c r="H672" s="113">
        <v>79114.983403595805</v>
      </c>
    </row>
    <row r="673" spans="1:8" x14ac:dyDescent="0.3">
      <c r="A673" s="114" t="s">
        <v>1925</v>
      </c>
      <c r="B673" s="113">
        <v>180275.17088935099</v>
      </c>
      <c r="C673" s="114" t="s">
        <v>2347</v>
      </c>
      <c r="D673" s="113">
        <v>172063.17714635099</v>
      </c>
      <c r="E673" s="114" t="s">
        <v>2347</v>
      </c>
      <c r="F673" s="113">
        <v>172063.17714635099</v>
      </c>
      <c r="G673" s="114" t="s">
        <v>2347</v>
      </c>
      <c r="H673" s="113">
        <v>172063.17714635099</v>
      </c>
    </row>
    <row r="674" spans="1:8" x14ac:dyDescent="0.3">
      <c r="A674" s="114" t="s">
        <v>1924</v>
      </c>
      <c r="B674" s="113">
        <v>179229.50371823899</v>
      </c>
      <c r="C674" s="114" t="s">
        <v>2349</v>
      </c>
      <c r="D674" s="113">
        <v>179229.50371823899</v>
      </c>
      <c r="E674" s="114" t="s">
        <v>2349</v>
      </c>
      <c r="F674" s="113">
        <v>179229.50371823899</v>
      </c>
      <c r="G674" s="114" t="s">
        <v>2349</v>
      </c>
      <c r="H674" s="113">
        <v>179229.50371823899</v>
      </c>
    </row>
    <row r="675" spans="1:8" x14ac:dyDescent="0.3">
      <c r="A675" s="114" t="s">
        <v>1923</v>
      </c>
      <c r="B675" s="113">
        <v>176663.87963054999</v>
      </c>
      <c r="C675" s="114" t="s">
        <v>2347</v>
      </c>
      <c r="D675" s="113">
        <v>176152.70049255001</v>
      </c>
      <c r="E675" s="114" t="s">
        <v>2347</v>
      </c>
      <c r="F675" s="113">
        <v>176152.70049255001</v>
      </c>
      <c r="G675" s="114" t="s">
        <v>2347</v>
      </c>
      <c r="H675" s="113">
        <v>176152.70049255001</v>
      </c>
    </row>
    <row r="676" spans="1:8" x14ac:dyDescent="0.3">
      <c r="A676" s="114" t="s">
        <v>1922</v>
      </c>
      <c r="B676" s="113">
        <v>176616.54497979599</v>
      </c>
      <c r="C676" s="114" t="s">
        <v>2347</v>
      </c>
      <c r="D676" s="113">
        <v>167920.54326379599</v>
      </c>
      <c r="E676" s="114" t="s">
        <v>2347</v>
      </c>
      <c r="F676" s="113">
        <v>167920.54326379599</v>
      </c>
      <c r="G676" s="114" t="s">
        <v>2347</v>
      </c>
      <c r="H676" s="113">
        <v>167920.54326379599</v>
      </c>
    </row>
    <row r="677" spans="1:8" x14ac:dyDescent="0.3">
      <c r="A677" s="114" t="s">
        <v>1921</v>
      </c>
      <c r="B677" s="113">
        <v>174685.41137451999</v>
      </c>
      <c r="C677" s="114" t="s">
        <v>2347</v>
      </c>
      <c r="D677" s="113">
        <v>173081.33375652001</v>
      </c>
      <c r="E677" s="114" t="s">
        <v>2347</v>
      </c>
      <c r="F677" s="113">
        <v>173081.33375652001</v>
      </c>
      <c r="G677" s="114" t="s">
        <v>2347</v>
      </c>
      <c r="H677" s="113">
        <v>173081.33375652001</v>
      </c>
    </row>
    <row r="678" spans="1:8" x14ac:dyDescent="0.3">
      <c r="A678" s="114" t="s">
        <v>1920</v>
      </c>
      <c r="B678" s="113">
        <v>174580.60030907299</v>
      </c>
      <c r="C678" s="114" t="s">
        <v>2369</v>
      </c>
      <c r="D678" s="113">
        <v>162443.82978307299</v>
      </c>
      <c r="E678" s="114" t="s">
        <v>2369</v>
      </c>
      <c r="F678" s="113">
        <v>162443.82978307299</v>
      </c>
      <c r="G678" s="114" t="s">
        <v>2369</v>
      </c>
      <c r="H678" s="113">
        <v>162443.82978307299</v>
      </c>
    </row>
    <row r="679" spans="1:8" x14ac:dyDescent="0.3">
      <c r="A679" s="114" t="s">
        <v>1919</v>
      </c>
      <c r="B679" s="113">
        <v>174272.615988078</v>
      </c>
      <c r="C679" s="114" t="s">
        <v>2348</v>
      </c>
      <c r="D679" s="113">
        <v>168712.13754607801</v>
      </c>
      <c r="E679" s="114" t="s">
        <v>2348</v>
      </c>
      <c r="F679" s="113">
        <v>169506.70129307799</v>
      </c>
      <c r="G679" s="114" t="s">
        <v>2348</v>
      </c>
      <c r="H679" s="113">
        <v>169790.47406007801</v>
      </c>
    </row>
    <row r="680" spans="1:8" x14ac:dyDescent="0.3">
      <c r="A680" s="114" t="s">
        <v>1918</v>
      </c>
      <c r="B680" s="113">
        <v>173803.10088231199</v>
      </c>
      <c r="C680" s="114" t="s">
        <v>2369</v>
      </c>
      <c r="D680" s="113">
        <v>157221.063586312</v>
      </c>
      <c r="E680" s="114" t="s">
        <v>2369</v>
      </c>
      <c r="F680" s="113">
        <v>157221.063586312</v>
      </c>
      <c r="G680" s="114" t="s">
        <v>2369</v>
      </c>
      <c r="H680" s="113">
        <v>157221.063586312</v>
      </c>
    </row>
    <row r="681" spans="1:8" ht="43.2" x14ac:dyDescent="0.3">
      <c r="A681" s="114" t="s">
        <v>1917</v>
      </c>
      <c r="B681" s="113">
        <v>171588.27238976199</v>
      </c>
      <c r="C681" s="114" t="s">
        <v>2364</v>
      </c>
      <c r="D681" s="113">
        <v>129218.39832676201</v>
      </c>
      <c r="E681" s="114" t="s">
        <v>2376</v>
      </c>
      <c r="F681" s="113">
        <v>112736.48889676201</v>
      </c>
      <c r="G681" s="114" t="s">
        <v>2364</v>
      </c>
      <c r="H681" s="113">
        <v>112736.48889676201</v>
      </c>
    </row>
    <row r="682" spans="1:8" x14ac:dyDescent="0.3">
      <c r="A682" s="114" t="s">
        <v>1916</v>
      </c>
      <c r="B682" s="113">
        <v>171186.94205669401</v>
      </c>
      <c r="C682" s="114" t="s">
        <v>2347</v>
      </c>
      <c r="D682" s="113">
        <v>171015.38456369401</v>
      </c>
      <c r="E682" s="114" t="s">
        <v>2347</v>
      </c>
      <c r="F682" s="113">
        <v>171015.38456369401</v>
      </c>
      <c r="G682" s="114" t="s">
        <v>2347</v>
      </c>
      <c r="H682" s="113">
        <v>171015.38456369401</v>
      </c>
    </row>
    <row r="683" spans="1:8" x14ac:dyDescent="0.3">
      <c r="A683" s="114" t="s">
        <v>1915</v>
      </c>
      <c r="B683" s="113">
        <v>171003.44568748001</v>
      </c>
      <c r="C683" s="114" t="s">
        <v>2347</v>
      </c>
      <c r="D683" s="113">
        <v>170715.89062748</v>
      </c>
      <c r="E683" s="114" t="s">
        <v>2347</v>
      </c>
      <c r="F683" s="113">
        <v>170715.89062748</v>
      </c>
      <c r="G683" s="114" t="s">
        <v>2347</v>
      </c>
      <c r="H683" s="113">
        <v>170715.89062748</v>
      </c>
    </row>
    <row r="684" spans="1:8" ht="43.2" x14ac:dyDescent="0.3">
      <c r="A684" s="114" t="s">
        <v>1914</v>
      </c>
      <c r="B684" s="113">
        <v>170592.870026608</v>
      </c>
      <c r="C684" s="114" t="s">
        <v>2357</v>
      </c>
      <c r="D684" s="113">
        <v>134189.389083608</v>
      </c>
      <c r="E684" s="114" t="s">
        <v>2398</v>
      </c>
      <c r="F684" s="113">
        <v>125708.748852608</v>
      </c>
      <c r="G684" s="114" t="s">
        <v>2402</v>
      </c>
      <c r="H684" s="113">
        <v>102164.208937608</v>
      </c>
    </row>
    <row r="685" spans="1:8" x14ac:dyDescent="0.3">
      <c r="A685" s="114" t="s">
        <v>1913</v>
      </c>
      <c r="B685" s="113">
        <v>169874.52074217601</v>
      </c>
      <c r="C685" s="114" t="s">
        <v>2347</v>
      </c>
      <c r="D685" s="113">
        <v>163125.57232717599</v>
      </c>
      <c r="E685" s="114" t="s">
        <v>2347</v>
      </c>
      <c r="F685" s="113">
        <v>163125.57232717599</v>
      </c>
      <c r="G685" s="114" t="s">
        <v>2347</v>
      </c>
      <c r="H685" s="113">
        <v>163125.57232717599</v>
      </c>
    </row>
    <row r="686" spans="1:8" x14ac:dyDescent="0.3">
      <c r="A686" s="114" t="s">
        <v>1912</v>
      </c>
      <c r="B686" s="113">
        <v>169513.46668873899</v>
      </c>
      <c r="C686" s="114" t="s">
        <v>2347</v>
      </c>
      <c r="D686" s="113">
        <v>168754.205249739</v>
      </c>
      <c r="E686" s="114" t="s">
        <v>2347</v>
      </c>
      <c r="F686" s="113">
        <v>168754.205249739</v>
      </c>
      <c r="G686" s="114" t="s">
        <v>2347</v>
      </c>
      <c r="H686" s="113">
        <v>168754.205249739</v>
      </c>
    </row>
    <row r="687" spans="1:8" x14ac:dyDescent="0.3">
      <c r="A687" s="114" t="s">
        <v>1911</v>
      </c>
      <c r="B687" s="113">
        <v>169297.63606217</v>
      </c>
      <c r="C687" s="114" t="s">
        <v>2347</v>
      </c>
      <c r="D687" s="113">
        <v>166173.75368717001</v>
      </c>
      <c r="E687" s="114" t="s">
        <v>2347</v>
      </c>
      <c r="F687" s="113">
        <v>166173.75368717001</v>
      </c>
      <c r="G687" s="114" t="s">
        <v>2347</v>
      </c>
      <c r="H687" s="113">
        <v>166173.75368717001</v>
      </c>
    </row>
    <row r="688" spans="1:8" ht="43.2" x14ac:dyDescent="0.3">
      <c r="A688" s="114" t="s">
        <v>1910</v>
      </c>
      <c r="B688" s="113">
        <v>167568.593178248</v>
      </c>
      <c r="C688" s="114" t="s">
        <v>2365</v>
      </c>
      <c r="D688" s="113">
        <v>143454.49141924799</v>
      </c>
      <c r="E688" s="114" t="s">
        <v>2356</v>
      </c>
      <c r="F688" s="113">
        <v>141385.22392124799</v>
      </c>
      <c r="G688" s="114" t="s">
        <v>2356</v>
      </c>
      <c r="H688" s="113">
        <v>141385.22392124799</v>
      </c>
    </row>
    <row r="689" spans="1:8" x14ac:dyDescent="0.3">
      <c r="A689" s="114" t="s">
        <v>1909</v>
      </c>
      <c r="B689" s="113">
        <v>166571.42585381499</v>
      </c>
      <c r="C689" s="114" t="s">
        <v>2348</v>
      </c>
      <c r="D689" s="113">
        <v>166068.64356081499</v>
      </c>
      <c r="E689" s="114" t="s">
        <v>2348</v>
      </c>
      <c r="F689" s="113">
        <v>166078.89666781499</v>
      </c>
      <c r="G689" s="114" t="s">
        <v>2347</v>
      </c>
      <c r="H689" s="113">
        <v>166078.89666781499</v>
      </c>
    </row>
    <row r="690" spans="1:8" x14ac:dyDescent="0.3">
      <c r="A690" s="114" t="s">
        <v>1908</v>
      </c>
      <c r="B690" s="113">
        <v>166060.20674363899</v>
      </c>
      <c r="C690" s="114" t="s">
        <v>2347</v>
      </c>
      <c r="D690" s="113">
        <v>165557.75162663899</v>
      </c>
      <c r="E690" s="114" t="s">
        <v>2347</v>
      </c>
      <c r="F690" s="113">
        <v>165557.75162663899</v>
      </c>
      <c r="G690" s="114" t="s">
        <v>2347</v>
      </c>
      <c r="H690" s="113">
        <v>165557.75162663899</v>
      </c>
    </row>
    <row r="691" spans="1:8" x14ac:dyDescent="0.3">
      <c r="A691" s="114" t="s">
        <v>1907</v>
      </c>
      <c r="B691" s="113">
        <v>165993.68979963101</v>
      </c>
      <c r="C691" s="114" t="s">
        <v>2347</v>
      </c>
      <c r="D691" s="113">
        <v>165610.00206763099</v>
      </c>
      <c r="E691" s="114" t="s">
        <v>2347</v>
      </c>
      <c r="F691" s="113">
        <v>165610.00206763099</v>
      </c>
      <c r="G691" s="114" t="s">
        <v>2347</v>
      </c>
      <c r="H691" s="113">
        <v>165610.00206763099</v>
      </c>
    </row>
    <row r="692" spans="1:8" x14ac:dyDescent="0.3">
      <c r="A692" s="114" t="s">
        <v>1906</v>
      </c>
      <c r="B692" s="113">
        <v>165868.07351007601</v>
      </c>
      <c r="C692" s="114" t="s">
        <v>2347</v>
      </c>
      <c r="D692" s="113">
        <v>157737.494024076</v>
      </c>
      <c r="E692" s="114" t="s">
        <v>2347</v>
      </c>
      <c r="F692" s="113">
        <v>157737.494024076</v>
      </c>
      <c r="G692" s="114" t="s">
        <v>2347</v>
      </c>
      <c r="H692" s="113">
        <v>157737.494024076</v>
      </c>
    </row>
    <row r="693" spans="1:8" x14ac:dyDescent="0.3">
      <c r="A693" s="114" t="s">
        <v>1905</v>
      </c>
      <c r="B693" s="113">
        <v>165399.23038830099</v>
      </c>
      <c r="C693" s="114" t="s">
        <v>2347</v>
      </c>
      <c r="D693" s="113">
        <v>157239.90961330099</v>
      </c>
      <c r="E693" s="114" t="s">
        <v>2347</v>
      </c>
      <c r="F693" s="113">
        <v>157239.90961330099</v>
      </c>
      <c r="G693" s="114" t="s">
        <v>2347</v>
      </c>
      <c r="H693" s="113">
        <v>157239.90961330099</v>
      </c>
    </row>
    <row r="694" spans="1:8" ht="28.8" x14ac:dyDescent="0.3">
      <c r="A694" s="114" t="s">
        <v>1904</v>
      </c>
      <c r="B694" s="113">
        <v>164677.80235263001</v>
      </c>
      <c r="C694" s="114" t="s">
        <v>2352</v>
      </c>
      <c r="D694" s="113">
        <v>164278.45610163</v>
      </c>
      <c r="E694" s="114" t="s">
        <v>2350</v>
      </c>
      <c r="F694" s="113">
        <v>164278.45610163</v>
      </c>
      <c r="G694" s="114" t="s">
        <v>2350</v>
      </c>
      <c r="H694" s="113">
        <v>164278.45610163</v>
      </c>
    </row>
    <row r="695" spans="1:8" x14ac:dyDescent="0.3">
      <c r="A695" s="114" t="s">
        <v>1903</v>
      </c>
      <c r="B695" s="113">
        <v>163941.19463390001</v>
      </c>
      <c r="C695" s="114" t="s">
        <v>2348</v>
      </c>
      <c r="D695" s="113">
        <v>152733.2559399</v>
      </c>
      <c r="E695" s="114" t="s">
        <v>2348</v>
      </c>
      <c r="F695" s="113">
        <v>155014.16977889999</v>
      </c>
      <c r="G695" s="114" t="s">
        <v>2347</v>
      </c>
      <c r="H695" s="113">
        <v>155014.16977889999</v>
      </c>
    </row>
    <row r="696" spans="1:8" x14ac:dyDescent="0.3">
      <c r="A696" s="114" t="s">
        <v>1902</v>
      </c>
      <c r="B696" s="113">
        <v>161885.973723573</v>
      </c>
      <c r="C696" s="114" t="s">
        <v>2347</v>
      </c>
      <c r="D696" s="113">
        <v>154257.712677573</v>
      </c>
      <c r="E696" s="114" t="s">
        <v>2347</v>
      </c>
      <c r="F696" s="113">
        <v>154257.712677573</v>
      </c>
      <c r="G696" s="114" t="s">
        <v>2347</v>
      </c>
      <c r="H696" s="113">
        <v>154257.712677573</v>
      </c>
    </row>
    <row r="697" spans="1:8" ht="57.6" x14ac:dyDescent="0.3">
      <c r="A697" s="114" t="s">
        <v>1901</v>
      </c>
      <c r="B697" s="113">
        <v>159858.05032619199</v>
      </c>
      <c r="C697" s="114" t="s">
        <v>2356</v>
      </c>
      <c r="D697" s="113">
        <v>158812.114906192</v>
      </c>
      <c r="E697" s="114" t="s">
        <v>2394</v>
      </c>
      <c r="F697" s="113">
        <v>158554.98132619201</v>
      </c>
      <c r="G697" s="114" t="s">
        <v>2354</v>
      </c>
      <c r="H697" s="113">
        <v>158849.697442192</v>
      </c>
    </row>
    <row r="698" spans="1:8" ht="43.2" x14ac:dyDescent="0.3">
      <c r="A698" s="114" t="s">
        <v>1900</v>
      </c>
      <c r="B698" s="113">
        <v>158251.37232162899</v>
      </c>
      <c r="C698" s="114" t="s">
        <v>2359</v>
      </c>
      <c r="D698" s="113">
        <v>111339.188951629</v>
      </c>
      <c r="E698" s="114" t="s">
        <v>2403</v>
      </c>
      <c r="F698" s="113">
        <v>0</v>
      </c>
      <c r="G698" s="114" t="s">
        <v>2402</v>
      </c>
      <c r="H698" s="113">
        <v>0</v>
      </c>
    </row>
    <row r="699" spans="1:8" x14ac:dyDescent="0.3">
      <c r="A699" s="114" t="s">
        <v>1899</v>
      </c>
      <c r="B699" s="113">
        <v>157977.257329074</v>
      </c>
      <c r="C699" s="114" t="s">
        <v>2353</v>
      </c>
      <c r="D699" s="113">
        <v>157543.26548307401</v>
      </c>
      <c r="E699" s="114" t="s">
        <v>2353</v>
      </c>
      <c r="F699" s="113">
        <v>157543.26548307401</v>
      </c>
      <c r="G699" s="114" t="s">
        <v>2353</v>
      </c>
      <c r="H699" s="113">
        <v>157543.26548307401</v>
      </c>
    </row>
    <row r="700" spans="1:8" ht="43.2" x14ac:dyDescent="0.3">
      <c r="A700" s="114" t="s">
        <v>1898</v>
      </c>
      <c r="B700" s="113">
        <v>157887.78953319599</v>
      </c>
      <c r="C700" s="114" t="s">
        <v>2364</v>
      </c>
      <c r="D700" s="113">
        <v>128043.810167196</v>
      </c>
      <c r="E700" s="114" t="s">
        <v>2392</v>
      </c>
      <c r="F700" s="113">
        <v>124976.472566196</v>
      </c>
      <c r="G700" s="114" t="s">
        <v>2364</v>
      </c>
      <c r="H700" s="113">
        <v>124976.472566196</v>
      </c>
    </row>
    <row r="701" spans="1:8" x14ac:dyDescent="0.3">
      <c r="A701" s="114" t="s">
        <v>1897</v>
      </c>
      <c r="B701" s="113">
        <v>157580.954225383</v>
      </c>
      <c r="C701" s="114" t="s">
        <v>2347</v>
      </c>
      <c r="D701" s="113">
        <v>157547.711785383</v>
      </c>
      <c r="E701" s="114" t="s">
        <v>2347</v>
      </c>
      <c r="F701" s="113">
        <v>157547.711785383</v>
      </c>
      <c r="G701" s="114" t="s">
        <v>2347</v>
      </c>
      <c r="H701" s="113">
        <v>157547.711785383</v>
      </c>
    </row>
    <row r="702" spans="1:8" x14ac:dyDescent="0.3">
      <c r="A702" s="114" t="s">
        <v>1896</v>
      </c>
      <c r="B702" s="113">
        <v>155998.70836857299</v>
      </c>
      <c r="C702" s="114" t="s">
        <v>2381</v>
      </c>
      <c r="D702" s="113">
        <v>155998.70836857299</v>
      </c>
      <c r="E702" s="114" t="s">
        <v>2380</v>
      </c>
      <c r="F702" s="113">
        <v>155998.70836857299</v>
      </c>
      <c r="G702" s="114" t="s">
        <v>2401</v>
      </c>
      <c r="H702" s="113">
        <v>155998.70836857299</v>
      </c>
    </row>
    <row r="703" spans="1:8" x14ac:dyDescent="0.3">
      <c r="A703" s="114" t="s">
        <v>1895</v>
      </c>
      <c r="B703" s="113">
        <v>155425.18213819701</v>
      </c>
      <c r="C703" s="114" t="s">
        <v>2347</v>
      </c>
      <c r="D703" s="113">
        <v>153491.91434819699</v>
      </c>
      <c r="E703" s="114" t="s">
        <v>2347</v>
      </c>
      <c r="F703" s="113">
        <v>153491.91434819699</v>
      </c>
      <c r="G703" s="114" t="s">
        <v>2347</v>
      </c>
      <c r="H703" s="113">
        <v>153491.91434819699</v>
      </c>
    </row>
    <row r="704" spans="1:8" x14ac:dyDescent="0.3">
      <c r="A704" s="114" t="s">
        <v>1894</v>
      </c>
      <c r="B704" s="113">
        <v>153829.42875538199</v>
      </c>
      <c r="C704" s="114" t="s">
        <v>2347</v>
      </c>
      <c r="D704" s="113">
        <v>152547.43024438201</v>
      </c>
      <c r="E704" s="114" t="s">
        <v>2347</v>
      </c>
      <c r="F704" s="113">
        <v>152547.43024438201</v>
      </c>
      <c r="G704" s="114" t="s">
        <v>2347</v>
      </c>
      <c r="H704" s="113">
        <v>152547.43024438201</v>
      </c>
    </row>
    <row r="705" spans="1:8" x14ac:dyDescent="0.3">
      <c r="A705" s="114" t="s">
        <v>1893</v>
      </c>
      <c r="B705" s="113">
        <v>153560.77832334</v>
      </c>
      <c r="C705" s="114" t="s">
        <v>2400</v>
      </c>
      <c r="D705" s="113">
        <v>138444.08227334</v>
      </c>
      <c r="E705" s="114" t="s">
        <v>2400</v>
      </c>
      <c r="F705" s="113">
        <v>138444.08227334</v>
      </c>
      <c r="G705" s="114" t="s">
        <v>2400</v>
      </c>
      <c r="H705" s="113">
        <v>138444.08227334</v>
      </c>
    </row>
    <row r="706" spans="1:8" x14ac:dyDescent="0.3">
      <c r="A706" s="114" t="s">
        <v>1892</v>
      </c>
      <c r="B706" s="113">
        <v>153488.97011663701</v>
      </c>
      <c r="C706" s="114" t="s">
        <v>2349</v>
      </c>
      <c r="D706" s="113">
        <v>153488.97011663701</v>
      </c>
      <c r="E706" s="114" t="s">
        <v>2349</v>
      </c>
      <c r="F706" s="113">
        <v>153488.97011663701</v>
      </c>
      <c r="G706" s="114" t="s">
        <v>2349</v>
      </c>
      <c r="H706" s="113">
        <v>153488.97011663701</v>
      </c>
    </row>
    <row r="707" spans="1:8" ht="43.2" x14ac:dyDescent="0.3">
      <c r="A707" s="114" t="s">
        <v>1891</v>
      </c>
      <c r="B707" s="113">
        <v>153311.48464251301</v>
      </c>
      <c r="C707" s="114" t="s">
        <v>2399</v>
      </c>
      <c r="D707" s="113">
        <v>105112.046147513</v>
      </c>
      <c r="E707" s="114" t="s">
        <v>2359</v>
      </c>
      <c r="F707" s="113">
        <v>105112.046147513</v>
      </c>
      <c r="G707" s="114" t="s">
        <v>2373</v>
      </c>
      <c r="H707" s="113">
        <v>102953.05674151301</v>
      </c>
    </row>
    <row r="708" spans="1:8" x14ac:dyDescent="0.3">
      <c r="A708" s="114" t="s">
        <v>1890</v>
      </c>
      <c r="B708" s="113">
        <v>152506.89234098501</v>
      </c>
      <c r="C708" s="114" t="s">
        <v>2353</v>
      </c>
      <c r="D708" s="113">
        <v>151789.89736698501</v>
      </c>
      <c r="E708" s="114" t="s">
        <v>2353</v>
      </c>
      <c r="F708" s="113">
        <v>151789.89736698501</v>
      </c>
      <c r="G708" s="114" t="s">
        <v>2353</v>
      </c>
      <c r="H708" s="113">
        <v>151789.89736698501</v>
      </c>
    </row>
    <row r="709" spans="1:8" x14ac:dyDescent="0.3">
      <c r="A709" s="114" t="s">
        <v>1889</v>
      </c>
      <c r="B709" s="113">
        <v>150625.14570282699</v>
      </c>
      <c r="C709" s="114" t="s">
        <v>2349</v>
      </c>
      <c r="D709" s="113">
        <v>150625.14570282699</v>
      </c>
      <c r="E709" s="114" t="s">
        <v>2349</v>
      </c>
      <c r="F709" s="113">
        <v>150625.14570282699</v>
      </c>
      <c r="G709" s="114" t="s">
        <v>2349</v>
      </c>
      <c r="H709" s="113">
        <v>150625.14570282699</v>
      </c>
    </row>
    <row r="710" spans="1:8" x14ac:dyDescent="0.3">
      <c r="A710" s="114" t="s">
        <v>1888</v>
      </c>
      <c r="B710" s="113">
        <v>150338.42382019901</v>
      </c>
      <c r="C710" s="114" t="s">
        <v>2369</v>
      </c>
      <c r="D710" s="113">
        <v>135783.90456019901</v>
      </c>
      <c r="E710" s="114" t="s">
        <v>2369</v>
      </c>
      <c r="F710" s="113">
        <v>135783.90456019901</v>
      </c>
      <c r="G710" s="114" t="s">
        <v>2369</v>
      </c>
      <c r="H710" s="113">
        <v>135783.90456019901</v>
      </c>
    </row>
    <row r="711" spans="1:8" x14ac:dyDescent="0.3">
      <c r="A711" s="114" t="s">
        <v>1887</v>
      </c>
      <c r="B711" s="113">
        <v>149860.763673707</v>
      </c>
      <c r="C711" s="114" t="s">
        <v>2347</v>
      </c>
      <c r="D711" s="113">
        <v>149417.00351170701</v>
      </c>
      <c r="E711" s="114" t="s">
        <v>2347</v>
      </c>
      <c r="F711" s="113">
        <v>149417.00351170701</v>
      </c>
      <c r="G711" s="114" t="s">
        <v>2347</v>
      </c>
      <c r="H711" s="113">
        <v>149417.00351170701</v>
      </c>
    </row>
    <row r="712" spans="1:8" x14ac:dyDescent="0.3">
      <c r="A712" s="114" t="s">
        <v>1886</v>
      </c>
      <c r="B712" s="113">
        <v>149850.55213285799</v>
      </c>
      <c r="C712" s="114" t="s">
        <v>2347</v>
      </c>
      <c r="D712" s="113">
        <v>148932.36859085801</v>
      </c>
      <c r="E712" s="114" t="s">
        <v>2347</v>
      </c>
      <c r="F712" s="113">
        <v>148932.36859085801</v>
      </c>
      <c r="G712" s="114" t="s">
        <v>2347</v>
      </c>
      <c r="H712" s="113">
        <v>148932.36859085801</v>
      </c>
    </row>
    <row r="713" spans="1:8" x14ac:dyDescent="0.3">
      <c r="A713" s="114" t="s">
        <v>1885</v>
      </c>
      <c r="B713" s="113">
        <v>147894.42978977799</v>
      </c>
      <c r="C713" s="114" t="s">
        <v>2347</v>
      </c>
      <c r="D713" s="113">
        <v>147177.45530677799</v>
      </c>
      <c r="E713" s="114" t="s">
        <v>2347</v>
      </c>
      <c r="F713" s="113">
        <v>147177.45530677799</v>
      </c>
      <c r="G713" s="114" t="s">
        <v>2347</v>
      </c>
      <c r="H713" s="113">
        <v>147177.45530677799</v>
      </c>
    </row>
    <row r="714" spans="1:8" x14ac:dyDescent="0.3">
      <c r="A714" s="114" t="s">
        <v>1884</v>
      </c>
      <c r="B714" s="113">
        <v>147697.36469295199</v>
      </c>
      <c r="C714" s="114" t="s">
        <v>2348</v>
      </c>
      <c r="D714" s="113">
        <v>137663.68211095099</v>
      </c>
      <c r="E714" s="114" t="s">
        <v>2348</v>
      </c>
      <c r="F714" s="113">
        <v>143368.67922095099</v>
      </c>
      <c r="G714" s="114" t="s">
        <v>2348</v>
      </c>
      <c r="H714" s="113">
        <v>142710.41032395099</v>
      </c>
    </row>
    <row r="715" spans="1:8" x14ac:dyDescent="0.3">
      <c r="A715" s="114" t="s">
        <v>1883</v>
      </c>
      <c r="B715" s="113">
        <v>147170.17111965999</v>
      </c>
      <c r="C715" s="114" t="s">
        <v>2347</v>
      </c>
      <c r="D715" s="113">
        <v>139908.72771466</v>
      </c>
      <c r="E715" s="114" t="s">
        <v>2347</v>
      </c>
      <c r="F715" s="113">
        <v>139908.72771466</v>
      </c>
      <c r="G715" s="114" t="s">
        <v>2347</v>
      </c>
      <c r="H715" s="113">
        <v>139908.72771466</v>
      </c>
    </row>
    <row r="716" spans="1:8" x14ac:dyDescent="0.3">
      <c r="A716" s="114" t="s">
        <v>1882</v>
      </c>
      <c r="B716" s="113">
        <v>146186.472012276</v>
      </c>
      <c r="C716" s="114" t="s">
        <v>2349</v>
      </c>
      <c r="D716" s="113">
        <v>146186.472012276</v>
      </c>
      <c r="E716" s="114" t="s">
        <v>2349</v>
      </c>
      <c r="F716" s="113">
        <v>146186.472012276</v>
      </c>
      <c r="G716" s="114" t="s">
        <v>2349</v>
      </c>
      <c r="H716" s="113">
        <v>146186.472012276</v>
      </c>
    </row>
    <row r="717" spans="1:8" x14ac:dyDescent="0.3">
      <c r="A717" s="114" t="s">
        <v>1881</v>
      </c>
      <c r="B717" s="113">
        <v>145603.87402110401</v>
      </c>
      <c r="C717" s="114" t="s">
        <v>2347</v>
      </c>
      <c r="D717" s="113">
        <v>141667.739043104</v>
      </c>
      <c r="E717" s="114" t="s">
        <v>2347</v>
      </c>
      <c r="F717" s="113">
        <v>141667.739043104</v>
      </c>
      <c r="G717" s="114" t="s">
        <v>2347</v>
      </c>
      <c r="H717" s="113">
        <v>141667.739043104</v>
      </c>
    </row>
    <row r="718" spans="1:8" x14ac:dyDescent="0.3">
      <c r="A718" s="114" t="s">
        <v>1880</v>
      </c>
      <c r="B718" s="113">
        <v>144381.455196094</v>
      </c>
      <c r="C718" s="114" t="s">
        <v>2347</v>
      </c>
      <c r="D718" s="113">
        <v>139784.470117094</v>
      </c>
      <c r="E718" s="114" t="s">
        <v>2347</v>
      </c>
      <c r="F718" s="113">
        <v>139784.470117094</v>
      </c>
      <c r="G718" s="114" t="s">
        <v>2347</v>
      </c>
      <c r="H718" s="113">
        <v>139784.470117094</v>
      </c>
    </row>
    <row r="719" spans="1:8" x14ac:dyDescent="0.3">
      <c r="A719" s="114" t="s">
        <v>1879</v>
      </c>
      <c r="B719" s="113">
        <v>143891.33233315501</v>
      </c>
      <c r="C719" s="114" t="s">
        <v>2349</v>
      </c>
      <c r="D719" s="113">
        <v>143891.33233315501</v>
      </c>
      <c r="E719" s="114" t="s">
        <v>2349</v>
      </c>
      <c r="F719" s="113">
        <v>143891.33233315501</v>
      </c>
      <c r="G719" s="114" t="s">
        <v>2349</v>
      </c>
      <c r="H719" s="113">
        <v>143891.33233315501</v>
      </c>
    </row>
    <row r="720" spans="1:8" x14ac:dyDescent="0.3">
      <c r="A720" s="114" t="s">
        <v>1878</v>
      </c>
      <c r="B720" s="113">
        <v>143656.99055523</v>
      </c>
      <c r="C720" s="114" t="s">
        <v>2353</v>
      </c>
      <c r="D720" s="113">
        <v>138628.13523322999</v>
      </c>
      <c r="E720" s="114" t="s">
        <v>2353</v>
      </c>
      <c r="F720" s="113">
        <v>138628.13523322999</v>
      </c>
      <c r="G720" s="114" t="s">
        <v>2353</v>
      </c>
      <c r="H720" s="113">
        <v>138628.13523322999</v>
      </c>
    </row>
    <row r="721" spans="1:8" x14ac:dyDescent="0.3">
      <c r="A721" s="114" t="s">
        <v>1877</v>
      </c>
      <c r="B721" s="113">
        <v>143030.88569581101</v>
      </c>
      <c r="C721" s="114" t="s">
        <v>2349</v>
      </c>
      <c r="D721" s="113">
        <v>143030.88569581101</v>
      </c>
      <c r="E721" s="114" t="s">
        <v>2349</v>
      </c>
      <c r="F721" s="113">
        <v>143030.88569581101</v>
      </c>
      <c r="G721" s="114" t="s">
        <v>2349</v>
      </c>
      <c r="H721" s="113">
        <v>143030.88569581101</v>
      </c>
    </row>
    <row r="722" spans="1:8" x14ac:dyDescent="0.3">
      <c r="A722" s="114" t="s">
        <v>1876</v>
      </c>
      <c r="B722" s="113">
        <v>142767.336152409</v>
      </c>
      <c r="C722" s="114" t="s">
        <v>2347</v>
      </c>
      <c r="D722" s="113">
        <v>142609.708916409</v>
      </c>
      <c r="E722" s="114" t="s">
        <v>2347</v>
      </c>
      <c r="F722" s="113">
        <v>142609.708916409</v>
      </c>
      <c r="G722" s="114" t="s">
        <v>2347</v>
      </c>
      <c r="H722" s="113">
        <v>142609.708916409</v>
      </c>
    </row>
    <row r="723" spans="1:8" x14ac:dyDescent="0.3">
      <c r="A723" s="114" t="s">
        <v>1875</v>
      </c>
      <c r="B723" s="113">
        <v>141921.91385912799</v>
      </c>
      <c r="C723" s="114" t="s">
        <v>2369</v>
      </c>
      <c r="D723" s="113">
        <v>133183.85878912799</v>
      </c>
      <c r="E723" s="114" t="s">
        <v>2369</v>
      </c>
      <c r="F723" s="113">
        <v>133183.85878912799</v>
      </c>
      <c r="G723" s="114" t="s">
        <v>2369</v>
      </c>
      <c r="H723" s="113">
        <v>133183.85878912799</v>
      </c>
    </row>
    <row r="724" spans="1:8" x14ac:dyDescent="0.3">
      <c r="A724" s="114" t="s">
        <v>1874</v>
      </c>
      <c r="B724" s="113">
        <v>141477.22295758501</v>
      </c>
      <c r="C724" s="114" t="s">
        <v>2347</v>
      </c>
      <c r="D724" s="113">
        <v>141451.25045558499</v>
      </c>
      <c r="E724" s="114" t="s">
        <v>2347</v>
      </c>
      <c r="F724" s="113">
        <v>141451.25045558499</v>
      </c>
      <c r="G724" s="114" t="s">
        <v>2347</v>
      </c>
      <c r="H724" s="113">
        <v>141451.25045558499</v>
      </c>
    </row>
    <row r="725" spans="1:8" ht="43.2" x14ac:dyDescent="0.3">
      <c r="A725" s="114" t="s">
        <v>1873</v>
      </c>
      <c r="B725" s="113">
        <v>141384.62464713299</v>
      </c>
      <c r="C725" s="114" t="s">
        <v>2399</v>
      </c>
      <c r="D725" s="113">
        <v>123869.885281133</v>
      </c>
      <c r="E725" s="114" t="s">
        <v>2358</v>
      </c>
      <c r="F725" s="113">
        <v>116422.071951133</v>
      </c>
      <c r="G725" s="114" t="s">
        <v>2359</v>
      </c>
      <c r="H725" s="113">
        <v>116422.071951133</v>
      </c>
    </row>
    <row r="726" spans="1:8" ht="43.2" x14ac:dyDescent="0.3">
      <c r="A726" s="114" t="s">
        <v>1872</v>
      </c>
      <c r="B726" s="113">
        <v>140836.681283293</v>
      </c>
      <c r="C726" s="114" t="s">
        <v>2357</v>
      </c>
      <c r="D726" s="113">
        <v>109067.76637529299</v>
      </c>
      <c r="E726" s="114" t="s">
        <v>2357</v>
      </c>
      <c r="F726" s="113">
        <v>105348.85410729299</v>
      </c>
      <c r="G726" s="114" t="s">
        <v>2398</v>
      </c>
      <c r="H726" s="113">
        <v>101335.527953293</v>
      </c>
    </row>
    <row r="727" spans="1:8" x14ac:dyDescent="0.3">
      <c r="A727" s="114" t="s">
        <v>1871</v>
      </c>
      <c r="B727" s="113">
        <v>140491.561624022</v>
      </c>
      <c r="C727" s="114" t="s">
        <v>2347</v>
      </c>
      <c r="D727" s="113">
        <v>139653.69633002201</v>
      </c>
      <c r="E727" s="114" t="s">
        <v>2347</v>
      </c>
      <c r="F727" s="113">
        <v>139653.69633002201</v>
      </c>
      <c r="G727" s="114" t="s">
        <v>2347</v>
      </c>
      <c r="H727" s="113">
        <v>139653.69633002201</v>
      </c>
    </row>
    <row r="728" spans="1:8" ht="43.2" x14ac:dyDescent="0.3">
      <c r="A728" s="114" t="s">
        <v>1870</v>
      </c>
      <c r="B728" s="113">
        <v>139954.99378852401</v>
      </c>
      <c r="C728" s="114" t="s">
        <v>2385</v>
      </c>
      <c r="D728" s="113">
        <v>105305.35660952399</v>
      </c>
      <c r="E728" s="114" t="s">
        <v>2397</v>
      </c>
      <c r="F728" s="113">
        <v>57967.119906524204</v>
      </c>
      <c r="G728" s="114" t="s">
        <v>2385</v>
      </c>
      <c r="H728" s="113">
        <v>57967.119906524204</v>
      </c>
    </row>
    <row r="729" spans="1:8" x14ac:dyDescent="0.3">
      <c r="A729" s="114" t="s">
        <v>1869</v>
      </c>
      <c r="B729" s="113">
        <v>139871.57800498101</v>
      </c>
      <c r="C729" s="114" t="s">
        <v>2347</v>
      </c>
      <c r="D729" s="113">
        <v>139592.88081898101</v>
      </c>
      <c r="E729" s="114" t="s">
        <v>2347</v>
      </c>
      <c r="F729" s="113">
        <v>139592.88081898101</v>
      </c>
      <c r="G729" s="114" t="s">
        <v>2347</v>
      </c>
      <c r="H729" s="113">
        <v>139592.88081898101</v>
      </c>
    </row>
    <row r="730" spans="1:8" x14ac:dyDescent="0.3">
      <c r="A730" s="114" t="s">
        <v>1868</v>
      </c>
      <c r="B730" s="113">
        <v>139778.610311639</v>
      </c>
      <c r="C730" s="114" t="s">
        <v>2347</v>
      </c>
      <c r="D730" s="113">
        <v>138383.14871763901</v>
      </c>
      <c r="E730" s="114" t="s">
        <v>2347</v>
      </c>
      <c r="F730" s="113">
        <v>138383.14871763901</v>
      </c>
      <c r="G730" s="114" t="s">
        <v>2347</v>
      </c>
      <c r="H730" s="113">
        <v>138383.14871763901</v>
      </c>
    </row>
    <row r="731" spans="1:8" x14ac:dyDescent="0.3">
      <c r="A731" s="114" t="s">
        <v>1867</v>
      </c>
      <c r="B731" s="113">
        <v>139689.03529784799</v>
      </c>
      <c r="C731" s="114" t="s">
        <v>2347</v>
      </c>
      <c r="D731" s="113">
        <v>136184.254025848</v>
      </c>
      <c r="E731" s="114" t="s">
        <v>2347</v>
      </c>
      <c r="F731" s="113">
        <v>136184.254025848</v>
      </c>
      <c r="G731" s="114" t="s">
        <v>2347</v>
      </c>
      <c r="H731" s="113">
        <v>136184.254025848</v>
      </c>
    </row>
    <row r="732" spans="1:8" x14ac:dyDescent="0.3">
      <c r="A732" s="114" t="s">
        <v>1866</v>
      </c>
      <c r="B732" s="113">
        <v>139463.09202615501</v>
      </c>
      <c r="C732" s="114" t="s">
        <v>2371</v>
      </c>
      <c r="D732" s="113">
        <v>139463.09202615501</v>
      </c>
      <c r="E732" s="114" t="s">
        <v>2396</v>
      </c>
      <c r="F732" s="113">
        <v>139463.09202615501</v>
      </c>
      <c r="G732" s="114" t="s">
        <v>2370</v>
      </c>
      <c r="H732" s="113">
        <v>139463.09202615501</v>
      </c>
    </row>
    <row r="733" spans="1:8" x14ac:dyDescent="0.3">
      <c r="A733" s="114" t="s">
        <v>1865</v>
      </c>
      <c r="B733" s="113">
        <v>138166.758656094</v>
      </c>
      <c r="C733" s="114" t="s">
        <v>2347</v>
      </c>
      <c r="D733" s="113">
        <v>137185.702302094</v>
      </c>
      <c r="E733" s="114" t="s">
        <v>2347</v>
      </c>
      <c r="F733" s="113">
        <v>137185.702302094</v>
      </c>
      <c r="G733" s="114" t="s">
        <v>2347</v>
      </c>
      <c r="H733" s="113">
        <v>137185.702302094</v>
      </c>
    </row>
    <row r="734" spans="1:8" x14ac:dyDescent="0.3">
      <c r="A734" s="114" t="s">
        <v>1864</v>
      </c>
      <c r="B734" s="113">
        <v>137769.238379374</v>
      </c>
      <c r="C734" s="114" t="s">
        <v>2347</v>
      </c>
      <c r="D734" s="113">
        <v>135684.26929137399</v>
      </c>
      <c r="E734" s="114" t="s">
        <v>2347</v>
      </c>
      <c r="F734" s="113">
        <v>135684.26929137399</v>
      </c>
      <c r="G734" s="114" t="s">
        <v>2347</v>
      </c>
      <c r="H734" s="113">
        <v>135684.26929137399</v>
      </c>
    </row>
    <row r="735" spans="1:8" x14ac:dyDescent="0.3">
      <c r="A735" s="114" t="s">
        <v>1863</v>
      </c>
      <c r="B735" s="113">
        <v>137603.70102083599</v>
      </c>
      <c r="C735" s="114" t="s">
        <v>2347</v>
      </c>
      <c r="D735" s="113">
        <v>137380.105873836</v>
      </c>
      <c r="E735" s="114" t="s">
        <v>2347</v>
      </c>
      <c r="F735" s="113">
        <v>137380.105873836</v>
      </c>
      <c r="G735" s="114" t="s">
        <v>2347</v>
      </c>
      <c r="H735" s="113">
        <v>137380.105873836</v>
      </c>
    </row>
    <row r="736" spans="1:8" ht="43.2" x14ac:dyDescent="0.3">
      <c r="A736" s="114" t="s">
        <v>1862</v>
      </c>
      <c r="B736" s="113">
        <v>137227.003186471</v>
      </c>
      <c r="C736" s="114" t="s">
        <v>2356</v>
      </c>
      <c r="D736" s="113">
        <v>79309.395826471606</v>
      </c>
      <c r="E736" s="114" t="s">
        <v>2385</v>
      </c>
      <c r="F736" s="113">
        <v>79309.395826471606</v>
      </c>
      <c r="G736" s="114" t="s">
        <v>2395</v>
      </c>
      <c r="H736" s="113">
        <v>28588.650916471601</v>
      </c>
    </row>
    <row r="737" spans="1:8" x14ac:dyDescent="0.3">
      <c r="A737" s="114" t="s">
        <v>1861</v>
      </c>
      <c r="B737" s="113">
        <v>135826.40271788</v>
      </c>
      <c r="C737" s="114" t="s">
        <v>2347</v>
      </c>
      <c r="D737" s="113">
        <v>135754.81733588001</v>
      </c>
      <c r="E737" s="114" t="s">
        <v>2347</v>
      </c>
      <c r="F737" s="113">
        <v>135754.81733588001</v>
      </c>
      <c r="G737" s="114" t="s">
        <v>2347</v>
      </c>
      <c r="H737" s="113">
        <v>135754.81733588001</v>
      </c>
    </row>
    <row r="738" spans="1:8" x14ac:dyDescent="0.3">
      <c r="A738" s="114" t="s">
        <v>1860</v>
      </c>
      <c r="B738" s="113">
        <v>134820.56349749901</v>
      </c>
      <c r="C738" s="114" t="s">
        <v>2347</v>
      </c>
      <c r="D738" s="113">
        <v>128244.873548499</v>
      </c>
      <c r="E738" s="114" t="s">
        <v>2347</v>
      </c>
      <c r="F738" s="113">
        <v>128244.873548499</v>
      </c>
      <c r="G738" s="114" t="s">
        <v>2347</v>
      </c>
      <c r="H738" s="113">
        <v>128244.873548499</v>
      </c>
    </row>
    <row r="739" spans="1:8" x14ac:dyDescent="0.3">
      <c r="A739" s="114" t="s">
        <v>1859</v>
      </c>
      <c r="B739" s="113">
        <v>134607.57170757101</v>
      </c>
      <c r="C739" s="114" t="s">
        <v>2369</v>
      </c>
      <c r="D739" s="113">
        <v>125100.961707571</v>
      </c>
      <c r="E739" s="114" t="s">
        <v>2369</v>
      </c>
      <c r="F739" s="113">
        <v>125100.961707571</v>
      </c>
      <c r="G739" s="114" t="s">
        <v>2369</v>
      </c>
      <c r="H739" s="113">
        <v>125100.961707571</v>
      </c>
    </row>
    <row r="740" spans="1:8" ht="28.8" x14ac:dyDescent="0.3">
      <c r="A740" s="114" t="s">
        <v>1858</v>
      </c>
      <c r="B740" s="113">
        <v>134469.90591905601</v>
      </c>
      <c r="C740" s="114" t="s">
        <v>2350</v>
      </c>
      <c r="D740" s="113">
        <v>134034.00747805601</v>
      </c>
      <c r="E740" s="114" t="s">
        <v>2350</v>
      </c>
      <c r="F740" s="113">
        <v>134034.00747805601</v>
      </c>
      <c r="G740" s="114" t="s">
        <v>2367</v>
      </c>
      <c r="H740" s="113">
        <v>133982.953137056</v>
      </c>
    </row>
    <row r="741" spans="1:8" ht="57.6" x14ac:dyDescent="0.3">
      <c r="A741" s="114" t="s">
        <v>1857</v>
      </c>
      <c r="B741" s="113">
        <v>133986.118745079</v>
      </c>
      <c r="C741" s="114" t="s">
        <v>2356</v>
      </c>
      <c r="D741" s="113">
        <v>90962.653279079095</v>
      </c>
      <c r="E741" s="114" t="s">
        <v>2394</v>
      </c>
      <c r="F741" s="113">
        <v>78323.162733079094</v>
      </c>
      <c r="G741" s="114" t="s">
        <v>2365</v>
      </c>
      <c r="H741" s="113">
        <v>76216.580973079093</v>
      </c>
    </row>
    <row r="742" spans="1:8" x14ac:dyDescent="0.3">
      <c r="A742" s="114" t="s">
        <v>1856</v>
      </c>
      <c r="B742" s="113">
        <v>133935.96343128299</v>
      </c>
      <c r="C742" s="114" t="s">
        <v>2349</v>
      </c>
      <c r="D742" s="113">
        <v>133935.96343128299</v>
      </c>
      <c r="E742" s="114" t="s">
        <v>2349</v>
      </c>
      <c r="F742" s="113">
        <v>133935.96343128299</v>
      </c>
      <c r="G742" s="114" t="s">
        <v>2349</v>
      </c>
      <c r="H742" s="113">
        <v>133935.96343128299</v>
      </c>
    </row>
    <row r="743" spans="1:8" ht="28.8" x14ac:dyDescent="0.3">
      <c r="A743" s="114" t="s">
        <v>1855</v>
      </c>
      <c r="B743" s="113">
        <v>133913.28749064199</v>
      </c>
      <c r="C743" s="114" t="s">
        <v>2376</v>
      </c>
      <c r="D743" s="113">
        <v>82745.531566642501</v>
      </c>
      <c r="E743" s="114" t="s">
        <v>2364</v>
      </c>
      <c r="F743" s="113">
        <v>82745.531566642501</v>
      </c>
      <c r="G743" s="114" t="s">
        <v>2364</v>
      </c>
      <c r="H743" s="113">
        <v>82745.531566642501</v>
      </c>
    </row>
    <row r="744" spans="1:8" ht="28.8" x14ac:dyDescent="0.3">
      <c r="A744" s="114" t="s">
        <v>1854</v>
      </c>
      <c r="B744" s="113">
        <v>133573.57084349499</v>
      </c>
      <c r="C744" s="114" t="s">
        <v>2364</v>
      </c>
      <c r="D744" s="113">
        <v>110416.68118749501</v>
      </c>
      <c r="E744" s="114" t="s">
        <v>2364</v>
      </c>
      <c r="F744" s="113">
        <v>110416.68118749501</v>
      </c>
      <c r="G744" s="114" t="s">
        <v>2364</v>
      </c>
      <c r="H744" s="113">
        <v>110416.68118749501</v>
      </c>
    </row>
    <row r="745" spans="1:8" x14ac:dyDescent="0.3">
      <c r="A745" s="114" t="s">
        <v>1853</v>
      </c>
      <c r="B745" s="113">
        <v>133095.78591573599</v>
      </c>
      <c r="C745" s="114" t="s">
        <v>2347</v>
      </c>
      <c r="D745" s="113">
        <v>132263.04293573601</v>
      </c>
      <c r="E745" s="114" t="s">
        <v>2347</v>
      </c>
      <c r="F745" s="113">
        <v>132263.04293573601</v>
      </c>
      <c r="G745" s="114" t="s">
        <v>2347</v>
      </c>
      <c r="H745" s="113">
        <v>132263.04293573601</v>
      </c>
    </row>
    <row r="746" spans="1:8" ht="43.2" x14ac:dyDescent="0.3">
      <c r="A746" s="114" t="s">
        <v>1852</v>
      </c>
      <c r="B746" s="113">
        <v>132757.09244146501</v>
      </c>
      <c r="C746" s="114" t="s">
        <v>2359</v>
      </c>
      <c r="D746" s="113">
        <v>96170.245033465093</v>
      </c>
      <c r="E746" s="114" t="s">
        <v>2373</v>
      </c>
      <c r="F746" s="113">
        <v>87666.070790465106</v>
      </c>
      <c r="G746" s="114" t="s">
        <v>2402</v>
      </c>
      <c r="H746" s="113">
        <v>79445.3690214651</v>
      </c>
    </row>
    <row r="747" spans="1:8" x14ac:dyDescent="0.3">
      <c r="A747" s="114" t="s">
        <v>1851</v>
      </c>
      <c r="B747" s="113">
        <v>132175.58173584801</v>
      </c>
      <c r="C747" s="114" t="s">
        <v>2347</v>
      </c>
      <c r="D747" s="113">
        <v>132034.75191784801</v>
      </c>
      <c r="E747" s="114" t="s">
        <v>2347</v>
      </c>
      <c r="F747" s="113">
        <v>132034.75191784801</v>
      </c>
      <c r="G747" s="114" t="s">
        <v>2347</v>
      </c>
      <c r="H747" s="113">
        <v>132034.75191784801</v>
      </c>
    </row>
    <row r="748" spans="1:8" x14ac:dyDescent="0.3">
      <c r="A748" s="114" t="s">
        <v>1850</v>
      </c>
      <c r="B748" s="113">
        <v>131820.29947510301</v>
      </c>
      <c r="C748" s="114" t="s">
        <v>2347</v>
      </c>
      <c r="D748" s="113">
        <v>131464.84805910301</v>
      </c>
      <c r="E748" s="114" t="s">
        <v>2347</v>
      </c>
      <c r="F748" s="113">
        <v>131464.84805910301</v>
      </c>
      <c r="G748" s="114" t="s">
        <v>2347</v>
      </c>
      <c r="H748" s="113">
        <v>131464.84805910301</v>
      </c>
    </row>
    <row r="749" spans="1:8" x14ac:dyDescent="0.3">
      <c r="A749" s="114" t="s">
        <v>1849</v>
      </c>
      <c r="B749" s="113">
        <v>131580.91137467101</v>
      </c>
      <c r="C749" s="114" t="s">
        <v>2349</v>
      </c>
      <c r="D749" s="113">
        <v>131580.91137467101</v>
      </c>
      <c r="E749" s="114" t="s">
        <v>2349</v>
      </c>
      <c r="F749" s="113">
        <v>131580.91137467101</v>
      </c>
      <c r="G749" s="114" t="s">
        <v>2349</v>
      </c>
      <c r="H749" s="113">
        <v>131580.91137467101</v>
      </c>
    </row>
    <row r="750" spans="1:8" x14ac:dyDescent="0.3">
      <c r="A750" s="114" t="s">
        <v>1848</v>
      </c>
      <c r="B750" s="113">
        <v>131322.85928696301</v>
      </c>
      <c r="C750" s="114" t="s">
        <v>2353</v>
      </c>
      <c r="D750" s="113">
        <v>131173.96025496299</v>
      </c>
      <c r="E750" s="114" t="s">
        <v>2353</v>
      </c>
      <c r="F750" s="113">
        <v>131173.96025496299</v>
      </c>
      <c r="G750" s="114" t="s">
        <v>2353</v>
      </c>
      <c r="H750" s="113">
        <v>131173.96025496299</v>
      </c>
    </row>
    <row r="751" spans="1:8" x14ac:dyDescent="0.3">
      <c r="A751" s="114" t="s">
        <v>1847</v>
      </c>
      <c r="B751" s="113">
        <v>130226.15805610899</v>
      </c>
      <c r="C751" s="114" t="s">
        <v>2347</v>
      </c>
      <c r="D751" s="113">
        <v>130055.405076109</v>
      </c>
      <c r="E751" s="114" t="s">
        <v>2347</v>
      </c>
      <c r="F751" s="113">
        <v>130055.405076109</v>
      </c>
      <c r="G751" s="114" t="s">
        <v>2347</v>
      </c>
      <c r="H751" s="113">
        <v>130055.405076109</v>
      </c>
    </row>
    <row r="752" spans="1:8" x14ac:dyDescent="0.3">
      <c r="A752" s="114" t="s">
        <v>1846</v>
      </c>
      <c r="B752" s="113">
        <v>129276.97585249299</v>
      </c>
      <c r="C752" s="114" t="s">
        <v>2349</v>
      </c>
      <c r="D752" s="113">
        <v>129276.97585249299</v>
      </c>
      <c r="E752" s="114" t="s">
        <v>2349</v>
      </c>
      <c r="F752" s="113">
        <v>129276.97585249299</v>
      </c>
      <c r="G752" s="114" t="s">
        <v>2349</v>
      </c>
      <c r="H752" s="113">
        <v>129276.97585249299</v>
      </c>
    </row>
    <row r="753" spans="1:8" x14ac:dyDescent="0.3">
      <c r="A753" s="114" t="s">
        <v>1845</v>
      </c>
      <c r="B753" s="113">
        <v>129217.043092753</v>
      </c>
      <c r="C753" s="114" t="s">
        <v>2347</v>
      </c>
      <c r="D753" s="113">
        <v>126554.67179575301</v>
      </c>
      <c r="E753" s="114" t="s">
        <v>2347</v>
      </c>
      <c r="F753" s="113">
        <v>126554.67179575301</v>
      </c>
      <c r="G753" s="114" t="s">
        <v>2347</v>
      </c>
      <c r="H753" s="113">
        <v>126554.67179575301</v>
      </c>
    </row>
    <row r="754" spans="1:8" x14ac:dyDescent="0.3">
      <c r="A754" s="114" t="s">
        <v>1844</v>
      </c>
      <c r="B754" s="113">
        <v>128802.10529014299</v>
      </c>
      <c r="C754" s="114" t="s">
        <v>2347</v>
      </c>
      <c r="D754" s="113">
        <v>127357.612230143</v>
      </c>
      <c r="E754" s="114" t="s">
        <v>2361</v>
      </c>
      <c r="F754" s="113">
        <v>122688.543754143</v>
      </c>
      <c r="G754" s="114" t="s">
        <v>2347</v>
      </c>
      <c r="H754" s="113">
        <v>122688.543754143</v>
      </c>
    </row>
    <row r="755" spans="1:8" x14ac:dyDescent="0.3">
      <c r="A755" s="114" t="s">
        <v>1843</v>
      </c>
      <c r="B755" s="113">
        <v>128745.001624501</v>
      </c>
      <c r="C755" s="114" t="s">
        <v>2349</v>
      </c>
      <c r="D755" s="113">
        <v>128745.001624501</v>
      </c>
      <c r="E755" s="114" t="s">
        <v>2349</v>
      </c>
      <c r="F755" s="113">
        <v>128745.001624501</v>
      </c>
      <c r="G755" s="114" t="s">
        <v>2349</v>
      </c>
      <c r="H755" s="113">
        <v>128745.001624501</v>
      </c>
    </row>
    <row r="756" spans="1:8" x14ac:dyDescent="0.3">
      <c r="A756" s="114" t="s">
        <v>1842</v>
      </c>
      <c r="B756" s="113">
        <v>128195.21921737</v>
      </c>
      <c r="C756" s="114" t="s">
        <v>2349</v>
      </c>
      <c r="D756" s="113">
        <v>128195.21921737</v>
      </c>
      <c r="E756" s="114" t="s">
        <v>2349</v>
      </c>
      <c r="F756" s="113">
        <v>128195.21921737</v>
      </c>
      <c r="G756" s="114" t="s">
        <v>2349</v>
      </c>
      <c r="H756" s="113">
        <v>128195.21921737</v>
      </c>
    </row>
    <row r="757" spans="1:8" ht="43.2" x14ac:dyDescent="0.3">
      <c r="A757" s="114" t="s">
        <v>1841</v>
      </c>
      <c r="B757" s="113">
        <v>127406.165472817</v>
      </c>
      <c r="C757" s="114" t="s">
        <v>2356</v>
      </c>
      <c r="D757" s="113">
        <v>103994.809948817</v>
      </c>
      <c r="E757" s="114" t="s">
        <v>2355</v>
      </c>
      <c r="F757" s="113">
        <v>94541.056261817401</v>
      </c>
      <c r="G757" s="114" t="s">
        <v>2354</v>
      </c>
      <c r="H757" s="113">
        <v>81026.183031817403</v>
      </c>
    </row>
    <row r="758" spans="1:8" x14ac:dyDescent="0.3">
      <c r="A758" s="114" t="s">
        <v>1840</v>
      </c>
      <c r="B758" s="113">
        <v>127298.311975998</v>
      </c>
      <c r="C758" s="114" t="s">
        <v>2348</v>
      </c>
      <c r="D758" s="113">
        <v>124859.60441399799</v>
      </c>
      <c r="E758" s="114" t="s">
        <v>2348</v>
      </c>
      <c r="F758" s="113">
        <v>126338.156864998</v>
      </c>
      <c r="G758" s="114" t="s">
        <v>2348</v>
      </c>
      <c r="H758" s="113">
        <v>126317.184488998</v>
      </c>
    </row>
    <row r="759" spans="1:8" x14ac:dyDescent="0.3">
      <c r="A759" s="114" t="s">
        <v>1839</v>
      </c>
      <c r="B759" s="113">
        <v>126880.673703111</v>
      </c>
      <c r="C759" s="114" t="s">
        <v>2347</v>
      </c>
      <c r="D759" s="113">
        <v>123871.189329111</v>
      </c>
      <c r="E759" s="114" t="s">
        <v>2347</v>
      </c>
      <c r="F759" s="113">
        <v>123871.189329111</v>
      </c>
      <c r="G759" s="114" t="s">
        <v>2347</v>
      </c>
      <c r="H759" s="113">
        <v>123871.189329111</v>
      </c>
    </row>
    <row r="760" spans="1:8" x14ac:dyDescent="0.3">
      <c r="A760" s="114" t="s">
        <v>1838</v>
      </c>
      <c r="B760" s="113">
        <v>126420.670405784</v>
      </c>
      <c r="C760" s="114" t="s">
        <v>2347</v>
      </c>
      <c r="D760" s="113">
        <v>124693.32834278401</v>
      </c>
      <c r="E760" s="114" t="s">
        <v>2347</v>
      </c>
      <c r="F760" s="113">
        <v>124693.32834278401</v>
      </c>
      <c r="G760" s="114" t="s">
        <v>2347</v>
      </c>
      <c r="H760" s="113">
        <v>124693.32834278401</v>
      </c>
    </row>
    <row r="761" spans="1:8" x14ac:dyDescent="0.3">
      <c r="A761" s="114" t="s">
        <v>1837</v>
      </c>
      <c r="B761" s="113">
        <v>126310.928210907</v>
      </c>
      <c r="C761" s="114" t="s">
        <v>2347</v>
      </c>
      <c r="D761" s="113">
        <v>120226.56320990701</v>
      </c>
      <c r="E761" s="114" t="s">
        <v>2347</v>
      </c>
      <c r="F761" s="113">
        <v>120226.56320990701</v>
      </c>
      <c r="G761" s="114" t="s">
        <v>2347</v>
      </c>
      <c r="H761" s="113">
        <v>120226.56320990701</v>
      </c>
    </row>
    <row r="762" spans="1:8" x14ac:dyDescent="0.3">
      <c r="A762" s="114" t="s">
        <v>1836</v>
      </c>
      <c r="B762" s="113">
        <v>125602.805721301</v>
      </c>
      <c r="C762" s="114" t="s">
        <v>2347</v>
      </c>
      <c r="D762" s="113">
        <v>119532.570448301</v>
      </c>
      <c r="E762" s="114" t="s">
        <v>2347</v>
      </c>
      <c r="F762" s="113">
        <v>119532.570448301</v>
      </c>
      <c r="G762" s="114" t="s">
        <v>2347</v>
      </c>
      <c r="H762" s="113">
        <v>119532.570448301</v>
      </c>
    </row>
    <row r="763" spans="1:8" x14ac:dyDescent="0.3">
      <c r="A763" s="114" t="s">
        <v>1835</v>
      </c>
      <c r="B763" s="113">
        <v>125181.748190852</v>
      </c>
      <c r="C763" s="114" t="s">
        <v>2349</v>
      </c>
      <c r="D763" s="113">
        <v>125181.748190852</v>
      </c>
      <c r="E763" s="114" t="s">
        <v>2349</v>
      </c>
      <c r="F763" s="113">
        <v>125181.748190852</v>
      </c>
      <c r="G763" s="114" t="s">
        <v>2349</v>
      </c>
      <c r="H763" s="113">
        <v>125181.748190852</v>
      </c>
    </row>
    <row r="764" spans="1:8" x14ac:dyDescent="0.3">
      <c r="A764" s="114" t="s">
        <v>1834</v>
      </c>
      <c r="B764" s="113">
        <v>124924.57649522601</v>
      </c>
      <c r="C764" s="114" t="s">
        <v>2353</v>
      </c>
      <c r="D764" s="113">
        <v>114625.648519226</v>
      </c>
      <c r="E764" s="114" t="s">
        <v>2353</v>
      </c>
      <c r="F764" s="113">
        <v>114625.648519226</v>
      </c>
      <c r="G764" s="114" t="s">
        <v>2353</v>
      </c>
      <c r="H764" s="113">
        <v>114625.648519226</v>
      </c>
    </row>
    <row r="765" spans="1:8" x14ac:dyDescent="0.3">
      <c r="A765" s="114" t="s">
        <v>1833</v>
      </c>
      <c r="B765" s="113">
        <v>124514.689470571</v>
      </c>
      <c r="C765" s="114" t="s">
        <v>2347</v>
      </c>
      <c r="D765" s="113">
        <v>124375.205985571</v>
      </c>
      <c r="E765" s="114" t="s">
        <v>2347</v>
      </c>
      <c r="F765" s="113">
        <v>124375.205985571</v>
      </c>
      <c r="G765" s="114" t="s">
        <v>2347</v>
      </c>
      <c r="H765" s="113">
        <v>124375.205985571</v>
      </c>
    </row>
    <row r="766" spans="1:8" ht="43.2" x14ac:dyDescent="0.3">
      <c r="A766" s="114" t="s">
        <v>1832</v>
      </c>
      <c r="B766" s="113">
        <v>124250.13679102399</v>
      </c>
      <c r="C766" s="114" t="s">
        <v>2356</v>
      </c>
      <c r="D766" s="113">
        <v>114538.801928024</v>
      </c>
      <c r="E766" s="114" t="s">
        <v>2355</v>
      </c>
      <c r="F766" s="113">
        <v>112788.12634102401</v>
      </c>
      <c r="G766" s="114" t="s">
        <v>2356</v>
      </c>
      <c r="H766" s="113">
        <v>113558.52986202401</v>
      </c>
    </row>
    <row r="767" spans="1:8" ht="28.8" x14ac:dyDescent="0.3">
      <c r="A767" s="114" t="s">
        <v>1831</v>
      </c>
      <c r="B767" s="113">
        <v>124006.40723566699</v>
      </c>
      <c r="C767" s="114" t="s">
        <v>2393</v>
      </c>
      <c r="D767" s="113">
        <v>111324.29311366699</v>
      </c>
      <c r="E767" s="114" t="s">
        <v>2350</v>
      </c>
      <c r="F767" s="113">
        <v>111324.29311366699</v>
      </c>
      <c r="G767" s="114" t="s">
        <v>2352</v>
      </c>
      <c r="H767" s="113">
        <v>110976.93637966699</v>
      </c>
    </row>
    <row r="768" spans="1:8" x14ac:dyDescent="0.3">
      <c r="A768" s="114" t="s">
        <v>1830</v>
      </c>
      <c r="B768" s="113">
        <v>123139.34962218801</v>
      </c>
      <c r="C768" s="114" t="s">
        <v>2349</v>
      </c>
      <c r="D768" s="113">
        <v>123139.34962218801</v>
      </c>
      <c r="E768" s="114" t="s">
        <v>2349</v>
      </c>
      <c r="F768" s="113">
        <v>123139.34962218801</v>
      </c>
      <c r="G768" s="114" t="s">
        <v>2349</v>
      </c>
      <c r="H768" s="113">
        <v>123139.34962218801</v>
      </c>
    </row>
    <row r="769" spans="1:8" x14ac:dyDescent="0.3">
      <c r="A769" s="114" t="s">
        <v>1829</v>
      </c>
      <c r="B769" s="113">
        <v>122438.231903433</v>
      </c>
      <c r="C769" s="114" t="s">
        <v>2369</v>
      </c>
      <c r="D769" s="113">
        <v>110395.05181343301</v>
      </c>
      <c r="E769" s="114" t="s">
        <v>2369</v>
      </c>
      <c r="F769" s="113">
        <v>110395.05181343301</v>
      </c>
      <c r="G769" s="114" t="s">
        <v>2369</v>
      </c>
      <c r="H769" s="113">
        <v>110395.05181343301</v>
      </c>
    </row>
    <row r="770" spans="1:8" x14ac:dyDescent="0.3">
      <c r="A770" s="114" t="s">
        <v>1828</v>
      </c>
      <c r="B770" s="113">
        <v>122427.988039114</v>
      </c>
      <c r="C770" s="114" t="s">
        <v>2349</v>
      </c>
      <c r="D770" s="113">
        <v>122427.988039114</v>
      </c>
      <c r="E770" s="114" t="s">
        <v>2349</v>
      </c>
      <c r="F770" s="113">
        <v>122427.988039114</v>
      </c>
      <c r="G770" s="114" t="s">
        <v>2349</v>
      </c>
      <c r="H770" s="113">
        <v>122427.988039114</v>
      </c>
    </row>
    <row r="771" spans="1:8" x14ac:dyDescent="0.3">
      <c r="A771" s="114" t="s">
        <v>1827</v>
      </c>
      <c r="B771" s="113">
        <v>122362.011448897</v>
      </c>
      <c r="C771" s="114" t="s">
        <v>2347</v>
      </c>
      <c r="D771" s="113">
        <v>116385.81266889699</v>
      </c>
      <c r="E771" s="114" t="s">
        <v>2347</v>
      </c>
      <c r="F771" s="113">
        <v>116385.81266889699</v>
      </c>
      <c r="G771" s="114" t="s">
        <v>2347</v>
      </c>
      <c r="H771" s="113">
        <v>116385.81266889699</v>
      </c>
    </row>
    <row r="772" spans="1:8" x14ac:dyDescent="0.3">
      <c r="A772" s="114" t="s">
        <v>1826</v>
      </c>
      <c r="B772" s="113">
        <v>122212.188563555</v>
      </c>
      <c r="C772" s="114" t="s">
        <v>2347</v>
      </c>
      <c r="D772" s="113">
        <v>121627.374489555</v>
      </c>
      <c r="E772" s="114" t="s">
        <v>2347</v>
      </c>
      <c r="F772" s="113">
        <v>121627.374489555</v>
      </c>
      <c r="G772" s="114" t="s">
        <v>2347</v>
      </c>
      <c r="H772" s="113">
        <v>121627.374489555</v>
      </c>
    </row>
    <row r="773" spans="1:8" x14ac:dyDescent="0.3">
      <c r="A773" s="114" t="s">
        <v>1825</v>
      </c>
      <c r="B773" s="113">
        <v>122148.302369668</v>
      </c>
      <c r="C773" s="114" t="s">
        <v>2347</v>
      </c>
      <c r="D773" s="113">
        <v>121799.12060366799</v>
      </c>
      <c r="E773" s="114" t="s">
        <v>2347</v>
      </c>
      <c r="F773" s="113">
        <v>121799.12060366799</v>
      </c>
      <c r="G773" s="114" t="s">
        <v>2347</v>
      </c>
      <c r="H773" s="113">
        <v>121799.12060366799</v>
      </c>
    </row>
    <row r="774" spans="1:8" x14ac:dyDescent="0.3">
      <c r="A774" s="114" t="s">
        <v>1824</v>
      </c>
      <c r="B774" s="113">
        <v>122043.960661586</v>
      </c>
      <c r="C774" s="114" t="s">
        <v>2349</v>
      </c>
      <c r="D774" s="113">
        <v>122043.960661586</v>
      </c>
      <c r="E774" s="114" t="s">
        <v>2349</v>
      </c>
      <c r="F774" s="113">
        <v>122043.960661586</v>
      </c>
      <c r="G774" s="114" t="s">
        <v>2349</v>
      </c>
      <c r="H774" s="113">
        <v>122043.960661586</v>
      </c>
    </row>
    <row r="775" spans="1:8" x14ac:dyDescent="0.3">
      <c r="A775" s="114" t="s">
        <v>1823</v>
      </c>
      <c r="B775" s="113">
        <v>121815.09321776799</v>
      </c>
      <c r="C775" s="114" t="s">
        <v>2347</v>
      </c>
      <c r="D775" s="113">
        <v>120046.542681768</v>
      </c>
      <c r="E775" s="114" t="s">
        <v>2347</v>
      </c>
      <c r="F775" s="113">
        <v>120046.542681768</v>
      </c>
      <c r="G775" s="114" t="s">
        <v>2347</v>
      </c>
      <c r="H775" s="113">
        <v>120046.542681768</v>
      </c>
    </row>
    <row r="776" spans="1:8" x14ac:dyDescent="0.3">
      <c r="A776" s="114" t="s">
        <v>1822</v>
      </c>
      <c r="B776" s="113">
        <v>121718.590168248</v>
      </c>
      <c r="C776" s="114" t="s">
        <v>2347</v>
      </c>
      <c r="D776" s="113">
        <v>121197.179006248</v>
      </c>
      <c r="E776" s="114" t="s">
        <v>2347</v>
      </c>
      <c r="F776" s="113">
        <v>121197.179006248</v>
      </c>
      <c r="G776" s="114" t="s">
        <v>2347</v>
      </c>
      <c r="H776" s="113">
        <v>121197.179006248</v>
      </c>
    </row>
    <row r="777" spans="1:8" ht="43.2" x14ac:dyDescent="0.3">
      <c r="A777" s="114" t="s">
        <v>1821</v>
      </c>
      <c r="B777" s="113">
        <v>121606.719171017</v>
      </c>
      <c r="C777" s="114" t="s">
        <v>2359</v>
      </c>
      <c r="D777" s="113">
        <v>87913.184229017104</v>
      </c>
      <c r="E777" s="114" t="s">
        <v>2358</v>
      </c>
      <c r="F777" s="113">
        <v>22335.163209017101</v>
      </c>
      <c r="G777" s="114" t="s">
        <v>2357</v>
      </c>
      <c r="H777" s="113">
        <v>16870.328124017102</v>
      </c>
    </row>
    <row r="778" spans="1:8" x14ac:dyDescent="0.3">
      <c r="A778" s="114" t="s">
        <v>1820</v>
      </c>
      <c r="B778" s="113">
        <v>121112.259239954</v>
      </c>
      <c r="C778" s="114" t="s">
        <v>2347</v>
      </c>
      <c r="D778" s="113">
        <v>117049.497201954</v>
      </c>
      <c r="E778" s="114" t="s">
        <v>2347</v>
      </c>
      <c r="F778" s="113">
        <v>117049.497201954</v>
      </c>
      <c r="G778" s="114" t="s">
        <v>2347</v>
      </c>
      <c r="H778" s="113">
        <v>117049.497201954</v>
      </c>
    </row>
    <row r="779" spans="1:8" x14ac:dyDescent="0.3">
      <c r="A779" s="114" t="s">
        <v>1819</v>
      </c>
      <c r="B779" s="113">
        <v>120883.102759717</v>
      </c>
      <c r="C779" s="114" t="s">
        <v>2347</v>
      </c>
      <c r="D779" s="113">
        <v>115347.02305471701</v>
      </c>
      <c r="E779" s="114" t="s">
        <v>2347</v>
      </c>
      <c r="F779" s="113">
        <v>115347.02305471701</v>
      </c>
      <c r="G779" s="114" t="s">
        <v>2347</v>
      </c>
      <c r="H779" s="113">
        <v>115347.02305471701</v>
      </c>
    </row>
    <row r="780" spans="1:8" x14ac:dyDescent="0.3">
      <c r="A780" s="114" t="s">
        <v>1818</v>
      </c>
      <c r="B780" s="113">
        <v>120639.624668759</v>
      </c>
      <c r="C780" s="114" t="s">
        <v>2348</v>
      </c>
      <c r="D780" s="113">
        <v>120382.36860375899</v>
      </c>
      <c r="E780" s="114" t="s">
        <v>2347</v>
      </c>
      <c r="F780" s="113">
        <v>120382.36860375899</v>
      </c>
      <c r="G780" s="114" t="s">
        <v>2347</v>
      </c>
      <c r="H780" s="113">
        <v>120382.36860375899</v>
      </c>
    </row>
    <row r="781" spans="1:8" x14ac:dyDescent="0.3">
      <c r="A781" s="114" t="s">
        <v>1817</v>
      </c>
      <c r="B781" s="113">
        <v>120508.525573413</v>
      </c>
      <c r="C781" s="114" t="s">
        <v>2349</v>
      </c>
      <c r="D781" s="113">
        <v>120508.525573413</v>
      </c>
      <c r="E781" s="114" t="s">
        <v>2349</v>
      </c>
      <c r="F781" s="113">
        <v>120508.525573413</v>
      </c>
      <c r="G781" s="114" t="s">
        <v>2349</v>
      </c>
      <c r="H781" s="113">
        <v>120508.525573413</v>
      </c>
    </row>
    <row r="782" spans="1:8" x14ac:dyDescent="0.3">
      <c r="A782" s="114" t="s">
        <v>1816</v>
      </c>
      <c r="B782" s="113">
        <v>119862.76583899</v>
      </c>
      <c r="C782" s="114" t="s">
        <v>2349</v>
      </c>
      <c r="D782" s="113">
        <v>119862.76583899</v>
      </c>
      <c r="E782" s="114" t="s">
        <v>2349</v>
      </c>
      <c r="F782" s="113">
        <v>119862.76583899</v>
      </c>
      <c r="G782" s="114" t="s">
        <v>2349</v>
      </c>
      <c r="H782" s="113">
        <v>119862.76583899</v>
      </c>
    </row>
    <row r="783" spans="1:8" x14ac:dyDescent="0.3">
      <c r="A783" s="114" t="s">
        <v>1815</v>
      </c>
      <c r="B783" s="113">
        <v>119749.488660096</v>
      </c>
      <c r="C783" s="114" t="s">
        <v>2347</v>
      </c>
      <c r="D783" s="113">
        <v>114406.429741096</v>
      </c>
      <c r="E783" s="114" t="s">
        <v>2347</v>
      </c>
      <c r="F783" s="113">
        <v>114406.429741096</v>
      </c>
      <c r="G783" s="114" t="s">
        <v>2347</v>
      </c>
      <c r="H783" s="113">
        <v>114406.429741096</v>
      </c>
    </row>
    <row r="784" spans="1:8" x14ac:dyDescent="0.3">
      <c r="A784" s="114" t="s">
        <v>1814</v>
      </c>
      <c r="B784" s="113">
        <v>119568.068360367</v>
      </c>
      <c r="C784" s="114" t="s">
        <v>2347</v>
      </c>
      <c r="D784" s="113">
        <v>119297.146760367</v>
      </c>
      <c r="E784" s="114" t="s">
        <v>2347</v>
      </c>
      <c r="F784" s="113">
        <v>119297.146760367</v>
      </c>
      <c r="G784" s="114" t="s">
        <v>2347</v>
      </c>
      <c r="H784" s="113">
        <v>119297.146760367</v>
      </c>
    </row>
    <row r="785" spans="1:8" x14ac:dyDescent="0.3">
      <c r="A785" s="114" t="s">
        <v>1813</v>
      </c>
      <c r="B785" s="113">
        <v>118712.39316710101</v>
      </c>
      <c r="C785" s="114" t="s">
        <v>2347</v>
      </c>
      <c r="D785" s="113">
        <v>117506.940446101</v>
      </c>
      <c r="E785" s="114" t="s">
        <v>2347</v>
      </c>
      <c r="F785" s="113">
        <v>117506.940446101</v>
      </c>
      <c r="G785" s="114" t="s">
        <v>2347</v>
      </c>
      <c r="H785" s="113">
        <v>117506.940446101</v>
      </c>
    </row>
    <row r="786" spans="1:8" x14ac:dyDescent="0.3">
      <c r="A786" s="114" t="s">
        <v>1812</v>
      </c>
      <c r="B786" s="113">
        <v>118711.22834977299</v>
      </c>
      <c r="C786" s="114" t="s">
        <v>2347</v>
      </c>
      <c r="D786" s="113">
        <v>112887.199674773</v>
      </c>
      <c r="E786" s="114" t="s">
        <v>2347</v>
      </c>
      <c r="F786" s="113">
        <v>112887.199674773</v>
      </c>
      <c r="G786" s="114" t="s">
        <v>2347</v>
      </c>
      <c r="H786" s="113">
        <v>112887.199674773</v>
      </c>
    </row>
    <row r="787" spans="1:8" x14ac:dyDescent="0.3">
      <c r="A787" s="114" t="s">
        <v>1811</v>
      </c>
      <c r="B787" s="113">
        <v>118446.989073613</v>
      </c>
      <c r="C787" s="114" t="s">
        <v>2349</v>
      </c>
      <c r="D787" s="113">
        <v>118446.989073613</v>
      </c>
      <c r="E787" s="114" t="s">
        <v>2349</v>
      </c>
      <c r="F787" s="113">
        <v>118446.989073613</v>
      </c>
      <c r="G787" s="114" t="s">
        <v>2349</v>
      </c>
      <c r="H787" s="113">
        <v>118446.989073613</v>
      </c>
    </row>
    <row r="788" spans="1:8" x14ac:dyDescent="0.3">
      <c r="A788" s="114" t="s">
        <v>1810</v>
      </c>
      <c r="B788" s="113">
        <v>117950.175442327</v>
      </c>
      <c r="C788" s="114" t="s">
        <v>2347</v>
      </c>
      <c r="D788" s="113">
        <v>117385.590546327</v>
      </c>
      <c r="E788" s="114" t="s">
        <v>2347</v>
      </c>
      <c r="F788" s="113">
        <v>117385.590546327</v>
      </c>
      <c r="G788" s="114" t="s">
        <v>2347</v>
      </c>
      <c r="H788" s="113">
        <v>117385.590546327</v>
      </c>
    </row>
    <row r="789" spans="1:8" x14ac:dyDescent="0.3">
      <c r="A789" s="114" t="s">
        <v>1809</v>
      </c>
      <c r="B789" s="113">
        <v>117852.23542082599</v>
      </c>
      <c r="C789" s="114" t="s">
        <v>2347</v>
      </c>
      <c r="D789" s="113">
        <v>114949.45001782601</v>
      </c>
      <c r="E789" s="114" t="s">
        <v>2347</v>
      </c>
      <c r="F789" s="113">
        <v>114949.45001782601</v>
      </c>
      <c r="G789" s="114" t="s">
        <v>2347</v>
      </c>
      <c r="H789" s="113">
        <v>114949.45001782601</v>
      </c>
    </row>
    <row r="790" spans="1:8" ht="43.2" x14ac:dyDescent="0.3">
      <c r="A790" s="114" t="s">
        <v>1808</v>
      </c>
      <c r="B790" s="113">
        <v>117443.36597834701</v>
      </c>
      <c r="C790" s="114" t="s">
        <v>2880</v>
      </c>
      <c r="D790" s="113">
        <v>0</v>
      </c>
      <c r="E790" s="114" t="s">
        <v>2392</v>
      </c>
      <c r="F790" s="113">
        <v>0</v>
      </c>
      <c r="G790" s="114" t="s">
        <v>2364</v>
      </c>
      <c r="H790" s="113">
        <v>0</v>
      </c>
    </row>
    <row r="791" spans="1:8" ht="28.8" x14ac:dyDescent="0.3">
      <c r="A791" s="114" t="s">
        <v>1807</v>
      </c>
      <c r="B791" s="113">
        <v>117302.14319354499</v>
      </c>
      <c r="C791" s="114" t="s">
        <v>2367</v>
      </c>
      <c r="D791" s="113">
        <v>106087.54571654501</v>
      </c>
      <c r="E791" s="114" t="s">
        <v>2350</v>
      </c>
      <c r="F791" s="113">
        <v>106087.54571654501</v>
      </c>
      <c r="G791" s="114" t="s">
        <v>2350</v>
      </c>
      <c r="H791" s="113">
        <v>106087.54571654501</v>
      </c>
    </row>
    <row r="792" spans="1:8" ht="43.2" x14ac:dyDescent="0.3">
      <c r="A792" s="114" t="s">
        <v>1806</v>
      </c>
      <c r="B792" s="113">
        <v>117157.237825274</v>
      </c>
      <c r="C792" s="114" t="s">
        <v>2391</v>
      </c>
      <c r="D792" s="113">
        <v>46323.395833274401</v>
      </c>
      <c r="E792" s="114" t="s">
        <v>2359</v>
      </c>
      <c r="F792" s="113">
        <v>46323.395833274401</v>
      </c>
      <c r="G792" s="114" t="s">
        <v>2357</v>
      </c>
      <c r="H792" s="113">
        <v>71559.039785274406</v>
      </c>
    </row>
    <row r="793" spans="1:8" ht="43.2" x14ac:dyDescent="0.3">
      <c r="A793" s="114" t="s">
        <v>1805</v>
      </c>
      <c r="B793" s="113">
        <v>116957.68719393499</v>
      </c>
      <c r="C793" s="114" t="s">
        <v>2356</v>
      </c>
      <c r="D793" s="113">
        <v>111278.531817935</v>
      </c>
      <c r="E793" s="114" t="s">
        <v>2447</v>
      </c>
      <c r="F793" s="113">
        <v>111496.737432935</v>
      </c>
      <c r="G793" s="114" t="s">
        <v>2390</v>
      </c>
      <c r="H793" s="113">
        <v>108945.29294693501</v>
      </c>
    </row>
    <row r="794" spans="1:8" x14ac:dyDescent="0.3">
      <c r="A794" s="114" t="s">
        <v>1804</v>
      </c>
      <c r="B794" s="113">
        <v>116892.402869478</v>
      </c>
      <c r="C794" s="114" t="s">
        <v>2348</v>
      </c>
      <c r="D794" s="113">
        <v>116847.679251478</v>
      </c>
      <c r="E794" s="114" t="s">
        <v>2348</v>
      </c>
      <c r="F794" s="113">
        <v>116851.777473478</v>
      </c>
      <c r="G794" s="114" t="s">
        <v>2348</v>
      </c>
      <c r="H794" s="113">
        <v>116851.777473478</v>
      </c>
    </row>
    <row r="795" spans="1:8" x14ac:dyDescent="0.3">
      <c r="A795" s="114" t="s">
        <v>1803</v>
      </c>
      <c r="B795" s="113">
        <v>116601.088949621</v>
      </c>
      <c r="C795" s="114" t="s">
        <v>2349</v>
      </c>
      <c r="D795" s="113">
        <v>116601.088949621</v>
      </c>
      <c r="E795" s="114" t="s">
        <v>2349</v>
      </c>
      <c r="F795" s="113">
        <v>116601.088949621</v>
      </c>
      <c r="G795" s="114" t="s">
        <v>2349</v>
      </c>
      <c r="H795" s="113">
        <v>116601.088949621</v>
      </c>
    </row>
    <row r="796" spans="1:8" x14ac:dyDescent="0.3">
      <c r="A796" s="114" t="s">
        <v>1802</v>
      </c>
      <c r="B796" s="113">
        <v>116539.702446846</v>
      </c>
      <c r="C796" s="114" t="s">
        <v>2347</v>
      </c>
      <c r="D796" s="113">
        <v>114142.04434784599</v>
      </c>
      <c r="E796" s="114" t="s">
        <v>2347</v>
      </c>
      <c r="F796" s="113">
        <v>114142.04434784599</v>
      </c>
      <c r="G796" s="114" t="s">
        <v>2347</v>
      </c>
      <c r="H796" s="113">
        <v>114142.04434784599</v>
      </c>
    </row>
    <row r="797" spans="1:8" x14ac:dyDescent="0.3">
      <c r="A797" s="114" t="s">
        <v>1801</v>
      </c>
      <c r="B797" s="113">
        <v>116349.270625787</v>
      </c>
      <c r="C797" s="114" t="s">
        <v>2347</v>
      </c>
      <c r="D797" s="113">
        <v>112277.550602787</v>
      </c>
      <c r="E797" s="114" t="s">
        <v>2347</v>
      </c>
      <c r="F797" s="113">
        <v>112277.550602787</v>
      </c>
      <c r="G797" s="114" t="s">
        <v>2347</v>
      </c>
      <c r="H797" s="113">
        <v>112277.550602787</v>
      </c>
    </row>
    <row r="798" spans="1:8" x14ac:dyDescent="0.3">
      <c r="A798" s="114" t="s">
        <v>1800</v>
      </c>
      <c r="B798" s="113">
        <v>116265.408743194</v>
      </c>
      <c r="C798" s="114" t="s">
        <v>2347</v>
      </c>
      <c r="D798" s="113">
        <v>110612.121878194</v>
      </c>
      <c r="E798" s="114" t="s">
        <v>2347</v>
      </c>
      <c r="F798" s="113">
        <v>110612.121878194</v>
      </c>
      <c r="G798" s="114" t="s">
        <v>2361</v>
      </c>
      <c r="H798" s="113">
        <v>92338.871408193998</v>
      </c>
    </row>
    <row r="799" spans="1:8" x14ac:dyDescent="0.3">
      <c r="A799" s="114" t="s">
        <v>1799</v>
      </c>
      <c r="B799" s="113">
        <v>115513.049745262</v>
      </c>
      <c r="C799" s="114" t="s">
        <v>2347</v>
      </c>
      <c r="D799" s="113">
        <v>109841.305676262</v>
      </c>
      <c r="E799" s="114" t="s">
        <v>2348</v>
      </c>
      <c r="F799" s="113">
        <v>105553.77024426201</v>
      </c>
      <c r="G799" s="114" t="s">
        <v>2348</v>
      </c>
      <c r="H799" s="113">
        <v>108769.421818262</v>
      </c>
    </row>
    <row r="800" spans="1:8" x14ac:dyDescent="0.3">
      <c r="A800" s="114" t="s">
        <v>1798</v>
      </c>
      <c r="B800" s="113">
        <v>114667.636682014</v>
      </c>
      <c r="C800" s="114" t="s">
        <v>2347</v>
      </c>
      <c r="D800" s="113">
        <v>110584.906134014</v>
      </c>
      <c r="E800" s="114" t="s">
        <v>2347</v>
      </c>
      <c r="F800" s="113">
        <v>110584.906134014</v>
      </c>
      <c r="G800" s="114" t="s">
        <v>2347</v>
      </c>
      <c r="H800" s="113">
        <v>110584.906134014</v>
      </c>
    </row>
    <row r="801" spans="1:8" ht="43.2" x14ac:dyDescent="0.3">
      <c r="A801" s="114" t="s">
        <v>1797</v>
      </c>
      <c r="B801" s="113">
        <v>114530.05435908301</v>
      </c>
      <c r="C801" s="114" t="s">
        <v>2364</v>
      </c>
      <c r="D801" s="113">
        <v>86137.4858180835</v>
      </c>
      <c r="E801" s="114" t="s">
        <v>2376</v>
      </c>
      <c r="F801" s="113">
        <v>53003.3011980835</v>
      </c>
      <c r="G801" s="114" t="s">
        <v>2364</v>
      </c>
      <c r="H801" s="113">
        <v>53003.3011980835</v>
      </c>
    </row>
    <row r="802" spans="1:8" x14ac:dyDescent="0.3">
      <c r="A802" s="114" t="s">
        <v>1796</v>
      </c>
      <c r="B802" s="113">
        <v>113919.217657088</v>
      </c>
      <c r="C802" s="114" t="s">
        <v>2347</v>
      </c>
      <c r="D802" s="113">
        <v>112013.04354208799</v>
      </c>
      <c r="E802" s="114" t="s">
        <v>2347</v>
      </c>
      <c r="F802" s="113">
        <v>112013.04354208799</v>
      </c>
      <c r="G802" s="114" t="s">
        <v>2347</v>
      </c>
      <c r="H802" s="113">
        <v>112013.04354208799</v>
      </c>
    </row>
    <row r="803" spans="1:8" x14ac:dyDescent="0.3">
      <c r="A803" s="114" t="s">
        <v>1795</v>
      </c>
      <c r="B803" s="113">
        <v>113445.353847719</v>
      </c>
      <c r="C803" s="114" t="s">
        <v>2347</v>
      </c>
      <c r="D803" s="113">
        <v>113070.332328719</v>
      </c>
      <c r="E803" s="114" t="s">
        <v>2347</v>
      </c>
      <c r="F803" s="113">
        <v>113070.332328719</v>
      </c>
      <c r="G803" s="114" t="s">
        <v>2347</v>
      </c>
      <c r="H803" s="113">
        <v>113070.332328719</v>
      </c>
    </row>
    <row r="804" spans="1:8" ht="43.2" x14ac:dyDescent="0.3">
      <c r="A804" s="114" t="s">
        <v>1794</v>
      </c>
      <c r="B804" s="113">
        <v>112711.730045245</v>
      </c>
      <c r="C804" s="114" t="s">
        <v>2356</v>
      </c>
      <c r="D804" s="113">
        <v>102055.235549245</v>
      </c>
      <c r="E804" s="114" t="s">
        <v>2354</v>
      </c>
      <c r="F804" s="113">
        <v>88871.006009245495</v>
      </c>
      <c r="G804" s="114" t="s">
        <v>2389</v>
      </c>
      <c r="H804" s="113">
        <v>89026.155027245506</v>
      </c>
    </row>
    <row r="805" spans="1:8" x14ac:dyDescent="0.3">
      <c r="A805" s="114" t="s">
        <v>1793</v>
      </c>
      <c r="B805" s="113">
        <v>111705.14566574</v>
      </c>
      <c r="C805" s="114" t="s">
        <v>2347</v>
      </c>
      <c r="D805" s="113">
        <v>111453.41394273999</v>
      </c>
      <c r="E805" s="114" t="s">
        <v>2347</v>
      </c>
      <c r="F805" s="113">
        <v>111453.41394273999</v>
      </c>
      <c r="G805" s="114" t="s">
        <v>2347</v>
      </c>
      <c r="H805" s="113">
        <v>111453.41394273999</v>
      </c>
    </row>
    <row r="806" spans="1:8" x14ac:dyDescent="0.3">
      <c r="A806" s="114" t="s">
        <v>1792</v>
      </c>
      <c r="B806" s="113">
        <v>111560.882408135</v>
      </c>
      <c r="C806" s="114" t="s">
        <v>2347</v>
      </c>
      <c r="D806" s="113">
        <v>110961.483920135</v>
      </c>
      <c r="E806" s="114" t="s">
        <v>2347</v>
      </c>
      <c r="F806" s="113">
        <v>110961.483920135</v>
      </c>
      <c r="G806" s="114" t="s">
        <v>2347</v>
      </c>
      <c r="H806" s="113">
        <v>110961.483920135</v>
      </c>
    </row>
    <row r="807" spans="1:8" ht="28.8" x14ac:dyDescent="0.3">
      <c r="A807" s="114" t="s">
        <v>1791</v>
      </c>
      <c r="B807" s="113">
        <v>111498.266549921</v>
      </c>
      <c r="C807" s="114" t="s">
        <v>2388</v>
      </c>
      <c r="D807" s="113">
        <v>110290.692573921</v>
      </c>
      <c r="E807" s="114" t="s">
        <v>2350</v>
      </c>
      <c r="F807" s="113">
        <v>110290.692573921</v>
      </c>
      <c r="G807" s="114" t="s">
        <v>2350</v>
      </c>
      <c r="H807" s="113">
        <v>110290.692573921</v>
      </c>
    </row>
    <row r="808" spans="1:8" x14ac:dyDescent="0.3">
      <c r="A808" s="114" t="s">
        <v>1790</v>
      </c>
      <c r="B808" s="113">
        <v>111352.588259196</v>
      </c>
      <c r="C808" s="114" t="s">
        <v>2347</v>
      </c>
      <c r="D808" s="113">
        <v>111269.230163196</v>
      </c>
      <c r="E808" s="114" t="s">
        <v>2347</v>
      </c>
      <c r="F808" s="113">
        <v>111269.230163196</v>
      </c>
      <c r="G808" s="114" t="s">
        <v>2347</v>
      </c>
      <c r="H808" s="113">
        <v>111269.230163196</v>
      </c>
    </row>
    <row r="809" spans="1:8" x14ac:dyDescent="0.3">
      <c r="A809" s="114" t="s">
        <v>1789</v>
      </c>
      <c r="B809" s="113">
        <v>110979.288400217</v>
      </c>
      <c r="C809" s="114" t="s">
        <v>2347</v>
      </c>
      <c r="D809" s="113">
        <v>110904.58309521701</v>
      </c>
      <c r="E809" s="114" t="s">
        <v>2347</v>
      </c>
      <c r="F809" s="113">
        <v>110904.58309521701</v>
      </c>
      <c r="G809" s="114" t="s">
        <v>2347</v>
      </c>
      <c r="H809" s="113">
        <v>110904.58309521701</v>
      </c>
    </row>
    <row r="810" spans="1:8" x14ac:dyDescent="0.3">
      <c r="A810" s="114" t="s">
        <v>1788</v>
      </c>
      <c r="B810" s="113">
        <v>110969.323178038</v>
      </c>
      <c r="C810" s="114" t="s">
        <v>2349</v>
      </c>
      <c r="D810" s="113">
        <v>110969.323178038</v>
      </c>
      <c r="E810" s="114" t="s">
        <v>2349</v>
      </c>
      <c r="F810" s="113">
        <v>110969.323178038</v>
      </c>
      <c r="G810" s="114" t="s">
        <v>2349</v>
      </c>
      <c r="H810" s="113">
        <v>110969.323178038</v>
      </c>
    </row>
    <row r="811" spans="1:8" x14ac:dyDescent="0.3">
      <c r="A811" s="114" t="s">
        <v>1787</v>
      </c>
      <c r="B811" s="113">
        <v>110284.375734507</v>
      </c>
      <c r="C811" s="114" t="s">
        <v>2347</v>
      </c>
      <c r="D811" s="113">
        <v>109560.720427507</v>
      </c>
      <c r="E811" s="114" t="s">
        <v>2347</v>
      </c>
      <c r="F811" s="113">
        <v>109560.720427507</v>
      </c>
      <c r="G811" s="114" t="s">
        <v>2347</v>
      </c>
      <c r="H811" s="113">
        <v>109560.720427507</v>
      </c>
    </row>
    <row r="812" spans="1:8" x14ac:dyDescent="0.3">
      <c r="A812" s="114" t="s">
        <v>1786</v>
      </c>
      <c r="B812" s="113">
        <v>109581.64330272999</v>
      </c>
      <c r="C812" s="114" t="s">
        <v>2347</v>
      </c>
      <c r="D812" s="113">
        <v>104299.21658073</v>
      </c>
      <c r="E812" s="114" t="s">
        <v>2347</v>
      </c>
      <c r="F812" s="113">
        <v>104299.21658073</v>
      </c>
      <c r="G812" s="114" t="s">
        <v>2361</v>
      </c>
      <c r="H812" s="113">
        <v>87224.705960730396</v>
      </c>
    </row>
    <row r="813" spans="1:8" x14ac:dyDescent="0.3">
      <c r="A813" s="114" t="s">
        <v>1785</v>
      </c>
      <c r="B813" s="113">
        <v>108633.192639713</v>
      </c>
      <c r="C813" s="114" t="s">
        <v>2347</v>
      </c>
      <c r="D813" s="113">
        <v>105567.14699071299</v>
      </c>
      <c r="E813" s="114" t="s">
        <v>2347</v>
      </c>
      <c r="F813" s="113">
        <v>105567.14699071299</v>
      </c>
      <c r="G813" s="114" t="s">
        <v>2347</v>
      </c>
      <c r="H813" s="113">
        <v>105567.14699071299</v>
      </c>
    </row>
    <row r="814" spans="1:8" ht="43.2" x14ac:dyDescent="0.3">
      <c r="A814" s="114" t="s">
        <v>1784</v>
      </c>
      <c r="B814" s="113">
        <v>108099.726670927</v>
      </c>
      <c r="C814" s="114" t="s">
        <v>2359</v>
      </c>
      <c r="D814" s="113">
        <v>75966.453444927101</v>
      </c>
      <c r="E814" s="114" t="s">
        <v>2373</v>
      </c>
      <c r="F814" s="113">
        <v>68777.801714927104</v>
      </c>
      <c r="G814" s="114" t="s">
        <v>2358</v>
      </c>
      <c r="H814" s="113">
        <v>37507.166694927102</v>
      </c>
    </row>
    <row r="815" spans="1:8" x14ac:dyDescent="0.3">
      <c r="A815" s="114" t="s">
        <v>1783</v>
      </c>
      <c r="B815" s="113">
        <v>107607.992610798</v>
      </c>
      <c r="C815" s="114" t="s">
        <v>2347</v>
      </c>
      <c r="D815" s="113">
        <v>107602.67166279801</v>
      </c>
      <c r="E815" s="114" t="s">
        <v>2347</v>
      </c>
      <c r="F815" s="113">
        <v>107602.67166279801</v>
      </c>
      <c r="G815" s="114" t="s">
        <v>2347</v>
      </c>
      <c r="H815" s="113">
        <v>107602.67166279801</v>
      </c>
    </row>
    <row r="816" spans="1:8" x14ac:dyDescent="0.3">
      <c r="A816" s="114" t="s">
        <v>1782</v>
      </c>
      <c r="B816" s="113">
        <v>106781.30208744299</v>
      </c>
      <c r="C816" s="114" t="s">
        <v>2347</v>
      </c>
      <c r="D816" s="113">
        <v>106638.823370443</v>
      </c>
      <c r="E816" s="114" t="s">
        <v>2347</v>
      </c>
      <c r="F816" s="113">
        <v>106638.823370443</v>
      </c>
      <c r="G816" s="114" t="s">
        <v>2347</v>
      </c>
      <c r="H816" s="113">
        <v>106638.823370443</v>
      </c>
    </row>
    <row r="817" spans="1:8" x14ac:dyDescent="0.3">
      <c r="A817" s="114" t="s">
        <v>1781</v>
      </c>
      <c r="B817" s="113">
        <v>106469.616853567</v>
      </c>
      <c r="C817" s="114" t="s">
        <v>2349</v>
      </c>
      <c r="D817" s="113">
        <v>106469.616853567</v>
      </c>
      <c r="E817" s="114" t="s">
        <v>2349</v>
      </c>
      <c r="F817" s="113">
        <v>106469.616853567</v>
      </c>
      <c r="G817" s="114" t="s">
        <v>2349</v>
      </c>
      <c r="H817" s="113">
        <v>106469.616853567</v>
      </c>
    </row>
    <row r="818" spans="1:8" x14ac:dyDescent="0.3">
      <c r="A818" s="114" t="s">
        <v>1780</v>
      </c>
      <c r="B818" s="113">
        <v>106350.13071956301</v>
      </c>
      <c r="C818" s="114" t="s">
        <v>2347</v>
      </c>
      <c r="D818" s="113">
        <v>106087.86497056299</v>
      </c>
      <c r="E818" s="114" t="s">
        <v>2347</v>
      </c>
      <c r="F818" s="113">
        <v>106087.86497056299</v>
      </c>
      <c r="G818" s="114" t="s">
        <v>2347</v>
      </c>
      <c r="H818" s="113">
        <v>106087.86497056299</v>
      </c>
    </row>
    <row r="819" spans="1:8" x14ac:dyDescent="0.3">
      <c r="A819" s="114" t="s">
        <v>1779</v>
      </c>
      <c r="B819" s="113">
        <v>105840.391835128</v>
      </c>
      <c r="C819" s="114" t="s">
        <v>2347</v>
      </c>
      <c r="D819" s="113">
        <v>100677.180710128</v>
      </c>
      <c r="E819" s="114" t="s">
        <v>2347</v>
      </c>
      <c r="F819" s="113">
        <v>100677.180710128</v>
      </c>
      <c r="G819" s="114" t="s">
        <v>2347</v>
      </c>
      <c r="H819" s="113">
        <v>100677.180710128</v>
      </c>
    </row>
    <row r="820" spans="1:8" x14ac:dyDescent="0.3">
      <c r="A820" s="114" t="s">
        <v>1778</v>
      </c>
      <c r="B820" s="113">
        <v>105790.01340059</v>
      </c>
      <c r="C820" s="114" t="s">
        <v>2348</v>
      </c>
      <c r="D820" s="113">
        <v>103861.06180659001</v>
      </c>
      <c r="E820" s="114" t="s">
        <v>2348</v>
      </c>
      <c r="F820" s="113">
        <v>104641.61431159</v>
      </c>
      <c r="G820" s="114" t="s">
        <v>2348</v>
      </c>
      <c r="H820" s="113">
        <v>103861.06180659001</v>
      </c>
    </row>
    <row r="821" spans="1:8" x14ac:dyDescent="0.3">
      <c r="A821" s="114" t="s">
        <v>1777</v>
      </c>
      <c r="B821" s="113">
        <v>105415.749273498</v>
      </c>
      <c r="C821" s="114" t="s">
        <v>2347</v>
      </c>
      <c r="D821" s="113">
        <v>103743.354732498</v>
      </c>
      <c r="E821" s="114" t="s">
        <v>2347</v>
      </c>
      <c r="F821" s="113">
        <v>103743.354732498</v>
      </c>
      <c r="G821" s="114" t="s">
        <v>2347</v>
      </c>
      <c r="H821" s="113">
        <v>103743.354732498</v>
      </c>
    </row>
    <row r="822" spans="1:8" ht="43.2" x14ac:dyDescent="0.3">
      <c r="A822" s="114" t="s">
        <v>1776</v>
      </c>
      <c r="B822" s="113">
        <v>105202.563492748</v>
      </c>
      <c r="C822" s="114" t="s">
        <v>2358</v>
      </c>
      <c r="D822" s="113">
        <v>44467.514860748102</v>
      </c>
      <c r="E822" s="114" t="s">
        <v>2357</v>
      </c>
      <c r="F822" s="113">
        <v>34482.727953748101</v>
      </c>
      <c r="G822" s="114" t="s">
        <v>2387</v>
      </c>
      <c r="H822" s="113">
        <v>30006.788995748098</v>
      </c>
    </row>
    <row r="823" spans="1:8" x14ac:dyDescent="0.3">
      <c r="A823" s="114" t="s">
        <v>1775</v>
      </c>
      <c r="B823" s="113">
        <v>104991.152159894</v>
      </c>
      <c r="C823" s="114" t="s">
        <v>2347</v>
      </c>
      <c r="D823" s="113">
        <v>100203.540370894</v>
      </c>
      <c r="E823" s="114" t="s">
        <v>2347</v>
      </c>
      <c r="F823" s="113">
        <v>100203.540370894</v>
      </c>
      <c r="G823" s="114" t="s">
        <v>2347</v>
      </c>
      <c r="H823" s="113">
        <v>100203.540370894</v>
      </c>
    </row>
    <row r="824" spans="1:8" ht="43.2" x14ac:dyDescent="0.3">
      <c r="A824" s="114" t="s">
        <v>1774</v>
      </c>
      <c r="B824" s="113">
        <v>104943.94636532399</v>
      </c>
      <c r="C824" s="114" t="s">
        <v>2359</v>
      </c>
      <c r="D824" s="113">
        <v>75026.215617324895</v>
      </c>
      <c r="E824" s="114" t="s">
        <v>2357</v>
      </c>
      <c r="F824" s="113">
        <v>74066.253024324804</v>
      </c>
      <c r="G824" s="114" t="s">
        <v>2358</v>
      </c>
      <c r="H824" s="113">
        <v>46227.337824324801</v>
      </c>
    </row>
    <row r="825" spans="1:8" x14ac:dyDescent="0.3">
      <c r="A825" s="114" t="s">
        <v>1773</v>
      </c>
      <c r="B825" s="113">
        <v>104808.87168059</v>
      </c>
      <c r="C825" s="114" t="s">
        <v>2347</v>
      </c>
      <c r="D825" s="113">
        <v>104794.38068058999</v>
      </c>
      <c r="E825" s="114" t="s">
        <v>2347</v>
      </c>
      <c r="F825" s="113">
        <v>104794.38068058999</v>
      </c>
      <c r="G825" s="114" t="s">
        <v>2347</v>
      </c>
      <c r="H825" s="113">
        <v>104794.38068058999</v>
      </c>
    </row>
    <row r="826" spans="1:8" x14ac:dyDescent="0.3">
      <c r="A826" s="114" t="s">
        <v>1772</v>
      </c>
      <c r="B826" s="113">
        <v>104787.74422276299</v>
      </c>
      <c r="C826" s="114" t="s">
        <v>2347</v>
      </c>
      <c r="D826" s="113">
        <v>103342.49166376299</v>
      </c>
      <c r="E826" s="114" t="s">
        <v>2347</v>
      </c>
      <c r="F826" s="113">
        <v>103342.49166376299</v>
      </c>
      <c r="G826" s="114" t="s">
        <v>2347</v>
      </c>
      <c r="H826" s="113">
        <v>103342.49166376299</v>
      </c>
    </row>
    <row r="827" spans="1:8" x14ac:dyDescent="0.3">
      <c r="A827" s="114" t="s">
        <v>1771</v>
      </c>
      <c r="B827" s="113">
        <v>104211.83944928199</v>
      </c>
      <c r="C827" s="114" t="s">
        <v>2347</v>
      </c>
      <c r="D827" s="113">
        <v>99151.429263282</v>
      </c>
      <c r="E827" s="114" t="s">
        <v>2347</v>
      </c>
      <c r="F827" s="113">
        <v>99151.429263282</v>
      </c>
      <c r="G827" s="114" t="s">
        <v>2347</v>
      </c>
      <c r="H827" s="113">
        <v>99151.429263282</v>
      </c>
    </row>
    <row r="828" spans="1:8" x14ac:dyDescent="0.3">
      <c r="A828" s="114" t="s">
        <v>1770</v>
      </c>
      <c r="B828" s="113">
        <v>103151.403044886</v>
      </c>
      <c r="C828" s="114" t="s">
        <v>2349</v>
      </c>
      <c r="D828" s="113">
        <v>103151.403044886</v>
      </c>
      <c r="E828" s="114" t="s">
        <v>2349</v>
      </c>
      <c r="F828" s="113">
        <v>103151.403044886</v>
      </c>
      <c r="G828" s="114" t="s">
        <v>2349</v>
      </c>
      <c r="H828" s="113">
        <v>103151.403044886</v>
      </c>
    </row>
    <row r="829" spans="1:8" x14ac:dyDescent="0.3">
      <c r="A829" s="114" t="s">
        <v>1769</v>
      </c>
      <c r="B829" s="113">
        <v>103073.876414118</v>
      </c>
      <c r="C829" s="114" t="s">
        <v>2347</v>
      </c>
      <c r="D829" s="113">
        <v>102830.453524118</v>
      </c>
      <c r="E829" s="114" t="s">
        <v>2347</v>
      </c>
      <c r="F829" s="113">
        <v>102830.453524118</v>
      </c>
      <c r="G829" s="114" t="s">
        <v>2347</v>
      </c>
      <c r="H829" s="113">
        <v>102830.453524118</v>
      </c>
    </row>
    <row r="830" spans="1:8" x14ac:dyDescent="0.3">
      <c r="A830" s="114" t="s">
        <v>1768</v>
      </c>
      <c r="B830" s="113">
        <v>102830.35290739201</v>
      </c>
      <c r="C830" s="114" t="s">
        <v>2347</v>
      </c>
      <c r="D830" s="113">
        <v>98263.577084392397</v>
      </c>
      <c r="E830" s="114" t="s">
        <v>2347</v>
      </c>
      <c r="F830" s="113">
        <v>98263.577084392397</v>
      </c>
      <c r="G830" s="114" t="s">
        <v>2347</v>
      </c>
      <c r="H830" s="113">
        <v>98263.577084392397</v>
      </c>
    </row>
    <row r="831" spans="1:8" x14ac:dyDescent="0.3">
      <c r="A831" s="114" t="s">
        <v>1767</v>
      </c>
      <c r="B831" s="113">
        <v>102552.212992537</v>
      </c>
      <c r="C831" s="114" t="s">
        <v>2347</v>
      </c>
      <c r="D831" s="113">
        <v>97504.106911537499</v>
      </c>
      <c r="E831" s="114" t="s">
        <v>2347</v>
      </c>
      <c r="F831" s="113">
        <v>97504.106911537499</v>
      </c>
      <c r="G831" s="114" t="s">
        <v>2347</v>
      </c>
      <c r="H831" s="113">
        <v>97504.106911537499</v>
      </c>
    </row>
    <row r="832" spans="1:8" x14ac:dyDescent="0.3">
      <c r="A832" s="114" t="s">
        <v>1766</v>
      </c>
      <c r="B832" s="113">
        <v>102018.477753763</v>
      </c>
      <c r="C832" s="114" t="s">
        <v>2349</v>
      </c>
      <c r="D832" s="113">
        <v>102018.477753763</v>
      </c>
      <c r="E832" s="114" t="s">
        <v>2349</v>
      </c>
      <c r="F832" s="113">
        <v>102018.477753763</v>
      </c>
      <c r="G832" s="114" t="s">
        <v>2349</v>
      </c>
      <c r="H832" s="113">
        <v>102018.477753763</v>
      </c>
    </row>
    <row r="833" spans="1:8" ht="28.8" x14ac:dyDescent="0.3">
      <c r="A833" s="114" t="s">
        <v>1765</v>
      </c>
      <c r="B833" s="113">
        <v>101870.853867923</v>
      </c>
      <c r="C833" s="114" t="s">
        <v>2386</v>
      </c>
      <c r="D833" s="113">
        <v>78599.835247923795</v>
      </c>
      <c r="E833" s="114" t="s">
        <v>2352</v>
      </c>
      <c r="F833" s="113">
        <v>76980.690477923796</v>
      </c>
      <c r="G833" s="114" t="s">
        <v>2366</v>
      </c>
      <c r="H833" s="113">
        <v>60900.907937923803</v>
      </c>
    </row>
    <row r="834" spans="1:8" x14ac:dyDescent="0.3">
      <c r="A834" s="114" t="s">
        <v>1764</v>
      </c>
      <c r="B834" s="113">
        <v>101566.271771432</v>
      </c>
      <c r="C834" s="114" t="s">
        <v>2347</v>
      </c>
      <c r="D834" s="113">
        <v>100652.94150643201</v>
      </c>
      <c r="E834" s="114" t="s">
        <v>2347</v>
      </c>
      <c r="F834" s="113">
        <v>100652.94150643201</v>
      </c>
      <c r="G834" s="114" t="s">
        <v>2347</v>
      </c>
      <c r="H834" s="113">
        <v>100652.94150643201</v>
      </c>
    </row>
    <row r="835" spans="1:8" x14ac:dyDescent="0.3">
      <c r="A835" s="114" t="s">
        <v>1763</v>
      </c>
      <c r="B835" s="113">
        <v>101370.282743629</v>
      </c>
      <c r="C835" s="114" t="s">
        <v>2347</v>
      </c>
      <c r="D835" s="113">
        <v>100781.148719629</v>
      </c>
      <c r="E835" s="114" t="s">
        <v>2347</v>
      </c>
      <c r="F835" s="113">
        <v>100781.148719629</v>
      </c>
      <c r="G835" s="114" t="s">
        <v>2347</v>
      </c>
      <c r="H835" s="113">
        <v>100781.148719629</v>
      </c>
    </row>
    <row r="836" spans="1:8" x14ac:dyDescent="0.3">
      <c r="A836" s="114" t="s">
        <v>1762</v>
      </c>
      <c r="B836" s="113">
        <v>101249.333355519</v>
      </c>
      <c r="C836" s="114" t="s">
        <v>2347</v>
      </c>
      <c r="D836" s="113">
        <v>101193.314891519</v>
      </c>
      <c r="E836" s="114" t="s">
        <v>2347</v>
      </c>
      <c r="F836" s="113">
        <v>101193.314891519</v>
      </c>
      <c r="G836" s="114" t="s">
        <v>2347</v>
      </c>
      <c r="H836" s="113">
        <v>101193.314891519</v>
      </c>
    </row>
    <row r="837" spans="1:8" x14ac:dyDescent="0.3">
      <c r="A837" s="114" t="s">
        <v>1761</v>
      </c>
      <c r="B837" s="113">
        <v>101146.818275574</v>
      </c>
      <c r="C837" s="114" t="s">
        <v>2347</v>
      </c>
      <c r="D837" s="113">
        <v>96557.346116574394</v>
      </c>
      <c r="E837" s="114" t="s">
        <v>2347</v>
      </c>
      <c r="F837" s="113">
        <v>96557.346116574394</v>
      </c>
      <c r="G837" s="114" t="s">
        <v>2347</v>
      </c>
      <c r="H837" s="113">
        <v>96557.346116574394</v>
      </c>
    </row>
    <row r="838" spans="1:8" x14ac:dyDescent="0.3">
      <c r="A838" s="114" t="s">
        <v>1760</v>
      </c>
      <c r="B838" s="113">
        <v>100370.247365633</v>
      </c>
      <c r="C838" s="114" t="s">
        <v>2348</v>
      </c>
      <c r="D838" s="113">
        <v>92287.352140633404</v>
      </c>
      <c r="E838" s="114" t="s">
        <v>2348</v>
      </c>
      <c r="F838" s="113">
        <v>96658.549501633403</v>
      </c>
      <c r="G838" s="114" t="s">
        <v>2348</v>
      </c>
      <c r="H838" s="113">
        <v>96957.946581633398</v>
      </c>
    </row>
    <row r="839" spans="1:8" x14ac:dyDescent="0.3">
      <c r="A839" s="114" t="s">
        <v>1759</v>
      </c>
      <c r="B839" s="113">
        <v>99972.929308349296</v>
      </c>
      <c r="C839" s="114" t="s">
        <v>2347</v>
      </c>
      <c r="D839" s="113">
        <v>95064.775945349305</v>
      </c>
      <c r="E839" s="114" t="s">
        <v>2347</v>
      </c>
      <c r="F839" s="113">
        <v>95064.775945349305</v>
      </c>
      <c r="G839" s="114" t="s">
        <v>2361</v>
      </c>
      <c r="H839" s="113">
        <v>63335.299665349303</v>
      </c>
    </row>
    <row r="840" spans="1:8" x14ac:dyDescent="0.3">
      <c r="A840" s="114" t="s">
        <v>1758</v>
      </c>
      <c r="B840" s="113">
        <v>99512.869254396093</v>
      </c>
      <c r="C840" s="114" t="s">
        <v>2347</v>
      </c>
      <c r="D840" s="113">
        <v>98605.536560396096</v>
      </c>
      <c r="E840" s="114" t="s">
        <v>2347</v>
      </c>
      <c r="F840" s="113">
        <v>98605.536560396096</v>
      </c>
      <c r="G840" s="114" t="s">
        <v>2347</v>
      </c>
      <c r="H840" s="113">
        <v>98605.536560396096</v>
      </c>
    </row>
    <row r="841" spans="1:8" x14ac:dyDescent="0.3">
      <c r="A841" s="114" t="s">
        <v>1757</v>
      </c>
      <c r="B841" s="113">
        <v>99118.626979652807</v>
      </c>
      <c r="C841" s="114" t="s">
        <v>2347</v>
      </c>
      <c r="D841" s="113">
        <v>98981.809307652802</v>
      </c>
      <c r="E841" s="114" t="s">
        <v>2347</v>
      </c>
      <c r="F841" s="113">
        <v>98981.809307652802</v>
      </c>
      <c r="G841" s="114" t="s">
        <v>2347</v>
      </c>
      <c r="H841" s="113">
        <v>98981.809307652802</v>
      </c>
    </row>
    <row r="842" spans="1:8" x14ac:dyDescent="0.3">
      <c r="A842" s="114" t="s">
        <v>1756</v>
      </c>
      <c r="B842" s="113">
        <v>98033.358112436501</v>
      </c>
      <c r="C842" s="114" t="s">
        <v>2349</v>
      </c>
      <c r="D842" s="113">
        <v>98033.358112436501</v>
      </c>
      <c r="E842" s="114" t="s">
        <v>2349</v>
      </c>
      <c r="F842" s="113">
        <v>98033.358112436501</v>
      </c>
      <c r="G842" s="114" t="s">
        <v>2349</v>
      </c>
      <c r="H842" s="113">
        <v>98033.358112436501</v>
      </c>
    </row>
    <row r="843" spans="1:8" x14ac:dyDescent="0.3">
      <c r="A843" s="114" t="s">
        <v>1755</v>
      </c>
      <c r="B843" s="113">
        <v>97545.595215701003</v>
      </c>
      <c r="C843" s="114" t="s">
        <v>2349</v>
      </c>
      <c r="D843" s="113">
        <v>97545.595215701003</v>
      </c>
      <c r="E843" s="114" t="s">
        <v>2349</v>
      </c>
      <c r="F843" s="113">
        <v>97545.595215701003</v>
      </c>
      <c r="G843" s="114" t="s">
        <v>2349</v>
      </c>
      <c r="H843" s="113">
        <v>97545.595215701003</v>
      </c>
    </row>
    <row r="844" spans="1:8" x14ac:dyDescent="0.3">
      <c r="A844" s="114" t="s">
        <v>1754</v>
      </c>
      <c r="B844" s="113">
        <v>97447.0968075524</v>
      </c>
      <c r="C844" s="114" t="s">
        <v>2347</v>
      </c>
      <c r="D844" s="113">
        <v>97420.462388552405</v>
      </c>
      <c r="E844" s="114" t="s">
        <v>2347</v>
      </c>
      <c r="F844" s="113">
        <v>97420.462388552405</v>
      </c>
      <c r="G844" s="114" t="s">
        <v>2347</v>
      </c>
      <c r="H844" s="113">
        <v>97420.462388552405</v>
      </c>
    </row>
    <row r="845" spans="1:8" x14ac:dyDescent="0.3">
      <c r="A845" s="114" t="s">
        <v>1753</v>
      </c>
      <c r="B845" s="113">
        <v>97116.887940524903</v>
      </c>
      <c r="C845" s="114" t="s">
        <v>2347</v>
      </c>
      <c r="D845" s="113">
        <v>96940.540514524895</v>
      </c>
      <c r="E845" s="114" t="s">
        <v>2347</v>
      </c>
      <c r="F845" s="113">
        <v>96940.540514524895</v>
      </c>
      <c r="G845" s="114" t="s">
        <v>2347</v>
      </c>
      <c r="H845" s="113">
        <v>96940.540514524895</v>
      </c>
    </row>
    <row r="846" spans="1:8" x14ac:dyDescent="0.3">
      <c r="A846" s="114" t="s">
        <v>1752</v>
      </c>
      <c r="B846" s="113">
        <v>97081.889125836693</v>
      </c>
      <c r="C846" s="114" t="s">
        <v>2349</v>
      </c>
      <c r="D846" s="113">
        <v>97081.889125836693</v>
      </c>
      <c r="E846" s="114" t="s">
        <v>2349</v>
      </c>
      <c r="F846" s="113">
        <v>97081.889125836693</v>
      </c>
      <c r="G846" s="114" t="s">
        <v>2349</v>
      </c>
      <c r="H846" s="113">
        <v>97081.889125836693</v>
      </c>
    </row>
    <row r="847" spans="1:8" x14ac:dyDescent="0.3">
      <c r="A847" s="114" t="s">
        <v>1751</v>
      </c>
      <c r="B847" s="113">
        <v>96981.355487340305</v>
      </c>
      <c r="C847" s="114" t="s">
        <v>2347</v>
      </c>
      <c r="D847" s="113">
        <v>92377.092188340306</v>
      </c>
      <c r="E847" s="114" t="s">
        <v>2347</v>
      </c>
      <c r="F847" s="113">
        <v>92377.092188340306</v>
      </c>
      <c r="G847" s="114" t="s">
        <v>2347</v>
      </c>
      <c r="H847" s="113">
        <v>92377.092188340306</v>
      </c>
    </row>
    <row r="848" spans="1:8" x14ac:dyDescent="0.3">
      <c r="A848" s="114" t="s">
        <v>1750</v>
      </c>
      <c r="B848" s="113">
        <v>96899.662997945197</v>
      </c>
      <c r="C848" s="114" t="s">
        <v>2349</v>
      </c>
      <c r="D848" s="113">
        <v>96899.662997945197</v>
      </c>
      <c r="E848" s="114" t="s">
        <v>2349</v>
      </c>
      <c r="F848" s="113">
        <v>96899.662997945197</v>
      </c>
      <c r="G848" s="114" t="s">
        <v>2349</v>
      </c>
      <c r="H848" s="113">
        <v>96899.662997945197</v>
      </c>
    </row>
    <row r="849" spans="1:8" x14ac:dyDescent="0.3">
      <c r="A849" s="114" t="s">
        <v>1749</v>
      </c>
      <c r="B849" s="113">
        <v>96251.671026229</v>
      </c>
      <c r="C849" s="114" t="s">
        <v>2347</v>
      </c>
      <c r="D849" s="113">
        <v>96165.207768228996</v>
      </c>
      <c r="E849" s="114" t="s">
        <v>2347</v>
      </c>
      <c r="F849" s="113">
        <v>96165.207768228996</v>
      </c>
      <c r="G849" s="114" t="s">
        <v>2347</v>
      </c>
      <c r="H849" s="113">
        <v>96165.207768228996</v>
      </c>
    </row>
    <row r="850" spans="1:8" ht="43.2" x14ac:dyDescent="0.3">
      <c r="A850" s="114" t="s">
        <v>1748</v>
      </c>
      <c r="B850" s="113">
        <v>95526.341894279598</v>
      </c>
      <c r="C850" s="114" t="s">
        <v>2356</v>
      </c>
      <c r="D850" s="113">
        <v>91012.608466279606</v>
      </c>
      <c r="E850" s="114" t="s">
        <v>2356</v>
      </c>
      <c r="F850" s="113">
        <v>91975.955873279599</v>
      </c>
      <c r="G850" s="114" t="s">
        <v>2356</v>
      </c>
      <c r="H850" s="113">
        <v>91700.713757279605</v>
      </c>
    </row>
    <row r="851" spans="1:8" ht="43.2" x14ac:dyDescent="0.3">
      <c r="A851" s="114" t="s">
        <v>1747</v>
      </c>
      <c r="B851" s="113">
        <v>95330.051300294494</v>
      </c>
      <c r="C851" s="114" t="s">
        <v>2356</v>
      </c>
      <c r="D851" s="113">
        <v>75163.218163294499</v>
      </c>
      <c r="E851" s="114" t="s">
        <v>2355</v>
      </c>
      <c r="F851" s="113">
        <v>66602.544157294498</v>
      </c>
      <c r="G851" s="114" t="s">
        <v>2356</v>
      </c>
      <c r="H851" s="113">
        <v>70383.146383294501</v>
      </c>
    </row>
    <row r="852" spans="1:8" ht="43.2" x14ac:dyDescent="0.3">
      <c r="A852" s="114" t="s">
        <v>1746</v>
      </c>
      <c r="B852" s="113">
        <v>94668.557525969096</v>
      </c>
      <c r="C852" s="114" t="s">
        <v>2385</v>
      </c>
      <c r="D852" s="113">
        <v>80511.5371409691</v>
      </c>
      <c r="E852" s="114" t="s">
        <v>2355</v>
      </c>
      <c r="F852" s="113">
        <v>78697.720957969097</v>
      </c>
      <c r="G852" s="114" t="s">
        <v>2365</v>
      </c>
      <c r="H852" s="113">
        <v>76550.754863969094</v>
      </c>
    </row>
    <row r="853" spans="1:8" x14ac:dyDescent="0.3">
      <c r="A853" s="114" t="s">
        <v>1745</v>
      </c>
      <c r="B853" s="113">
        <v>94561.045859761201</v>
      </c>
      <c r="C853" s="114" t="s">
        <v>2347</v>
      </c>
      <c r="D853" s="113">
        <v>89930.533853761197</v>
      </c>
      <c r="E853" s="114" t="s">
        <v>2347</v>
      </c>
      <c r="F853" s="113">
        <v>89930.533853761197</v>
      </c>
      <c r="G853" s="114" t="s">
        <v>2347</v>
      </c>
      <c r="H853" s="113">
        <v>89930.533853761197</v>
      </c>
    </row>
    <row r="854" spans="1:8" x14ac:dyDescent="0.3">
      <c r="A854" s="114" t="s">
        <v>1744</v>
      </c>
      <c r="B854" s="113">
        <v>94466.2276322752</v>
      </c>
      <c r="C854" s="114" t="s">
        <v>2347</v>
      </c>
      <c r="D854" s="113">
        <v>89801.109241275204</v>
      </c>
      <c r="E854" s="114" t="s">
        <v>2347</v>
      </c>
      <c r="F854" s="113">
        <v>89801.109241275204</v>
      </c>
      <c r="G854" s="114" t="s">
        <v>2347</v>
      </c>
      <c r="H854" s="113">
        <v>89801.109241275204</v>
      </c>
    </row>
    <row r="855" spans="1:8" x14ac:dyDescent="0.3">
      <c r="A855" s="114" t="s">
        <v>1743</v>
      </c>
      <c r="B855" s="113">
        <v>94199.101432182302</v>
      </c>
      <c r="C855" s="114" t="s">
        <v>2349</v>
      </c>
      <c r="D855" s="113">
        <v>94199.101432182302</v>
      </c>
      <c r="E855" s="114" t="s">
        <v>2349</v>
      </c>
      <c r="F855" s="113">
        <v>94199.101432182302</v>
      </c>
      <c r="G855" s="114" t="s">
        <v>2349</v>
      </c>
      <c r="H855" s="113">
        <v>94199.101432182302</v>
      </c>
    </row>
    <row r="856" spans="1:8" ht="43.2" x14ac:dyDescent="0.3">
      <c r="A856" s="114" t="s">
        <v>1742</v>
      </c>
      <c r="B856" s="113">
        <v>94186.005896656701</v>
      </c>
      <c r="C856" s="114" t="s">
        <v>2356</v>
      </c>
      <c r="D856" s="113">
        <v>93823.003062656702</v>
      </c>
      <c r="E856" s="114" t="s">
        <v>2355</v>
      </c>
      <c r="F856" s="113">
        <v>93827.9768786567</v>
      </c>
      <c r="G856" s="114" t="s">
        <v>2356</v>
      </c>
      <c r="H856" s="113">
        <v>93850.359052656699</v>
      </c>
    </row>
    <row r="857" spans="1:8" x14ac:dyDescent="0.3">
      <c r="A857" s="114" t="s">
        <v>1741</v>
      </c>
      <c r="B857" s="113">
        <v>93881.603967058603</v>
      </c>
      <c r="C857" s="114" t="s">
        <v>2349</v>
      </c>
      <c r="D857" s="113">
        <v>93881.603967058603</v>
      </c>
      <c r="E857" s="114" t="s">
        <v>2349</v>
      </c>
      <c r="F857" s="113">
        <v>93881.603967058603</v>
      </c>
      <c r="G857" s="114" t="s">
        <v>2349</v>
      </c>
      <c r="H857" s="113">
        <v>93881.603967058603</v>
      </c>
    </row>
    <row r="858" spans="1:8" x14ac:dyDescent="0.3">
      <c r="A858" s="114" t="s">
        <v>1740</v>
      </c>
      <c r="B858" s="113">
        <v>93765.117088758896</v>
      </c>
      <c r="C858" s="114" t="s">
        <v>2347</v>
      </c>
      <c r="D858" s="113">
        <v>93526.564029758898</v>
      </c>
      <c r="E858" s="114" t="s">
        <v>2347</v>
      </c>
      <c r="F858" s="113">
        <v>93526.564029758898</v>
      </c>
      <c r="G858" s="114" t="s">
        <v>2347</v>
      </c>
      <c r="H858" s="113">
        <v>93526.564029758898</v>
      </c>
    </row>
    <row r="859" spans="1:8" x14ac:dyDescent="0.3">
      <c r="A859" s="114" t="s">
        <v>1739</v>
      </c>
      <c r="B859" s="113">
        <v>93515.100780008506</v>
      </c>
      <c r="C859" s="114" t="s">
        <v>2347</v>
      </c>
      <c r="D859" s="113">
        <v>92977.8862680085</v>
      </c>
      <c r="E859" s="114" t="s">
        <v>2347</v>
      </c>
      <c r="F859" s="113">
        <v>92977.8862680085</v>
      </c>
      <c r="G859" s="114" t="s">
        <v>2347</v>
      </c>
      <c r="H859" s="113">
        <v>92977.8862680085</v>
      </c>
    </row>
    <row r="860" spans="1:8" x14ac:dyDescent="0.3">
      <c r="A860" s="114" t="s">
        <v>1738</v>
      </c>
      <c r="B860" s="113">
        <v>93313.585882020998</v>
      </c>
      <c r="C860" s="114" t="s">
        <v>2347</v>
      </c>
      <c r="D860" s="113">
        <v>93044.401552020994</v>
      </c>
      <c r="E860" s="114" t="s">
        <v>2347</v>
      </c>
      <c r="F860" s="113">
        <v>93044.401552020994</v>
      </c>
      <c r="G860" s="114" t="s">
        <v>2347</v>
      </c>
      <c r="H860" s="113">
        <v>93044.401552020994</v>
      </c>
    </row>
    <row r="861" spans="1:8" x14ac:dyDescent="0.3">
      <c r="A861" s="114" t="s">
        <v>1737</v>
      </c>
      <c r="B861" s="113">
        <v>93215.620468244597</v>
      </c>
      <c r="C861" s="114" t="s">
        <v>2347</v>
      </c>
      <c r="D861" s="113">
        <v>90607.651099244598</v>
      </c>
      <c r="E861" s="114" t="s">
        <v>2347</v>
      </c>
      <c r="F861" s="113">
        <v>90607.651099244598</v>
      </c>
      <c r="G861" s="114" t="s">
        <v>2347</v>
      </c>
      <c r="H861" s="113">
        <v>90607.651099244598</v>
      </c>
    </row>
    <row r="862" spans="1:8" x14ac:dyDescent="0.3">
      <c r="A862" s="114" t="s">
        <v>1736</v>
      </c>
      <c r="B862" s="113">
        <v>92913.744989617902</v>
      </c>
      <c r="C862" s="114" t="s">
        <v>2347</v>
      </c>
      <c r="D862" s="113">
        <v>92660.563738617901</v>
      </c>
      <c r="E862" s="114" t="s">
        <v>2347</v>
      </c>
      <c r="F862" s="113">
        <v>92660.563738617901</v>
      </c>
      <c r="G862" s="114" t="s">
        <v>2347</v>
      </c>
      <c r="H862" s="113">
        <v>92660.563738617901</v>
      </c>
    </row>
    <row r="863" spans="1:8" x14ac:dyDescent="0.3">
      <c r="A863" s="114" t="s">
        <v>1735</v>
      </c>
      <c r="B863" s="113">
        <v>92420.981656507807</v>
      </c>
      <c r="C863" s="114" t="s">
        <v>2347</v>
      </c>
      <c r="D863" s="113">
        <v>91745.294840507806</v>
      </c>
      <c r="E863" s="114" t="s">
        <v>2347</v>
      </c>
      <c r="F863" s="113">
        <v>91745.294840507806</v>
      </c>
      <c r="G863" s="114" t="s">
        <v>2347</v>
      </c>
      <c r="H863" s="113">
        <v>91745.294840507806</v>
      </c>
    </row>
    <row r="864" spans="1:8" x14ac:dyDescent="0.3">
      <c r="A864" s="114" t="s">
        <v>1734</v>
      </c>
      <c r="B864" s="113">
        <v>92389.436577991801</v>
      </c>
      <c r="C864" s="114" t="s">
        <v>2347</v>
      </c>
      <c r="D864" s="113">
        <v>87970.120174991796</v>
      </c>
      <c r="E864" s="114" t="s">
        <v>2361</v>
      </c>
      <c r="F864" s="113">
        <v>73685.461094991799</v>
      </c>
      <c r="G864" s="114" t="s">
        <v>2347</v>
      </c>
      <c r="H864" s="113">
        <v>73685.461094991799</v>
      </c>
    </row>
    <row r="865" spans="1:8" x14ac:dyDescent="0.3">
      <c r="A865" s="114" t="s">
        <v>1733</v>
      </c>
      <c r="B865" s="113">
        <v>92055.486520248494</v>
      </c>
      <c r="C865" s="114" t="s">
        <v>2384</v>
      </c>
      <c r="D865" s="113">
        <v>81051.869514248494</v>
      </c>
      <c r="E865" s="114" t="s">
        <v>2384</v>
      </c>
      <c r="F865" s="113">
        <v>79485.069711248507</v>
      </c>
      <c r="G865" s="114" t="s">
        <v>2384</v>
      </c>
      <c r="H865" s="113">
        <v>80268.469613248497</v>
      </c>
    </row>
    <row r="866" spans="1:8" x14ac:dyDescent="0.3">
      <c r="A866" s="114" t="s">
        <v>1732</v>
      </c>
      <c r="B866" s="113">
        <v>92002.720671785704</v>
      </c>
      <c r="C866" s="114" t="s">
        <v>2349</v>
      </c>
      <c r="D866" s="113">
        <v>92002.720671785704</v>
      </c>
      <c r="E866" s="114" t="s">
        <v>2349</v>
      </c>
      <c r="F866" s="113">
        <v>92002.720671785704</v>
      </c>
      <c r="G866" s="114" t="s">
        <v>2349</v>
      </c>
      <c r="H866" s="113">
        <v>92002.720671785704</v>
      </c>
    </row>
    <row r="867" spans="1:8" x14ac:dyDescent="0.3">
      <c r="A867" s="114" t="s">
        <v>1731</v>
      </c>
      <c r="B867" s="113">
        <v>90674.396901724496</v>
      </c>
      <c r="C867" s="114" t="s">
        <v>2347</v>
      </c>
      <c r="D867" s="113">
        <v>90513.475298724501</v>
      </c>
      <c r="E867" s="114" t="s">
        <v>2347</v>
      </c>
      <c r="F867" s="113">
        <v>90513.475298724501</v>
      </c>
      <c r="G867" s="114" t="s">
        <v>2347</v>
      </c>
      <c r="H867" s="113">
        <v>90513.475298724501</v>
      </c>
    </row>
    <row r="868" spans="1:8" x14ac:dyDescent="0.3">
      <c r="A868" s="114" t="s">
        <v>1730</v>
      </c>
      <c r="B868" s="113">
        <v>90620.891163081906</v>
      </c>
      <c r="C868" s="114" t="s">
        <v>2347</v>
      </c>
      <c r="D868" s="113">
        <v>86150.366014081897</v>
      </c>
      <c r="E868" s="114" t="s">
        <v>2347</v>
      </c>
      <c r="F868" s="113">
        <v>86150.366014081897</v>
      </c>
      <c r="G868" s="114" t="s">
        <v>2347</v>
      </c>
      <c r="H868" s="113">
        <v>86150.366014081897</v>
      </c>
    </row>
    <row r="869" spans="1:8" x14ac:dyDescent="0.3">
      <c r="A869" s="114" t="s">
        <v>1729</v>
      </c>
      <c r="B869" s="113">
        <v>90594.482865143</v>
      </c>
      <c r="C869" s="114" t="s">
        <v>2347</v>
      </c>
      <c r="D869" s="113">
        <v>89654.729166143006</v>
      </c>
      <c r="E869" s="114" t="s">
        <v>2347</v>
      </c>
      <c r="F869" s="113">
        <v>89654.729166143006</v>
      </c>
      <c r="G869" s="114" t="s">
        <v>2347</v>
      </c>
      <c r="H869" s="113">
        <v>89654.729166143006</v>
      </c>
    </row>
    <row r="870" spans="1:8" x14ac:dyDescent="0.3">
      <c r="A870" s="114" t="s">
        <v>1728</v>
      </c>
      <c r="B870" s="113">
        <v>90345.934419770798</v>
      </c>
      <c r="C870" s="114" t="s">
        <v>2347</v>
      </c>
      <c r="D870" s="113">
        <v>90148.336267770806</v>
      </c>
      <c r="E870" s="114" t="s">
        <v>2347</v>
      </c>
      <c r="F870" s="113">
        <v>90148.336267770806</v>
      </c>
      <c r="G870" s="114" t="s">
        <v>2347</v>
      </c>
      <c r="H870" s="113">
        <v>90148.336267770806</v>
      </c>
    </row>
    <row r="871" spans="1:8" x14ac:dyDescent="0.3">
      <c r="A871" s="114" t="s">
        <v>1727</v>
      </c>
      <c r="B871" s="113">
        <v>90215.769531454105</v>
      </c>
      <c r="C871" s="114" t="s">
        <v>2349</v>
      </c>
      <c r="D871" s="113">
        <v>90215.769531454105</v>
      </c>
      <c r="E871" s="114" t="s">
        <v>2349</v>
      </c>
      <c r="F871" s="113">
        <v>90215.769531454105</v>
      </c>
      <c r="G871" s="114" t="s">
        <v>2349</v>
      </c>
      <c r="H871" s="113">
        <v>90215.769531454105</v>
      </c>
    </row>
    <row r="872" spans="1:8" x14ac:dyDescent="0.3">
      <c r="A872" s="114" t="s">
        <v>1726</v>
      </c>
      <c r="B872" s="113">
        <v>90028.008003276802</v>
      </c>
      <c r="C872" s="114" t="s">
        <v>2347</v>
      </c>
      <c r="D872" s="113">
        <v>89153.973401276802</v>
      </c>
      <c r="E872" s="114" t="s">
        <v>2347</v>
      </c>
      <c r="F872" s="113">
        <v>89153.973401276802</v>
      </c>
      <c r="G872" s="114" t="s">
        <v>2347</v>
      </c>
      <c r="H872" s="113">
        <v>89153.973401276802</v>
      </c>
    </row>
    <row r="873" spans="1:8" x14ac:dyDescent="0.3">
      <c r="A873" s="114" t="s">
        <v>1725</v>
      </c>
      <c r="B873" s="113">
        <v>89977.800010927604</v>
      </c>
      <c r="C873" s="114" t="s">
        <v>2347</v>
      </c>
      <c r="D873" s="113">
        <v>89959.300677927604</v>
      </c>
      <c r="E873" s="114" t="s">
        <v>2347</v>
      </c>
      <c r="F873" s="113">
        <v>89959.300677927604</v>
      </c>
      <c r="G873" s="114" t="s">
        <v>2347</v>
      </c>
      <c r="H873" s="113">
        <v>89959.300677927604</v>
      </c>
    </row>
    <row r="874" spans="1:8" x14ac:dyDescent="0.3">
      <c r="A874" s="114" t="s">
        <v>1724</v>
      </c>
      <c r="B874" s="113">
        <v>89914.857518674195</v>
      </c>
      <c r="C874" s="114" t="s">
        <v>2349</v>
      </c>
      <c r="D874" s="113">
        <v>89914.857518674195</v>
      </c>
      <c r="E874" s="114" t="s">
        <v>2349</v>
      </c>
      <c r="F874" s="113">
        <v>89914.857518674195</v>
      </c>
      <c r="G874" s="114" t="s">
        <v>2349</v>
      </c>
      <c r="H874" s="113">
        <v>89914.857518674195</v>
      </c>
    </row>
    <row r="875" spans="1:8" x14ac:dyDescent="0.3">
      <c r="A875" s="114" t="s">
        <v>1723</v>
      </c>
      <c r="B875" s="113">
        <v>89560.140838478095</v>
      </c>
      <c r="C875" s="114" t="s">
        <v>2347</v>
      </c>
      <c r="D875" s="113">
        <v>89005.150491478096</v>
      </c>
      <c r="E875" s="114" t="s">
        <v>2347</v>
      </c>
      <c r="F875" s="113">
        <v>89005.150491478096</v>
      </c>
      <c r="G875" s="114" t="s">
        <v>2347</v>
      </c>
      <c r="H875" s="113">
        <v>89005.150491478096</v>
      </c>
    </row>
    <row r="876" spans="1:8" x14ac:dyDescent="0.3">
      <c r="A876" s="114" t="s">
        <v>1722</v>
      </c>
      <c r="B876" s="113">
        <v>89253.964722737393</v>
      </c>
      <c r="C876" s="114" t="s">
        <v>2369</v>
      </c>
      <c r="D876" s="113">
        <v>83384.622042737305</v>
      </c>
      <c r="E876" s="114" t="s">
        <v>2369</v>
      </c>
      <c r="F876" s="113">
        <v>83384.622042737305</v>
      </c>
      <c r="G876" s="114" t="s">
        <v>2369</v>
      </c>
      <c r="H876" s="113">
        <v>83384.622042737305</v>
      </c>
    </row>
    <row r="877" spans="1:8" x14ac:dyDescent="0.3">
      <c r="A877" s="114" t="s">
        <v>1721</v>
      </c>
      <c r="B877" s="113">
        <v>89229.891955990606</v>
      </c>
      <c r="C877" s="114" t="s">
        <v>2349</v>
      </c>
      <c r="D877" s="113">
        <v>89229.891955990606</v>
      </c>
      <c r="E877" s="114" t="s">
        <v>2349</v>
      </c>
      <c r="F877" s="113">
        <v>89229.891955990606</v>
      </c>
      <c r="G877" s="114" t="s">
        <v>2349</v>
      </c>
      <c r="H877" s="113">
        <v>89229.891955990606</v>
      </c>
    </row>
    <row r="878" spans="1:8" x14ac:dyDescent="0.3">
      <c r="A878" s="114" t="s">
        <v>1720</v>
      </c>
      <c r="B878" s="113">
        <v>89086.819820863093</v>
      </c>
      <c r="C878" s="114" t="s">
        <v>2347</v>
      </c>
      <c r="D878" s="113">
        <v>88583.612079863102</v>
      </c>
      <c r="E878" s="114" t="s">
        <v>2347</v>
      </c>
      <c r="F878" s="113">
        <v>88583.612079863102</v>
      </c>
      <c r="G878" s="114" t="s">
        <v>2347</v>
      </c>
      <c r="H878" s="113">
        <v>88583.612079863102</v>
      </c>
    </row>
    <row r="879" spans="1:8" x14ac:dyDescent="0.3">
      <c r="A879" s="114" t="s">
        <v>1719</v>
      </c>
      <c r="B879" s="113">
        <v>89060.597256313296</v>
      </c>
      <c r="C879" s="114" t="s">
        <v>2349</v>
      </c>
      <c r="D879" s="113">
        <v>89060.597256313296</v>
      </c>
      <c r="E879" s="114" t="s">
        <v>2349</v>
      </c>
      <c r="F879" s="113">
        <v>89060.597256313296</v>
      </c>
      <c r="G879" s="114" t="s">
        <v>2349</v>
      </c>
      <c r="H879" s="113">
        <v>89060.597256313296</v>
      </c>
    </row>
    <row r="880" spans="1:8" x14ac:dyDescent="0.3">
      <c r="A880" s="114" t="s">
        <v>1718</v>
      </c>
      <c r="B880" s="113">
        <v>88957.807953973403</v>
      </c>
      <c r="C880" s="114" t="s">
        <v>2347</v>
      </c>
      <c r="D880" s="113">
        <v>84812.838529973407</v>
      </c>
      <c r="E880" s="114" t="s">
        <v>2347</v>
      </c>
      <c r="F880" s="113">
        <v>84812.838529973407</v>
      </c>
      <c r="G880" s="114" t="s">
        <v>2361</v>
      </c>
      <c r="H880" s="113">
        <v>71414.957559973394</v>
      </c>
    </row>
    <row r="881" spans="1:8" x14ac:dyDescent="0.3">
      <c r="A881" s="114" t="s">
        <v>1717</v>
      </c>
      <c r="B881" s="113">
        <v>88860.604829065895</v>
      </c>
      <c r="C881" s="114" t="s">
        <v>2347</v>
      </c>
      <c r="D881" s="113">
        <v>88681.145477065904</v>
      </c>
      <c r="E881" s="114" t="s">
        <v>2347</v>
      </c>
      <c r="F881" s="113">
        <v>88681.145477065904</v>
      </c>
      <c r="G881" s="114" t="s">
        <v>2347</v>
      </c>
      <c r="H881" s="113">
        <v>88681.145477065904</v>
      </c>
    </row>
    <row r="882" spans="1:8" x14ac:dyDescent="0.3">
      <c r="A882" s="114" t="s">
        <v>1716</v>
      </c>
      <c r="B882" s="113">
        <v>88591.263554479199</v>
      </c>
      <c r="C882" s="114" t="s">
        <v>2347</v>
      </c>
      <c r="D882" s="113">
        <v>87808.178456479203</v>
      </c>
      <c r="E882" s="114" t="s">
        <v>2347</v>
      </c>
      <c r="F882" s="113">
        <v>87808.178456479203</v>
      </c>
      <c r="G882" s="114" t="s">
        <v>2347</v>
      </c>
      <c r="H882" s="113">
        <v>87808.178456479203</v>
      </c>
    </row>
    <row r="883" spans="1:8" x14ac:dyDescent="0.3">
      <c r="A883" s="114" t="s">
        <v>1715</v>
      </c>
      <c r="B883" s="113">
        <v>88451.110226042307</v>
      </c>
      <c r="C883" s="114" t="s">
        <v>2347</v>
      </c>
      <c r="D883" s="113">
        <v>88377.864993042298</v>
      </c>
      <c r="E883" s="114" t="s">
        <v>2347</v>
      </c>
      <c r="F883" s="113">
        <v>88377.864993042298</v>
      </c>
      <c r="G883" s="114" t="s">
        <v>2347</v>
      </c>
      <c r="H883" s="113">
        <v>88377.864993042298</v>
      </c>
    </row>
    <row r="884" spans="1:8" ht="57.6" x14ac:dyDescent="0.3">
      <c r="A884" s="114" t="s">
        <v>1714</v>
      </c>
      <c r="B884" s="113">
        <v>88141.004449671003</v>
      </c>
      <c r="C884" s="114" t="s">
        <v>2359</v>
      </c>
      <c r="D884" s="113">
        <v>87682.697529671001</v>
      </c>
      <c r="E884" s="114" t="s">
        <v>2383</v>
      </c>
      <c r="F884" s="113">
        <v>87160.565989670999</v>
      </c>
      <c r="G884" s="114" t="s">
        <v>2359</v>
      </c>
      <c r="H884" s="113">
        <v>87160.565989670999</v>
      </c>
    </row>
    <row r="885" spans="1:8" ht="43.2" x14ac:dyDescent="0.3">
      <c r="A885" s="114" t="s">
        <v>1713</v>
      </c>
      <c r="B885" s="113">
        <v>88014.925541680102</v>
      </c>
      <c r="C885" s="114" t="s">
        <v>2364</v>
      </c>
      <c r="D885" s="113">
        <v>67501.491879680107</v>
      </c>
      <c r="E885" s="114" t="s">
        <v>2376</v>
      </c>
      <c r="F885" s="113">
        <v>44912.178179680101</v>
      </c>
      <c r="G885" s="114" t="s">
        <v>2364</v>
      </c>
      <c r="H885" s="113">
        <v>44912.178179680101</v>
      </c>
    </row>
    <row r="886" spans="1:8" ht="43.2" x14ac:dyDescent="0.3">
      <c r="A886" s="114" t="s">
        <v>1712</v>
      </c>
      <c r="B886" s="113">
        <v>87874.132150076999</v>
      </c>
      <c r="C886" s="114" t="s">
        <v>2359</v>
      </c>
      <c r="D886" s="113">
        <v>63635.131546076998</v>
      </c>
      <c r="E886" s="114" t="s">
        <v>2382</v>
      </c>
      <c r="F886" s="113">
        <v>0</v>
      </c>
      <c r="G886" s="114" t="s">
        <v>2373</v>
      </c>
      <c r="H886" s="113">
        <v>0</v>
      </c>
    </row>
    <row r="887" spans="1:8" x14ac:dyDescent="0.3">
      <c r="A887" s="114" t="s">
        <v>1711</v>
      </c>
      <c r="B887" s="113">
        <v>87668.678067852103</v>
      </c>
      <c r="C887" s="114" t="s">
        <v>2349</v>
      </c>
      <c r="D887" s="113">
        <v>87668.678067852103</v>
      </c>
      <c r="E887" s="114" t="s">
        <v>2349</v>
      </c>
      <c r="F887" s="113">
        <v>87668.678067852103</v>
      </c>
      <c r="G887" s="114" t="s">
        <v>2349</v>
      </c>
      <c r="H887" s="113">
        <v>87668.678067852103</v>
      </c>
    </row>
    <row r="888" spans="1:8" x14ac:dyDescent="0.3">
      <c r="A888" s="114" t="s">
        <v>1710</v>
      </c>
      <c r="B888" s="113">
        <v>86374.845685368695</v>
      </c>
      <c r="C888" s="114" t="s">
        <v>2347</v>
      </c>
      <c r="D888" s="113">
        <v>86074.225787368603</v>
      </c>
      <c r="E888" s="114" t="s">
        <v>2347</v>
      </c>
      <c r="F888" s="113">
        <v>86074.225787368603</v>
      </c>
      <c r="G888" s="114" t="s">
        <v>2347</v>
      </c>
      <c r="H888" s="113">
        <v>86074.225787368603</v>
      </c>
    </row>
    <row r="889" spans="1:8" x14ac:dyDescent="0.3">
      <c r="A889" s="114" t="s">
        <v>1709</v>
      </c>
      <c r="B889" s="113">
        <v>86249.187673074193</v>
      </c>
      <c r="C889" s="114" t="s">
        <v>2347</v>
      </c>
      <c r="D889" s="113">
        <v>82181.189114074194</v>
      </c>
      <c r="E889" s="114" t="s">
        <v>2347</v>
      </c>
      <c r="F889" s="113">
        <v>82181.189114074194</v>
      </c>
      <c r="G889" s="114" t="s">
        <v>2361</v>
      </c>
      <c r="H889" s="113">
        <v>69032.102864074201</v>
      </c>
    </row>
    <row r="890" spans="1:8" x14ac:dyDescent="0.3">
      <c r="A890" s="114" t="s">
        <v>1708</v>
      </c>
      <c r="B890" s="113">
        <v>86049.621071486996</v>
      </c>
      <c r="C890" s="114" t="s">
        <v>2348</v>
      </c>
      <c r="D890" s="113">
        <v>76707.966970487003</v>
      </c>
      <c r="E890" s="114" t="s">
        <v>2348</v>
      </c>
      <c r="F890" s="113">
        <v>80156.159159486997</v>
      </c>
      <c r="G890" s="114" t="s">
        <v>2348</v>
      </c>
      <c r="H890" s="113">
        <v>81505.451754487003</v>
      </c>
    </row>
    <row r="891" spans="1:8" x14ac:dyDescent="0.3">
      <c r="A891" s="114" t="s">
        <v>1707</v>
      </c>
      <c r="B891" s="113">
        <v>85922.3865139962</v>
      </c>
      <c r="C891" s="114" t="s">
        <v>2347</v>
      </c>
      <c r="D891" s="113">
        <v>85903.146709996203</v>
      </c>
      <c r="E891" s="114" t="s">
        <v>2347</v>
      </c>
      <c r="F891" s="113">
        <v>85903.146709996203</v>
      </c>
      <c r="G891" s="114" t="s">
        <v>2347</v>
      </c>
      <c r="H891" s="113">
        <v>85903.146709996203</v>
      </c>
    </row>
    <row r="892" spans="1:8" x14ac:dyDescent="0.3">
      <c r="A892" s="114" t="s">
        <v>1706</v>
      </c>
      <c r="B892" s="113">
        <v>85522.641771934606</v>
      </c>
      <c r="C892" s="114" t="s">
        <v>2347</v>
      </c>
      <c r="D892" s="113">
        <v>85338.688434934593</v>
      </c>
      <c r="E892" s="114" t="s">
        <v>2347</v>
      </c>
      <c r="F892" s="113">
        <v>85338.688434934593</v>
      </c>
      <c r="G892" s="114" t="s">
        <v>2347</v>
      </c>
      <c r="H892" s="113">
        <v>85338.688434934593</v>
      </c>
    </row>
    <row r="893" spans="1:8" x14ac:dyDescent="0.3">
      <c r="A893" s="114" t="s">
        <v>1705</v>
      </c>
      <c r="B893" s="113">
        <v>85177.990665900696</v>
      </c>
      <c r="C893" s="114" t="s">
        <v>2347</v>
      </c>
      <c r="D893" s="113">
        <v>85101.986672900704</v>
      </c>
      <c r="E893" s="114" t="s">
        <v>2347</v>
      </c>
      <c r="F893" s="113">
        <v>85101.986672900704</v>
      </c>
      <c r="G893" s="114" t="s">
        <v>2347</v>
      </c>
      <c r="H893" s="113">
        <v>85101.986672900704</v>
      </c>
    </row>
    <row r="894" spans="1:8" x14ac:dyDescent="0.3">
      <c r="A894" s="114" t="s">
        <v>1704</v>
      </c>
      <c r="B894" s="113">
        <v>84091.208014324002</v>
      </c>
      <c r="C894" s="114" t="s">
        <v>2381</v>
      </c>
      <c r="D894" s="113">
        <v>84091.208014324002</v>
      </c>
      <c r="E894" s="114" t="s">
        <v>2381</v>
      </c>
      <c r="F894" s="113">
        <v>84091.208014324002</v>
      </c>
      <c r="G894" s="114" t="s">
        <v>2380</v>
      </c>
      <c r="H894" s="113">
        <v>84091.208014324002</v>
      </c>
    </row>
    <row r="895" spans="1:8" x14ac:dyDescent="0.3">
      <c r="A895" s="114" t="s">
        <v>1703</v>
      </c>
      <c r="B895" s="113">
        <v>83374.097704105705</v>
      </c>
      <c r="C895" s="114" t="s">
        <v>2347</v>
      </c>
      <c r="D895" s="113">
        <v>82946.793868105698</v>
      </c>
      <c r="E895" s="114" t="s">
        <v>2347</v>
      </c>
      <c r="F895" s="113">
        <v>82946.793868105698</v>
      </c>
      <c r="G895" s="114" t="s">
        <v>2347</v>
      </c>
      <c r="H895" s="113">
        <v>82946.793868105698</v>
      </c>
    </row>
    <row r="896" spans="1:8" x14ac:dyDescent="0.3">
      <c r="A896" s="114" t="s">
        <v>1702</v>
      </c>
      <c r="B896" s="113">
        <v>83350.310433248902</v>
      </c>
      <c r="C896" s="114" t="s">
        <v>2349</v>
      </c>
      <c r="D896" s="113">
        <v>83350.310433248902</v>
      </c>
      <c r="E896" s="114" t="s">
        <v>2349</v>
      </c>
      <c r="F896" s="113">
        <v>83350.310433248902</v>
      </c>
      <c r="G896" s="114" t="s">
        <v>2349</v>
      </c>
      <c r="H896" s="113">
        <v>83350.310433248902</v>
      </c>
    </row>
    <row r="897" spans="1:8" x14ac:dyDescent="0.3">
      <c r="A897" s="114" t="s">
        <v>1701</v>
      </c>
      <c r="B897" s="113">
        <v>82639.384631022898</v>
      </c>
      <c r="C897" s="114" t="s">
        <v>2349</v>
      </c>
      <c r="D897" s="113">
        <v>82639.384631022898</v>
      </c>
      <c r="E897" s="114" t="s">
        <v>2349</v>
      </c>
      <c r="F897" s="113">
        <v>82639.384631022898</v>
      </c>
      <c r="G897" s="114" t="s">
        <v>2349</v>
      </c>
      <c r="H897" s="113">
        <v>82639.384631022898</v>
      </c>
    </row>
    <row r="898" spans="1:8" x14ac:dyDescent="0.3">
      <c r="A898" s="114" t="s">
        <v>1700</v>
      </c>
      <c r="B898" s="113">
        <v>81203.497043257099</v>
      </c>
      <c r="C898" s="114" t="s">
        <v>2369</v>
      </c>
      <c r="D898" s="113">
        <v>77612.433453257094</v>
      </c>
      <c r="E898" s="114" t="s">
        <v>2369</v>
      </c>
      <c r="F898" s="113">
        <v>77612.433453257094</v>
      </c>
      <c r="G898" s="114" t="s">
        <v>2369</v>
      </c>
      <c r="H898" s="113">
        <v>77612.433453257094</v>
      </c>
    </row>
    <row r="899" spans="1:8" x14ac:dyDescent="0.3">
      <c r="A899" s="114" t="s">
        <v>1699</v>
      </c>
      <c r="B899" s="113">
        <v>81195.317059034001</v>
      </c>
      <c r="C899" s="114" t="s">
        <v>2349</v>
      </c>
      <c r="D899" s="113">
        <v>81195.317059034001</v>
      </c>
      <c r="E899" s="114" t="s">
        <v>2349</v>
      </c>
      <c r="F899" s="113">
        <v>81195.317059034001</v>
      </c>
      <c r="G899" s="114" t="s">
        <v>2349</v>
      </c>
      <c r="H899" s="113">
        <v>81195.317059034001</v>
      </c>
    </row>
    <row r="900" spans="1:8" ht="43.2" x14ac:dyDescent="0.3">
      <c r="A900" s="114" t="s">
        <v>1698</v>
      </c>
      <c r="B900" s="113">
        <v>81003.949191744905</v>
      </c>
      <c r="C900" s="114" t="s">
        <v>2358</v>
      </c>
      <c r="D900" s="113">
        <v>33396.088454744902</v>
      </c>
      <c r="E900" s="114" t="s">
        <v>2359</v>
      </c>
      <c r="F900" s="113">
        <v>33396.088454744902</v>
      </c>
      <c r="G900" s="114" t="s">
        <v>2359</v>
      </c>
      <c r="H900" s="113">
        <v>33396.088454744902</v>
      </c>
    </row>
    <row r="901" spans="1:8" x14ac:dyDescent="0.3">
      <c r="A901" s="114" t="s">
        <v>1697</v>
      </c>
      <c r="B901" s="113">
        <v>80990.959267361701</v>
      </c>
      <c r="C901" s="114" t="s">
        <v>2347</v>
      </c>
      <c r="D901" s="113">
        <v>80983.069590361702</v>
      </c>
      <c r="E901" s="114" t="s">
        <v>2347</v>
      </c>
      <c r="F901" s="113">
        <v>80983.069590361702</v>
      </c>
      <c r="G901" s="114" t="s">
        <v>2347</v>
      </c>
      <c r="H901" s="113">
        <v>80983.069590361702</v>
      </c>
    </row>
    <row r="902" spans="1:8" x14ac:dyDescent="0.3">
      <c r="A902" s="114" t="s">
        <v>1696</v>
      </c>
      <c r="B902" s="113">
        <v>80982.983105973006</v>
      </c>
      <c r="C902" s="114" t="s">
        <v>2347</v>
      </c>
      <c r="D902" s="113">
        <v>80855.808835973003</v>
      </c>
      <c r="E902" s="114" t="s">
        <v>2347</v>
      </c>
      <c r="F902" s="113">
        <v>80855.808835973003</v>
      </c>
      <c r="G902" s="114" t="s">
        <v>2347</v>
      </c>
      <c r="H902" s="113">
        <v>80855.808835973003</v>
      </c>
    </row>
    <row r="903" spans="1:8" x14ac:dyDescent="0.3">
      <c r="A903" s="114" t="s">
        <v>1695</v>
      </c>
      <c r="B903" s="113">
        <v>80614.265090116998</v>
      </c>
      <c r="C903" s="114" t="s">
        <v>2369</v>
      </c>
      <c r="D903" s="113">
        <v>75717.662658116999</v>
      </c>
      <c r="E903" s="114" t="s">
        <v>2369</v>
      </c>
      <c r="F903" s="113">
        <v>75717.662658116999</v>
      </c>
      <c r="G903" s="114" t="s">
        <v>2369</v>
      </c>
      <c r="H903" s="113">
        <v>75717.662658116999</v>
      </c>
    </row>
    <row r="904" spans="1:8" x14ac:dyDescent="0.3">
      <c r="A904" s="114" t="s">
        <v>1694</v>
      </c>
      <c r="B904" s="113">
        <v>78995.294912579004</v>
      </c>
      <c r="C904" s="114" t="s">
        <v>2347</v>
      </c>
      <c r="D904" s="113">
        <v>77973.724355579005</v>
      </c>
      <c r="E904" s="114" t="s">
        <v>2347</v>
      </c>
      <c r="F904" s="113">
        <v>77973.724355579005</v>
      </c>
      <c r="G904" s="114" t="s">
        <v>2347</v>
      </c>
      <c r="H904" s="113">
        <v>77973.724355579005</v>
      </c>
    </row>
    <row r="905" spans="1:8" x14ac:dyDescent="0.3">
      <c r="A905" s="114" t="s">
        <v>1693</v>
      </c>
      <c r="B905" s="113">
        <v>78761.005719819907</v>
      </c>
      <c r="C905" s="114" t="s">
        <v>2349</v>
      </c>
      <c r="D905" s="113">
        <v>78761.005719819907</v>
      </c>
      <c r="E905" s="114" t="s">
        <v>2349</v>
      </c>
      <c r="F905" s="113">
        <v>78761.005719819907</v>
      </c>
      <c r="G905" s="114" t="s">
        <v>2349</v>
      </c>
      <c r="H905" s="113">
        <v>78761.005719819907</v>
      </c>
    </row>
    <row r="906" spans="1:8" ht="28.8" x14ac:dyDescent="0.3">
      <c r="A906" s="114" t="s">
        <v>1692</v>
      </c>
      <c r="B906" s="113">
        <v>78543.897823946696</v>
      </c>
      <c r="C906" s="114" t="s">
        <v>2364</v>
      </c>
      <c r="D906" s="113">
        <v>59169.933910946696</v>
      </c>
      <c r="E906" s="114" t="s">
        <v>2364</v>
      </c>
      <c r="F906" s="113">
        <v>59169.933910946696</v>
      </c>
      <c r="G906" s="114" t="s">
        <v>2364</v>
      </c>
      <c r="H906" s="113">
        <v>59169.933910946696</v>
      </c>
    </row>
    <row r="907" spans="1:8" x14ac:dyDescent="0.3">
      <c r="A907" s="114" t="s">
        <v>1691</v>
      </c>
      <c r="B907" s="113">
        <v>77794.808254469404</v>
      </c>
      <c r="C907" s="114" t="s">
        <v>2353</v>
      </c>
      <c r="D907" s="113">
        <v>76380.654224469399</v>
      </c>
      <c r="E907" s="114" t="s">
        <v>2353</v>
      </c>
      <c r="F907" s="113">
        <v>76380.654224469399</v>
      </c>
      <c r="G907" s="114" t="s">
        <v>2353</v>
      </c>
      <c r="H907" s="113">
        <v>76380.654224469399</v>
      </c>
    </row>
    <row r="908" spans="1:8" x14ac:dyDescent="0.3">
      <c r="A908" s="114" t="s">
        <v>1690</v>
      </c>
      <c r="B908" s="113">
        <v>77379.047504588205</v>
      </c>
      <c r="C908" s="114" t="s">
        <v>2348</v>
      </c>
      <c r="D908" s="113">
        <v>67630.588322588199</v>
      </c>
      <c r="E908" s="114" t="s">
        <v>2348</v>
      </c>
      <c r="F908" s="113">
        <v>74562.507253588206</v>
      </c>
      <c r="G908" s="114" t="s">
        <v>2347</v>
      </c>
      <c r="H908" s="113">
        <v>74562.507253588206</v>
      </c>
    </row>
    <row r="909" spans="1:8" x14ac:dyDescent="0.3">
      <c r="A909" s="114" t="s">
        <v>1689</v>
      </c>
      <c r="B909" s="113">
        <v>76809.298180618396</v>
      </c>
      <c r="C909" s="114" t="s">
        <v>2349</v>
      </c>
      <c r="D909" s="113">
        <v>76809.298180618396</v>
      </c>
      <c r="E909" s="114" t="s">
        <v>2349</v>
      </c>
      <c r="F909" s="113">
        <v>76809.298180618396</v>
      </c>
      <c r="G909" s="114" t="s">
        <v>2349</v>
      </c>
      <c r="H909" s="113">
        <v>76809.298180618396</v>
      </c>
    </row>
    <row r="910" spans="1:8" x14ac:dyDescent="0.3">
      <c r="A910" s="114" t="s">
        <v>1688</v>
      </c>
      <c r="B910" s="113">
        <v>76628.286632267394</v>
      </c>
      <c r="C910" s="114" t="s">
        <v>2349</v>
      </c>
      <c r="D910" s="113">
        <v>76628.286632267394</v>
      </c>
      <c r="E910" s="114" t="s">
        <v>2349</v>
      </c>
      <c r="F910" s="113">
        <v>76628.286632267394</v>
      </c>
      <c r="G910" s="114" t="s">
        <v>2349</v>
      </c>
      <c r="H910" s="113">
        <v>76628.286632267394</v>
      </c>
    </row>
    <row r="911" spans="1:8" x14ac:dyDescent="0.3">
      <c r="A911" s="114" t="s">
        <v>1687</v>
      </c>
      <c r="B911" s="113">
        <v>76551.904802001998</v>
      </c>
      <c r="C911" s="114" t="s">
        <v>2348</v>
      </c>
      <c r="D911" s="113">
        <v>75150.747262001998</v>
      </c>
      <c r="E911" s="114" t="s">
        <v>2348</v>
      </c>
      <c r="F911" s="113">
        <v>75210.659633001997</v>
      </c>
      <c r="G911" s="114" t="s">
        <v>2348</v>
      </c>
      <c r="H911" s="113">
        <v>75510.221489001997</v>
      </c>
    </row>
    <row r="912" spans="1:8" x14ac:dyDescent="0.3">
      <c r="A912" s="114" t="s">
        <v>1686</v>
      </c>
      <c r="B912" s="113">
        <v>76516.324414249102</v>
      </c>
      <c r="C912" s="114" t="s">
        <v>2347</v>
      </c>
      <c r="D912" s="113">
        <v>75777.842302249104</v>
      </c>
      <c r="E912" s="114" t="s">
        <v>2347</v>
      </c>
      <c r="F912" s="113">
        <v>75777.842302249104</v>
      </c>
      <c r="G912" s="114" t="s">
        <v>2347</v>
      </c>
      <c r="H912" s="113">
        <v>75777.842302249104</v>
      </c>
    </row>
    <row r="913" spans="1:8" x14ac:dyDescent="0.3">
      <c r="A913" s="114" t="s">
        <v>1685</v>
      </c>
      <c r="B913" s="113">
        <v>76419.374769229194</v>
      </c>
      <c r="C913" s="114" t="s">
        <v>2347</v>
      </c>
      <c r="D913" s="113">
        <v>76188.746378229203</v>
      </c>
      <c r="E913" s="114" t="s">
        <v>2347</v>
      </c>
      <c r="F913" s="113">
        <v>76188.746378229203</v>
      </c>
      <c r="G913" s="114" t="s">
        <v>2347</v>
      </c>
      <c r="H913" s="113">
        <v>76188.746378229203</v>
      </c>
    </row>
    <row r="914" spans="1:8" x14ac:dyDescent="0.3">
      <c r="A914" s="114" t="s">
        <v>1684</v>
      </c>
      <c r="B914" s="113">
        <v>76100.658836166098</v>
      </c>
      <c r="C914" s="114" t="s">
        <v>2347</v>
      </c>
      <c r="D914" s="113">
        <v>72422.216233166095</v>
      </c>
      <c r="E914" s="114" t="s">
        <v>2347</v>
      </c>
      <c r="F914" s="113">
        <v>72422.216233166095</v>
      </c>
      <c r="G914" s="114" t="s">
        <v>2347</v>
      </c>
      <c r="H914" s="113">
        <v>72422.216233166095</v>
      </c>
    </row>
    <row r="915" spans="1:8" x14ac:dyDescent="0.3">
      <c r="A915" s="114" t="s">
        <v>1683</v>
      </c>
      <c r="B915" s="113">
        <v>76075.883240482202</v>
      </c>
      <c r="C915" s="114" t="s">
        <v>2348</v>
      </c>
      <c r="D915" s="113">
        <v>75277.548909482197</v>
      </c>
      <c r="E915" s="114" t="s">
        <v>2348</v>
      </c>
      <c r="F915" s="113">
        <v>75277.548909482197</v>
      </c>
      <c r="G915" s="114" t="s">
        <v>2348</v>
      </c>
      <c r="H915" s="113">
        <v>75599.387592482206</v>
      </c>
    </row>
    <row r="916" spans="1:8" ht="43.2" x14ac:dyDescent="0.3">
      <c r="A916" s="114" t="s">
        <v>1682</v>
      </c>
      <c r="B916" s="113">
        <v>75200.827818992402</v>
      </c>
      <c r="C916" s="114" t="s">
        <v>2379</v>
      </c>
      <c r="D916" s="113">
        <v>47486.246428992403</v>
      </c>
      <c r="E916" s="114" t="s">
        <v>2378</v>
      </c>
      <c r="F916" s="113">
        <v>48146.7716539924</v>
      </c>
      <c r="G916" s="114" t="s">
        <v>2368</v>
      </c>
      <c r="H916" s="113">
        <v>46287.0404369924</v>
      </c>
    </row>
    <row r="917" spans="1:8" x14ac:dyDescent="0.3">
      <c r="A917" s="114" t="s">
        <v>1681</v>
      </c>
      <c r="B917" s="113">
        <v>74922.633162757396</v>
      </c>
      <c r="C917" s="114" t="s">
        <v>2347</v>
      </c>
      <c r="D917" s="113">
        <v>74746.895284757396</v>
      </c>
      <c r="E917" s="114" t="s">
        <v>2348</v>
      </c>
      <c r="F917" s="113">
        <v>74739.843397757402</v>
      </c>
      <c r="G917" s="114" t="s">
        <v>2347</v>
      </c>
      <c r="H917" s="113">
        <v>74739.843397757402</v>
      </c>
    </row>
    <row r="918" spans="1:8" x14ac:dyDescent="0.3">
      <c r="A918" s="114" t="s">
        <v>1680</v>
      </c>
      <c r="B918" s="113">
        <v>74831.287852282796</v>
      </c>
      <c r="C918" s="114" t="s">
        <v>2347</v>
      </c>
      <c r="D918" s="113">
        <v>74198.626072282801</v>
      </c>
      <c r="E918" s="114" t="s">
        <v>2347</v>
      </c>
      <c r="F918" s="113">
        <v>74198.626072282801</v>
      </c>
      <c r="G918" s="114" t="s">
        <v>2347</v>
      </c>
      <c r="H918" s="113">
        <v>74198.626072282801</v>
      </c>
    </row>
    <row r="919" spans="1:8" x14ac:dyDescent="0.3">
      <c r="A919" s="114" t="s">
        <v>1679</v>
      </c>
      <c r="B919" s="113">
        <v>74540.770509859198</v>
      </c>
      <c r="C919" s="114" t="s">
        <v>2347</v>
      </c>
      <c r="D919" s="113">
        <v>71731.768143859197</v>
      </c>
      <c r="E919" s="114" t="s">
        <v>2347</v>
      </c>
      <c r="F919" s="113">
        <v>71731.768143859197</v>
      </c>
      <c r="G919" s="114" t="s">
        <v>2347</v>
      </c>
      <c r="H919" s="113">
        <v>71731.768143859197</v>
      </c>
    </row>
    <row r="920" spans="1:8" x14ac:dyDescent="0.3">
      <c r="A920" s="114" t="s">
        <v>1678</v>
      </c>
      <c r="B920" s="113">
        <v>73830.7338529361</v>
      </c>
      <c r="C920" s="114" t="s">
        <v>2349</v>
      </c>
      <c r="D920" s="113">
        <v>73830.7338529361</v>
      </c>
      <c r="E920" s="114" t="s">
        <v>2349</v>
      </c>
      <c r="F920" s="113">
        <v>73830.7338529361</v>
      </c>
      <c r="G920" s="114" t="s">
        <v>2349</v>
      </c>
      <c r="H920" s="113">
        <v>73830.7338529361</v>
      </c>
    </row>
    <row r="921" spans="1:8" x14ac:dyDescent="0.3">
      <c r="A921" s="114" t="s">
        <v>1677</v>
      </c>
      <c r="B921" s="113">
        <v>73442.091177319002</v>
      </c>
      <c r="C921" s="114" t="s">
        <v>2353</v>
      </c>
      <c r="D921" s="113">
        <v>66401.084123319</v>
      </c>
      <c r="E921" s="114" t="s">
        <v>2353</v>
      </c>
      <c r="F921" s="113">
        <v>66401.084123319</v>
      </c>
      <c r="G921" s="114" t="s">
        <v>2353</v>
      </c>
      <c r="H921" s="113">
        <v>66401.084123319</v>
      </c>
    </row>
    <row r="922" spans="1:8" x14ac:dyDescent="0.3">
      <c r="A922" s="114" t="s">
        <v>1676</v>
      </c>
      <c r="B922" s="113">
        <v>72992.297452096202</v>
      </c>
      <c r="C922" s="114" t="s">
        <v>2347</v>
      </c>
      <c r="D922" s="113">
        <v>72632.2230820962</v>
      </c>
      <c r="E922" s="114" t="s">
        <v>2347</v>
      </c>
      <c r="F922" s="113">
        <v>72632.2230820962</v>
      </c>
      <c r="G922" s="114" t="s">
        <v>2347</v>
      </c>
      <c r="H922" s="113">
        <v>72632.2230820962</v>
      </c>
    </row>
    <row r="923" spans="1:8" x14ac:dyDescent="0.3">
      <c r="A923" s="114" t="s">
        <v>1675</v>
      </c>
      <c r="B923" s="113">
        <v>72890.144138412797</v>
      </c>
      <c r="C923" s="114" t="s">
        <v>2348</v>
      </c>
      <c r="D923" s="113">
        <v>69549.754212412794</v>
      </c>
      <c r="E923" s="114" t="s">
        <v>2348</v>
      </c>
      <c r="F923" s="113">
        <v>67899.476395412799</v>
      </c>
      <c r="G923" s="114" t="s">
        <v>2348</v>
      </c>
      <c r="H923" s="113">
        <v>67899.476395412799</v>
      </c>
    </row>
    <row r="924" spans="1:8" x14ac:dyDescent="0.3">
      <c r="A924" s="114" t="s">
        <v>1674</v>
      </c>
      <c r="B924" s="113">
        <v>72400.218517026893</v>
      </c>
      <c r="C924" s="114" t="s">
        <v>2349</v>
      </c>
      <c r="D924" s="113">
        <v>72400.218517026893</v>
      </c>
      <c r="E924" s="114" t="s">
        <v>2349</v>
      </c>
      <c r="F924" s="113">
        <v>72400.218517026893</v>
      </c>
      <c r="G924" s="114" t="s">
        <v>2349</v>
      </c>
      <c r="H924" s="113">
        <v>72400.218517026893</v>
      </c>
    </row>
    <row r="925" spans="1:8" x14ac:dyDescent="0.3">
      <c r="A925" s="114" t="s">
        <v>1673</v>
      </c>
      <c r="B925" s="113">
        <v>72257.158909063495</v>
      </c>
      <c r="C925" s="114" t="s">
        <v>2349</v>
      </c>
      <c r="D925" s="113">
        <v>72257.158909063495</v>
      </c>
      <c r="E925" s="114" t="s">
        <v>2349</v>
      </c>
      <c r="F925" s="113">
        <v>72257.158909063495</v>
      </c>
      <c r="G925" s="114" t="s">
        <v>2349</v>
      </c>
      <c r="H925" s="113">
        <v>72257.158909063495</v>
      </c>
    </row>
    <row r="926" spans="1:8" x14ac:dyDescent="0.3">
      <c r="A926" s="114" t="s">
        <v>1672</v>
      </c>
      <c r="B926" s="113">
        <v>72157.099630144701</v>
      </c>
      <c r="C926" s="114" t="s">
        <v>2347</v>
      </c>
      <c r="D926" s="113">
        <v>71527.742975144705</v>
      </c>
      <c r="E926" s="114" t="s">
        <v>2347</v>
      </c>
      <c r="F926" s="113">
        <v>71527.742975144705</v>
      </c>
      <c r="G926" s="114" t="s">
        <v>2347</v>
      </c>
      <c r="H926" s="113">
        <v>71527.742975144705</v>
      </c>
    </row>
    <row r="927" spans="1:8" x14ac:dyDescent="0.3">
      <c r="A927" s="114" t="s">
        <v>1671</v>
      </c>
      <c r="B927" s="113">
        <v>72052.798944253605</v>
      </c>
      <c r="C927" s="114" t="s">
        <v>2347</v>
      </c>
      <c r="D927" s="113">
        <v>71922.481188253601</v>
      </c>
      <c r="E927" s="114" t="s">
        <v>2347</v>
      </c>
      <c r="F927" s="113">
        <v>71922.481188253601</v>
      </c>
      <c r="G927" s="114" t="s">
        <v>2347</v>
      </c>
      <c r="H927" s="113">
        <v>71922.481188253601</v>
      </c>
    </row>
    <row r="928" spans="1:8" x14ac:dyDescent="0.3">
      <c r="A928" s="114" t="s">
        <v>1670</v>
      </c>
      <c r="B928" s="113">
        <v>71897.463136054794</v>
      </c>
      <c r="C928" s="114" t="s">
        <v>2349</v>
      </c>
      <c r="D928" s="113">
        <v>71897.463136054794</v>
      </c>
      <c r="E928" s="114" t="s">
        <v>2349</v>
      </c>
      <c r="F928" s="113">
        <v>71897.463136054794</v>
      </c>
      <c r="G928" s="114" t="s">
        <v>2349</v>
      </c>
      <c r="H928" s="113">
        <v>71897.463136054794</v>
      </c>
    </row>
    <row r="929" spans="1:8" x14ac:dyDescent="0.3">
      <c r="A929" s="114" t="s">
        <v>1669</v>
      </c>
      <c r="B929" s="113">
        <v>71824.415927456095</v>
      </c>
      <c r="C929" s="114" t="s">
        <v>2347</v>
      </c>
      <c r="D929" s="113">
        <v>71797.499541456098</v>
      </c>
      <c r="E929" s="114" t="s">
        <v>2347</v>
      </c>
      <c r="F929" s="113">
        <v>71797.499541456098</v>
      </c>
      <c r="G929" s="114" t="s">
        <v>2347</v>
      </c>
      <c r="H929" s="113">
        <v>71797.499541456098</v>
      </c>
    </row>
    <row r="930" spans="1:8" x14ac:dyDescent="0.3">
      <c r="A930" s="114" t="s">
        <v>1668</v>
      </c>
      <c r="B930" s="113">
        <v>71458.835417131704</v>
      </c>
      <c r="C930" s="114" t="s">
        <v>2347</v>
      </c>
      <c r="D930" s="113">
        <v>70895.662554131704</v>
      </c>
      <c r="E930" s="114" t="s">
        <v>2347</v>
      </c>
      <c r="F930" s="113">
        <v>70895.662554131704</v>
      </c>
      <c r="G930" s="114" t="s">
        <v>2347</v>
      </c>
      <c r="H930" s="113">
        <v>70895.662554131704</v>
      </c>
    </row>
    <row r="931" spans="1:8" ht="43.2" x14ac:dyDescent="0.3">
      <c r="A931" s="114" t="s">
        <v>1667</v>
      </c>
      <c r="B931" s="113">
        <v>71281.553186782607</v>
      </c>
      <c r="C931" s="114" t="s">
        <v>2358</v>
      </c>
      <c r="D931" s="113">
        <v>29409.858749782601</v>
      </c>
      <c r="E931" s="114" t="s">
        <v>2359</v>
      </c>
      <c r="F931" s="113">
        <v>29409.858749782601</v>
      </c>
      <c r="G931" s="114" t="s">
        <v>2373</v>
      </c>
      <c r="H931" s="113">
        <v>25849.340515782598</v>
      </c>
    </row>
    <row r="932" spans="1:8" x14ac:dyDescent="0.3">
      <c r="A932" s="114" t="s">
        <v>1666</v>
      </c>
      <c r="B932" s="113">
        <v>70979.611588612301</v>
      </c>
      <c r="C932" s="114" t="s">
        <v>2347</v>
      </c>
      <c r="D932" s="113">
        <v>70277.808906612307</v>
      </c>
      <c r="E932" s="114" t="s">
        <v>2347</v>
      </c>
      <c r="F932" s="113">
        <v>70277.808906612307</v>
      </c>
      <c r="G932" s="114" t="s">
        <v>2347</v>
      </c>
      <c r="H932" s="113">
        <v>70277.808906612307</v>
      </c>
    </row>
    <row r="933" spans="1:8" x14ac:dyDescent="0.3">
      <c r="A933" s="114" t="s">
        <v>1665</v>
      </c>
      <c r="B933" s="113">
        <v>70923.640950128407</v>
      </c>
      <c r="C933" s="114" t="s">
        <v>2347</v>
      </c>
      <c r="D933" s="113">
        <v>68015.087009128401</v>
      </c>
      <c r="E933" s="114" t="s">
        <v>2347</v>
      </c>
      <c r="F933" s="113">
        <v>68015.087009128401</v>
      </c>
      <c r="G933" s="114" t="s">
        <v>2347</v>
      </c>
      <c r="H933" s="113">
        <v>68015.087009128401</v>
      </c>
    </row>
    <row r="934" spans="1:8" x14ac:dyDescent="0.3">
      <c r="A934" s="114" t="s">
        <v>1664</v>
      </c>
      <c r="B934" s="113">
        <v>70862.106817446402</v>
      </c>
      <c r="C934" s="114" t="s">
        <v>2347</v>
      </c>
      <c r="D934" s="113">
        <v>70285.376614446403</v>
      </c>
      <c r="E934" s="114" t="s">
        <v>2347</v>
      </c>
      <c r="F934" s="113">
        <v>70285.376614446403</v>
      </c>
      <c r="G934" s="114" t="s">
        <v>2347</v>
      </c>
      <c r="H934" s="113">
        <v>70285.376614446403</v>
      </c>
    </row>
    <row r="935" spans="1:8" ht="43.2" x14ac:dyDescent="0.3">
      <c r="A935" s="114" t="s">
        <v>1663</v>
      </c>
      <c r="B935" s="113">
        <v>70820.128279577897</v>
      </c>
      <c r="C935" s="114" t="s">
        <v>2377</v>
      </c>
      <c r="D935" s="113">
        <v>0</v>
      </c>
      <c r="E935" s="114" t="s">
        <v>2376</v>
      </c>
      <c r="F935" s="113">
        <v>0</v>
      </c>
      <c r="G935" s="114" t="s">
        <v>2364</v>
      </c>
      <c r="H935" s="113">
        <v>0</v>
      </c>
    </row>
    <row r="936" spans="1:8" x14ac:dyDescent="0.3">
      <c r="A936" s="114" t="s">
        <v>1662</v>
      </c>
      <c r="B936" s="113">
        <v>70655.3622951172</v>
      </c>
      <c r="C936" s="114" t="s">
        <v>2347</v>
      </c>
      <c r="D936" s="113">
        <v>68657.610471117194</v>
      </c>
      <c r="E936" s="114" t="s">
        <v>2347</v>
      </c>
      <c r="F936" s="113">
        <v>68657.610471117194</v>
      </c>
      <c r="G936" s="114" t="s">
        <v>2347</v>
      </c>
      <c r="H936" s="113">
        <v>68657.610471117194</v>
      </c>
    </row>
    <row r="937" spans="1:8" ht="28.8" x14ac:dyDescent="0.3">
      <c r="A937" s="114" t="s">
        <v>1661</v>
      </c>
      <c r="B937" s="113">
        <v>70653.426891123294</v>
      </c>
      <c r="C937" s="114" t="s">
        <v>2352</v>
      </c>
      <c r="D937" s="113">
        <v>58055.318956123301</v>
      </c>
      <c r="E937" s="114" t="s">
        <v>2350</v>
      </c>
      <c r="F937" s="113">
        <v>58055.318956123301</v>
      </c>
      <c r="G937" s="114" t="s">
        <v>2350</v>
      </c>
      <c r="H937" s="113">
        <v>58055.318956123301</v>
      </c>
    </row>
    <row r="938" spans="1:8" ht="28.8" x14ac:dyDescent="0.3">
      <c r="A938" s="114" t="s">
        <v>1660</v>
      </c>
      <c r="B938" s="113">
        <v>70649.666563966501</v>
      </c>
      <c r="C938" s="114" t="s">
        <v>2375</v>
      </c>
      <c r="D938" s="113">
        <v>60207.081778966502</v>
      </c>
      <c r="E938" s="114" t="s">
        <v>2375</v>
      </c>
      <c r="F938" s="113">
        <v>60207.081778966502</v>
      </c>
      <c r="G938" s="114" t="s">
        <v>2375</v>
      </c>
      <c r="H938" s="113">
        <v>60207.081778966502</v>
      </c>
    </row>
    <row r="939" spans="1:8" x14ac:dyDescent="0.3">
      <c r="A939" s="114" t="s">
        <v>1659</v>
      </c>
      <c r="B939" s="113">
        <v>70516.242080453798</v>
      </c>
      <c r="C939" s="114" t="s">
        <v>2353</v>
      </c>
      <c r="D939" s="113">
        <v>63878.409794453801</v>
      </c>
      <c r="E939" s="114" t="s">
        <v>2353</v>
      </c>
      <c r="F939" s="113">
        <v>63878.409794453801</v>
      </c>
      <c r="G939" s="114" t="s">
        <v>2374</v>
      </c>
      <c r="H939" s="113">
        <v>53150.600034453797</v>
      </c>
    </row>
    <row r="940" spans="1:8" x14ac:dyDescent="0.3">
      <c r="A940" s="114" t="s">
        <v>1658</v>
      </c>
      <c r="B940" s="113">
        <v>70346.713705567905</v>
      </c>
      <c r="C940" s="114" t="s">
        <v>2353</v>
      </c>
      <c r="D940" s="113">
        <v>63476.795549567898</v>
      </c>
      <c r="E940" s="114" t="s">
        <v>2353</v>
      </c>
      <c r="F940" s="113">
        <v>63476.795549567898</v>
      </c>
      <c r="G940" s="114" t="s">
        <v>2353</v>
      </c>
      <c r="H940" s="113">
        <v>63476.795549567898</v>
      </c>
    </row>
    <row r="941" spans="1:8" x14ac:dyDescent="0.3">
      <c r="A941" s="114" t="s">
        <v>1657</v>
      </c>
      <c r="B941" s="113">
        <v>70259.9279562515</v>
      </c>
      <c r="C941" s="114" t="s">
        <v>2347</v>
      </c>
      <c r="D941" s="113">
        <v>66906.567201251499</v>
      </c>
      <c r="E941" s="114" t="s">
        <v>2347</v>
      </c>
      <c r="F941" s="113">
        <v>66906.567201251499</v>
      </c>
      <c r="G941" s="114" t="s">
        <v>2347</v>
      </c>
      <c r="H941" s="113">
        <v>66906.567201251499</v>
      </c>
    </row>
    <row r="942" spans="1:8" x14ac:dyDescent="0.3">
      <c r="A942" s="114" t="s">
        <v>1656</v>
      </c>
      <c r="B942" s="113">
        <v>69517.221673356806</v>
      </c>
      <c r="C942" s="114" t="s">
        <v>2347</v>
      </c>
      <c r="D942" s="113">
        <v>66308.935781356806</v>
      </c>
      <c r="E942" s="114" t="s">
        <v>2347</v>
      </c>
      <c r="F942" s="113">
        <v>66308.935781356806</v>
      </c>
      <c r="G942" s="114" t="s">
        <v>2347</v>
      </c>
      <c r="H942" s="113">
        <v>66308.935781356806</v>
      </c>
    </row>
    <row r="943" spans="1:8" x14ac:dyDescent="0.3">
      <c r="A943" s="114" t="s">
        <v>1655</v>
      </c>
      <c r="B943" s="113">
        <v>68543.974027764096</v>
      </c>
      <c r="C943" s="114" t="s">
        <v>2347</v>
      </c>
      <c r="D943" s="113">
        <v>68540.277629764096</v>
      </c>
      <c r="E943" s="114" t="s">
        <v>2347</v>
      </c>
      <c r="F943" s="113">
        <v>68540.277629764096</v>
      </c>
      <c r="G943" s="114" t="s">
        <v>2347</v>
      </c>
      <c r="H943" s="113">
        <v>68540.277629764096</v>
      </c>
    </row>
    <row r="944" spans="1:8" x14ac:dyDescent="0.3">
      <c r="A944" s="114" t="s">
        <v>1654</v>
      </c>
      <c r="B944" s="113">
        <v>68083.871606044806</v>
      </c>
      <c r="C944" s="114" t="s">
        <v>2349</v>
      </c>
      <c r="D944" s="113">
        <v>68083.871606044806</v>
      </c>
      <c r="E944" s="114" t="s">
        <v>2349</v>
      </c>
      <c r="F944" s="113">
        <v>68083.871606044806</v>
      </c>
      <c r="G944" s="114" t="s">
        <v>2349</v>
      </c>
      <c r="H944" s="113">
        <v>68083.871606044806</v>
      </c>
    </row>
    <row r="945" spans="1:8" x14ac:dyDescent="0.3">
      <c r="A945" s="114" t="s">
        <v>1653</v>
      </c>
      <c r="B945" s="113">
        <v>67711.061457503703</v>
      </c>
      <c r="C945" s="114" t="s">
        <v>2347</v>
      </c>
      <c r="D945" s="113">
        <v>66456.978944503702</v>
      </c>
      <c r="E945" s="114" t="s">
        <v>2347</v>
      </c>
      <c r="F945" s="113">
        <v>66456.978944503702</v>
      </c>
      <c r="G945" s="114" t="s">
        <v>2347</v>
      </c>
      <c r="H945" s="113">
        <v>66456.978944503702</v>
      </c>
    </row>
    <row r="946" spans="1:8" x14ac:dyDescent="0.3">
      <c r="A946" s="114" t="s">
        <v>1652</v>
      </c>
      <c r="B946" s="113">
        <v>67585.166554013704</v>
      </c>
      <c r="C946" s="114" t="s">
        <v>2347</v>
      </c>
      <c r="D946" s="113">
        <v>64333.408751013703</v>
      </c>
      <c r="E946" s="114" t="s">
        <v>2347</v>
      </c>
      <c r="F946" s="113">
        <v>64333.408751013703</v>
      </c>
      <c r="G946" s="114" t="s">
        <v>2347</v>
      </c>
      <c r="H946" s="113">
        <v>64333.408751013703</v>
      </c>
    </row>
    <row r="947" spans="1:8" x14ac:dyDescent="0.3">
      <c r="A947" s="114" t="s">
        <v>1651</v>
      </c>
      <c r="B947" s="113">
        <v>67344.179084932199</v>
      </c>
      <c r="C947" s="114" t="s">
        <v>2349</v>
      </c>
      <c r="D947" s="113">
        <v>67344.179084932199</v>
      </c>
      <c r="E947" s="114" t="s">
        <v>2349</v>
      </c>
      <c r="F947" s="113">
        <v>67344.179084932199</v>
      </c>
      <c r="G947" s="114" t="s">
        <v>2349</v>
      </c>
      <c r="H947" s="113">
        <v>67344.179084932199</v>
      </c>
    </row>
    <row r="948" spans="1:8" x14ac:dyDescent="0.3">
      <c r="A948" s="114" t="s">
        <v>1650</v>
      </c>
      <c r="B948" s="113">
        <v>67304.883662184904</v>
      </c>
      <c r="C948" s="114" t="s">
        <v>2347</v>
      </c>
      <c r="D948" s="113">
        <v>63992.775728184897</v>
      </c>
      <c r="E948" s="114" t="s">
        <v>2347</v>
      </c>
      <c r="F948" s="113">
        <v>63992.775728184897</v>
      </c>
      <c r="G948" s="114" t="s">
        <v>2347</v>
      </c>
      <c r="H948" s="113">
        <v>63992.775728184897</v>
      </c>
    </row>
    <row r="949" spans="1:8" ht="43.2" x14ac:dyDescent="0.3">
      <c r="A949" s="114" t="s">
        <v>1649</v>
      </c>
      <c r="B949" s="113">
        <v>67245.014695201695</v>
      </c>
      <c r="C949" s="114" t="s">
        <v>2359</v>
      </c>
      <c r="D949" s="113">
        <v>51945.878492201598</v>
      </c>
      <c r="E949" s="114" t="s">
        <v>2373</v>
      </c>
      <c r="F949" s="113">
        <v>46940.708524201596</v>
      </c>
      <c r="G949" s="114" t="s">
        <v>2383</v>
      </c>
      <c r="H949" s="113">
        <v>38857.3590252016</v>
      </c>
    </row>
    <row r="950" spans="1:8" ht="28.8" x14ac:dyDescent="0.3">
      <c r="A950" s="114" t="s">
        <v>1648</v>
      </c>
      <c r="B950" s="113">
        <v>67147.298550455394</v>
      </c>
      <c r="C950" s="114" t="s">
        <v>2350</v>
      </c>
      <c r="D950" s="113">
        <v>56580.155221455403</v>
      </c>
      <c r="E950" s="114" t="s">
        <v>2352</v>
      </c>
      <c r="F950" s="113">
        <v>49136.955721455401</v>
      </c>
      <c r="G950" s="114" t="s">
        <v>2372</v>
      </c>
      <c r="H950" s="113">
        <v>44425.373770455401</v>
      </c>
    </row>
    <row r="951" spans="1:8" x14ac:dyDescent="0.3">
      <c r="A951" s="114" t="s">
        <v>1647</v>
      </c>
      <c r="B951" s="113">
        <v>66913.566995265603</v>
      </c>
      <c r="C951" s="114" t="s">
        <v>2347</v>
      </c>
      <c r="D951" s="113">
        <v>66877.121142265605</v>
      </c>
      <c r="E951" s="114" t="s">
        <v>2347</v>
      </c>
      <c r="F951" s="113">
        <v>66877.121142265605</v>
      </c>
      <c r="G951" s="114" t="s">
        <v>2347</v>
      </c>
      <c r="H951" s="113">
        <v>66877.121142265605</v>
      </c>
    </row>
    <row r="952" spans="1:8" x14ac:dyDescent="0.3">
      <c r="A952" s="114" t="s">
        <v>1646</v>
      </c>
      <c r="B952" s="113">
        <v>66801.368564521297</v>
      </c>
      <c r="C952" s="114" t="s">
        <v>2349</v>
      </c>
      <c r="D952" s="113">
        <v>66801.368564521297</v>
      </c>
      <c r="E952" s="114" t="s">
        <v>2349</v>
      </c>
      <c r="F952" s="113">
        <v>66801.368564521297</v>
      </c>
      <c r="G952" s="114" t="s">
        <v>2349</v>
      </c>
      <c r="H952" s="113">
        <v>66801.368564521297</v>
      </c>
    </row>
    <row r="953" spans="1:8" x14ac:dyDescent="0.3">
      <c r="A953" s="114" t="s">
        <v>1645</v>
      </c>
      <c r="B953" s="113">
        <v>66683.426362275903</v>
      </c>
      <c r="C953" s="114" t="s">
        <v>2347</v>
      </c>
      <c r="D953" s="113">
        <v>66528.742539275903</v>
      </c>
      <c r="E953" s="114" t="s">
        <v>2347</v>
      </c>
      <c r="F953" s="113">
        <v>66528.742539275903</v>
      </c>
      <c r="G953" s="114" t="s">
        <v>2347</v>
      </c>
      <c r="H953" s="113">
        <v>66528.742539275903</v>
      </c>
    </row>
    <row r="954" spans="1:8" x14ac:dyDescent="0.3">
      <c r="A954" s="114" t="s">
        <v>1644</v>
      </c>
      <c r="B954" s="113">
        <v>66507.437598068806</v>
      </c>
      <c r="C954" s="114" t="s">
        <v>2371</v>
      </c>
      <c r="D954" s="113">
        <v>66507.437598068806</v>
      </c>
      <c r="E954" s="114" t="s">
        <v>2370</v>
      </c>
      <c r="F954" s="113">
        <v>66507.437598068806</v>
      </c>
      <c r="G954" s="114" t="s">
        <v>2370</v>
      </c>
      <c r="H954" s="113">
        <v>66507.437598068806</v>
      </c>
    </row>
    <row r="955" spans="1:8" x14ac:dyDescent="0.3">
      <c r="A955" s="114" t="s">
        <v>1643</v>
      </c>
      <c r="B955" s="113">
        <v>66310.742737246197</v>
      </c>
      <c r="C955" s="114" t="s">
        <v>2369</v>
      </c>
      <c r="D955" s="113">
        <v>65882.774937246199</v>
      </c>
      <c r="E955" s="114" t="s">
        <v>2369</v>
      </c>
      <c r="F955" s="113">
        <v>65882.774937246199</v>
      </c>
      <c r="G955" s="114" t="s">
        <v>2369</v>
      </c>
      <c r="H955" s="113">
        <v>65882.774937246199</v>
      </c>
    </row>
    <row r="956" spans="1:8" x14ac:dyDescent="0.3">
      <c r="A956" s="114" t="s">
        <v>1642</v>
      </c>
      <c r="B956" s="113">
        <v>66092.077673977503</v>
      </c>
      <c r="C956" s="114" t="s">
        <v>2369</v>
      </c>
      <c r="D956" s="113">
        <v>60012.882747977499</v>
      </c>
      <c r="E956" s="114" t="s">
        <v>2369</v>
      </c>
      <c r="F956" s="113">
        <v>60012.882747977499</v>
      </c>
      <c r="G956" s="114" t="s">
        <v>2369</v>
      </c>
      <c r="H956" s="113">
        <v>60012.882747977499</v>
      </c>
    </row>
    <row r="957" spans="1:8" x14ac:dyDescent="0.3">
      <c r="A957" s="114" t="s">
        <v>1641</v>
      </c>
      <c r="B957" s="113">
        <v>65930.6318263961</v>
      </c>
      <c r="C957" s="114" t="s">
        <v>2347</v>
      </c>
      <c r="D957" s="113">
        <v>65740.086633396102</v>
      </c>
      <c r="E957" s="114" t="s">
        <v>2347</v>
      </c>
      <c r="F957" s="113">
        <v>65740.086633396102</v>
      </c>
      <c r="G957" s="114" t="s">
        <v>2347</v>
      </c>
      <c r="H957" s="113">
        <v>65740.086633396102</v>
      </c>
    </row>
    <row r="958" spans="1:8" x14ac:dyDescent="0.3">
      <c r="A958" s="114" t="s">
        <v>1640</v>
      </c>
      <c r="B958" s="113">
        <v>65580.750345475797</v>
      </c>
      <c r="C958" s="114" t="s">
        <v>2347</v>
      </c>
      <c r="D958" s="113">
        <v>62362.8130054758</v>
      </c>
      <c r="E958" s="114" t="s">
        <v>2347</v>
      </c>
      <c r="F958" s="113">
        <v>62362.8130054758</v>
      </c>
      <c r="G958" s="114" t="s">
        <v>2347</v>
      </c>
      <c r="H958" s="113">
        <v>62362.8130054758</v>
      </c>
    </row>
    <row r="959" spans="1:8" x14ac:dyDescent="0.3">
      <c r="A959" s="114" t="s">
        <v>1639</v>
      </c>
      <c r="B959" s="113">
        <v>65141.244951956498</v>
      </c>
      <c r="C959" s="114" t="s">
        <v>2347</v>
      </c>
      <c r="D959" s="113">
        <v>62128.5719449565</v>
      </c>
      <c r="E959" s="114" t="s">
        <v>2347</v>
      </c>
      <c r="F959" s="113">
        <v>62128.5719449565</v>
      </c>
      <c r="G959" s="114" t="s">
        <v>2347</v>
      </c>
      <c r="H959" s="113">
        <v>62128.5719449565</v>
      </c>
    </row>
    <row r="960" spans="1:8" x14ac:dyDescent="0.3">
      <c r="A960" s="114" t="s">
        <v>1638</v>
      </c>
      <c r="B960" s="113">
        <v>65021.118705844201</v>
      </c>
      <c r="C960" s="114" t="s">
        <v>2369</v>
      </c>
      <c r="D960" s="113">
        <v>63000.987225844197</v>
      </c>
      <c r="E960" s="114" t="s">
        <v>2369</v>
      </c>
      <c r="F960" s="113">
        <v>63000.987225844197</v>
      </c>
      <c r="G960" s="114" t="s">
        <v>2369</v>
      </c>
      <c r="H960" s="113">
        <v>63000.987225844197</v>
      </c>
    </row>
    <row r="961" spans="1:8" x14ac:dyDescent="0.3">
      <c r="A961" s="114" t="s">
        <v>1637</v>
      </c>
      <c r="B961" s="113">
        <v>65018.8870011037</v>
      </c>
      <c r="C961" s="114" t="s">
        <v>2347</v>
      </c>
      <c r="D961" s="113">
        <v>61837.495619103698</v>
      </c>
      <c r="E961" s="114" t="s">
        <v>2347</v>
      </c>
      <c r="F961" s="113">
        <v>61837.495619103698</v>
      </c>
      <c r="G961" s="114" t="s">
        <v>2347</v>
      </c>
      <c r="H961" s="113">
        <v>61837.495619103698</v>
      </c>
    </row>
    <row r="962" spans="1:8" x14ac:dyDescent="0.3">
      <c r="A962" s="114" t="s">
        <v>1636</v>
      </c>
      <c r="B962" s="113">
        <v>64924.794510561696</v>
      </c>
      <c r="C962" s="114" t="s">
        <v>2347</v>
      </c>
      <c r="D962" s="113">
        <v>64867.444396561601</v>
      </c>
      <c r="E962" s="114" t="s">
        <v>2347</v>
      </c>
      <c r="F962" s="113">
        <v>64867.444396561601</v>
      </c>
      <c r="G962" s="114" t="s">
        <v>2347</v>
      </c>
      <c r="H962" s="113">
        <v>64867.444396561601</v>
      </c>
    </row>
    <row r="963" spans="1:8" x14ac:dyDescent="0.3">
      <c r="A963" s="114" t="s">
        <v>1635</v>
      </c>
      <c r="B963" s="113">
        <v>64766.386955383001</v>
      </c>
      <c r="C963" s="114" t="s">
        <v>2347</v>
      </c>
      <c r="D963" s="113">
        <v>64506.032137383001</v>
      </c>
      <c r="E963" s="114" t="s">
        <v>2347</v>
      </c>
      <c r="F963" s="113">
        <v>64506.032137383001</v>
      </c>
      <c r="G963" s="114" t="s">
        <v>2347</v>
      </c>
      <c r="H963" s="113">
        <v>64506.032137383001</v>
      </c>
    </row>
    <row r="964" spans="1:8" x14ac:dyDescent="0.3">
      <c r="A964" s="114" t="s">
        <v>1634</v>
      </c>
      <c r="B964" s="113">
        <v>64738.9070452007</v>
      </c>
      <c r="C964" s="114" t="s">
        <v>2347</v>
      </c>
      <c r="D964" s="113">
        <v>63480.4008342007</v>
      </c>
      <c r="E964" s="114" t="s">
        <v>2347</v>
      </c>
      <c r="F964" s="113">
        <v>63480.4008342007</v>
      </c>
      <c r="G964" s="114" t="s">
        <v>2347</v>
      </c>
      <c r="H964" s="113">
        <v>63480.4008342007</v>
      </c>
    </row>
    <row r="965" spans="1:8" x14ac:dyDescent="0.3">
      <c r="A965" s="114" t="s">
        <v>1633</v>
      </c>
      <c r="B965" s="113">
        <v>64503.573337692498</v>
      </c>
      <c r="C965" s="114" t="s">
        <v>2349</v>
      </c>
      <c r="D965" s="113">
        <v>64503.573337692498</v>
      </c>
      <c r="E965" s="114" t="s">
        <v>2349</v>
      </c>
      <c r="F965" s="113">
        <v>64503.573337692498</v>
      </c>
      <c r="G965" s="114" t="s">
        <v>2349</v>
      </c>
      <c r="H965" s="113">
        <v>64503.573337692498</v>
      </c>
    </row>
    <row r="966" spans="1:8" x14ac:dyDescent="0.3">
      <c r="A966" s="114" t="s">
        <v>1632</v>
      </c>
      <c r="B966" s="113">
        <v>64463.831889346999</v>
      </c>
      <c r="C966" s="114" t="s">
        <v>2347</v>
      </c>
      <c r="D966" s="113">
        <v>61397.959049347002</v>
      </c>
      <c r="E966" s="114" t="s">
        <v>2347</v>
      </c>
      <c r="F966" s="113">
        <v>61397.959049347002</v>
      </c>
      <c r="G966" s="114" t="s">
        <v>2347</v>
      </c>
      <c r="H966" s="113">
        <v>61397.959049347002</v>
      </c>
    </row>
    <row r="967" spans="1:8" x14ac:dyDescent="0.3">
      <c r="A967" s="114" t="s">
        <v>1631</v>
      </c>
      <c r="B967" s="113">
        <v>64215.153006533503</v>
      </c>
      <c r="C967" s="114" t="s">
        <v>2347</v>
      </c>
      <c r="D967" s="113">
        <v>61113.043449533499</v>
      </c>
      <c r="E967" s="114" t="s">
        <v>2347</v>
      </c>
      <c r="F967" s="113">
        <v>61113.043449533499</v>
      </c>
      <c r="G967" s="114" t="s">
        <v>2347</v>
      </c>
      <c r="H967" s="113">
        <v>61113.043449533499</v>
      </c>
    </row>
    <row r="968" spans="1:8" x14ac:dyDescent="0.3">
      <c r="A968" s="114" t="s">
        <v>1630</v>
      </c>
      <c r="B968" s="113">
        <v>63753.9388313905</v>
      </c>
      <c r="C968" s="114" t="s">
        <v>2347</v>
      </c>
      <c r="D968" s="113">
        <v>60634.131008390497</v>
      </c>
      <c r="E968" s="114" t="s">
        <v>2348</v>
      </c>
      <c r="F968" s="113">
        <v>58023.036438390503</v>
      </c>
      <c r="G968" s="114" t="s">
        <v>2347</v>
      </c>
      <c r="H968" s="113">
        <v>58023.036438390503</v>
      </c>
    </row>
    <row r="969" spans="1:8" ht="28.8" x14ac:dyDescent="0.3">
      <c r="A969" s="114" t="s">
        <v>1629</v>
      </c>
      <c r="B969" s="113">
        <v>63711.1322236099</v>
      </c>
      <c r="C969" s="114" t="s">
        <v>2368</v>
      </c>
      <c r="D969" s="113">
        <v>35678.552578609902</v>
      </c>
      <c r="E969" s="114" t="s">
        <v>2364</v>
      </c>
      <c r="F969" s="113">
        <v>35678.552578609902</v>
      </c>
      <c r="G969" s="114" t="s">
        <v>2364</v>
      </c>
      <c r="H969" s="113">
        <v>35678.552578609902</v>
      </c>
    </row>
    <row r="970" spans="1:8" x14ac:dyDescent="0.3">
      <c r="A970" s="114" t="s">
        <v>1628</v>
      </c>
      <c r="B970" s="113">
        <v>63310.697278165302</v>
      </c>
      <c r="C970" s="114" t="s">
        <v>2369</v>
      </c>
      <c r="D970" s="113">
        <v>60823.244776165302</v>
      </c>
      <c r="E970" s="114" t="s">
        <v>2369</v>
      </c>
      <c r="F970" s="113">
        <v>60823.244776165302</v>
      </c>
      <c r="G970" s="114" t="s">
        <v>2369</v>
      </c>
      <c r="H970" s="113">
        <v>60823.244776165302</v>
      </c>
    </row>
    <row r="971" spans="1:8" x14ac:dyDescent="0.3">
      <c r="A971" s="114" t="s">
        <v>1627</v>
      </c>
      <c r="B971" s="113">
        <v>63165.517351825001</v>
      </c>
      <c r="C971" s="114" t="s">
        <v>2353</v>
      </c>
      <c r="D971" s="113">
        <v>63083.911375825002</v>
      </c>
      <c r="E971" s="114" t="s">
        <v>2353</v>
      </c>
      <c r="F971" s="113">
        <v>63083.911375825002</v>
      </c>
      <c r="G971" s="114" t="s">
        <v>2353</v>
      </c>
      <c r="H971" s="113">
        <v>63083.911375825002</v>
      </c>
    </row>
    <row r="972" spans="1:8" x14ac:dyDescent="0.3">
      <c r="A972" s="114" t="s">
        <v>1626</v>
      </c>
      <c r="B972" s="113">
        <v>63029.280978000803</v>
      </c>
      <c r="C972" s="114" t="s">
        <v>2347</v>
      </c>
      <c r="D972" s="113">
        <v>61931.057800000803</v>
      </c>
      <c r="E972" s="114" t="s">
        <v>2347</v>
      </c>
      <c r="F972" s="113">
        <v>61931.057800000803</v>
      </c>
      <c r="G972" s="114" t="s">
        <v>2347</v>
      </c>
      <c r="H972" s="113">
        <v>61931.057800000803</v>
      </c>
    </row>
    <row r="973" spans="1:8" ht="43.2" x14ac:dyDescent="0.3">
      <c r="A973" s="114" t="s">
        <v>1625</v>
      </c>
      <c r="B973" s="113">
        <v>62983.815003961899</v>
      </c>
      <c r="C973" s="114" t="s">
        <v>2368</v>
      </c>
      <c r="D973" s="113">
        <v>41269.652943961897</v>
      </c>
      <c r="E973" s="114" t="s">
        <v>2368</v>
      </c>
      <c r="F973" s="113">
        <v>41269.652943961897</v>
      </c>
      <c r="G973" s="114" t="s">
        <v>2368</v>
      </c>
      <c r="H973" s="113">
        <v>41269.652943961897</v>
      </c>
    </row>
    <row r="974" spans="1:8" ht="43.2" x14ac:dyDescent="0.3">
      <c r="A974" s="114" t="s">
        <v>1624</v>
      </c>
      <c r="B974" s="113">
        <v>62492.021433354901</v>
      </c>
      <c r="C974" s="114" t="s">
        <v>2352</v>
      </c>
      <c r="D974" s="113">
        <v>50358.129138354903</v>
      </c>
      <c r="E974" s="114" t="s">
        <v>2360</v>
      </c>
      <c r="F974" s="113">
        <v>44770.152424354899</v>
      </c>
      <c r="G974" s="114" t="s">
        <v>2360</v>
      </c>
      <c r="H974" s="113">
        <v>37984.752128354899</v>
      </c>
    </row>
    <row r="975" spans="1:8" x14ac:dyDescent="0.3">
      <c r="A975" s="114" t="s">
        <v>1623</v>
      </c>
      <c r="B975" s="113">
        <v>61201.687133992797</v>
      </c>
      <c r="C975" s="114" t="s">
        <v>2349</v>
      </c>
      <c r="D975" s="113">
        <v>61201.687133992797</v>
      </c>
      <c r="E975" s="114" t="s">
        <v>2349</v>
      </c>
      <c r="F975" s="113">
        <v>61201.687133992797</v>
      </c>
      <c r="G975" s="114" t="s">
        <v>2349</v>
      </c>
      <c r="H975" s="113">
        <v>61201.687133992797</v>
      </c>
    </row>
    <row r="976" spans="1:8" x14ac:dyDescent="0.3">
      <c r="A976" s="114" t="s">
        <v>1622</v>
      </c>
      <c r="B976" s="113">
        <v>60632.201552201201</v>
      </c>
      <c r="C976" s="114" t="s">
        <v>2347</v>
      </c>
      <c r="D976" s="113">
        <v>60451.3049492012</v>
      </c>
      <c r="E976" s="114" t="s">
        <v>2347</v>
      </c>
      <c r="F976" s="113">
        <v>60451.3049492012</v>
      </c>
      <c r="G976" s="114" t="s">
        <v>2347</v>
      </c>
      <c r="H976" s="113">
        <v>60451.3049492012</v>
      </c>
    </row>
    <row r="977" spans="1:8" x14ac:dyDescent="0.3">
      <c r="A977" s="114" t="s">
        <v>1621</v>
      </c>
      <c r="B977" s="113">
        <v>60272.427910332997</v>
      </c>
      <c r="C977" s="114" t="s">
        <v>2347</v>
      </c>
      <c r="D977" s="113">
        <v>57323.507523332999</v>
      </c>
      <c r="E977" s="114" t="s">
        <v>2347</v>
      </c>
      <c r="F977" s="113">
        <v>57323.507523332999</v>
      </c>
      <c r="G977" s="114" t="s">
        <v>2347</v>
      </c>
      <c r="H977" s="113">
        <v>57323.507523332999</v>
      </c>
    </row>
    <row r="978" spans="1:8" x14ac:dyDescent="0.3">
      <c r="A978" s="114" t="s">
        <v>1620</v>
      </c>
      <c r="B978" s="113">
        <v>60126.450221184699</v>
      </c>
      <c r="C978" s="114" t="s">
        <v>2347</v>
      </c>
      <c r="D978" s="113">
        <v>59381.638880184699</v>
      </c>
      <c r="E978" s="114" t="s">
        <v>2347</v>
      </c>
      <c r="F978" s="113">
        <v>59381.638880184699</v>
      </c>
      <c r="G978" s="114" t="s">
        <v>2347</v>
      </c>
      <c r="H978" s="113">
        <v>59381.638880184699</v>
      </c>
    </row>
    <row r="979" spans="1:8" x14ac:dyDescent="0.3">
      <c r="A979" s="114" t="s">
        <v>1619</v>
      </c>
      <c r="B979" s="113">
        <v>59590.556596713403</v>
      </c>
      <c r="C979" s="114" t="s">
        <v>2347</v>
      </c>
      <c r="D979" s="113">
        <v>59322.064230713397</v>
      </c>
      <c r="E979" s="114" t="s">
        <v>2347</v>
      </c>
      <c r="F979" s="113">
        <v>59322.064230713397</v>
      </c>
      <c r="G979" s="114" t="s">
        <v>2347</v>
      </c>
      <c r="H979" s="113">
        <v>59322.064230713397</v>
      </c>
    </row>
    <row r="980" spans="1:8" x14ac:dyDescent="0.3">
      <c r="A980" s="114" t="s">
        <v>1618</v>
      </c>
      <c r="B980" s="113">
        <v>59326.764461095903</v>
      </c>
      <c r="C980" s="114" t="s">
        <v>2349</v>
      </c>
      <c r="D980" s="113">
        <v>59326.764461095903</v>
      </c>
      <c r="E980" s="114" t="s">
        <v>2349</v>
      </c>
      <c r="F980" s="113">
        <v>59326.764461095903</v>
      </c>
      <c r="G980" s="114" t="s">
        <v>2349</v>
      </c>
      <c r="H980" s="113">
        <v>59326.764461095903</v>
      </c>
    </row>
    <row r="981" spans="1:8" ht="28.8" x14ac:dyDescent="0.3">
      <c r="A981" s="114" t="s">
        <v>1617</v>
      </c>
      <c r="B981" s="113">
        <v>59199.648503247001</v>
      </c>
      <c r="C981" s="114" t="s">
        <v>2367</v>
      </c>
      <c r="D981" s="113">
        <v>37972.231506247001</v>
      </c>
      <c r="E981" s="114" t="s">
        <v>2366</v>
      </c>
      <c r="F981" s="113">
        <v>28511.544265247001</v>
      </c>
      <c r="G981" s="114" t="s">
        <v>2350</v>
      </c>
      <c r="H981" s="113">
        <v>28511.544265247001</v>
      </c>
    </row>
    <row r="982" spans="1:8" x14ac:dyDescent="0.3">
      <c r="A982" s="114" t="s">
        <v>1616</v>
      </c>
      <c r="B982" s="113">
        <v>58917.288778524897</v>
      </c>
      <c r="C982" s="114" t="s">
        <v>2347</v>
      </c>
      <c r="D982" s="113">
        <v>56026.893411524899</v>
      </c>
      <c r="E982" s="114" t="s">
        <v>2347</v>
      </c>
      <c r="F982" s="113">
        <v>56026.893411524899</v>
      </c>
      <c r="G982" s="114" t="s">
        <v>2361</v>
      </c>
      <c r="H982" s="113">
        <v>46684.201315524901</v>
      </c>
    </row>
    <row r="983" spans="1:8" x14ac:dyDescent="0.3">
      <c r="A983" s="114" t="s">
        <v>1615</v>
      </c>
      <c r="B983" s="113">
        <v>58866.760244006502</v>
      </c>
      <c r="C983" s="114" t="s">
        <v>2347</v>
      </c>
      <c r="D983" s="113">
        <v>56262.107647006502</v>
      </c>
      <c r="E983" s="114" t="s">
        <v>2347</v>
      </c>
      <c r="F983" s="113">
        <v>56262.107647006502</v>
      </c>
      <c r="G983" s="114" t="s">
        <v>2347</v>
      </c>
      <c r="H983" s="113">
        <v>56262.107647006502</v>
      </c>
    </row>
    <row r="984" spans="1:8" ht="43.2" x14ac:dyDescent="0.3">
      <c r="A984" s="114" t="s">
        <v>1614</v>
      </c>
      <c r="B984" s="113">
        <v>58234.199890496697</v>
      </c>
      <c r="C984" s="114" t="s">
        <v>2359</v>
      </c>
      <c r="D984" s="113">
        <v>40891.362084496701</v>
      </c>
      <c r="E984" s="114" t="s">
        <v>2358</v>
      </c>
      <c r="F984" s="113">
        <v>24014.103814496699</v>
      </c>
      <c r="G984" s="114" t="s">
        <v>2359</v>
      </c>
      <c r="H984" s="113">
        <v>24014.103814496699</v>
      </c>
    </row>
    <row r="985" spans="1:8" x14ac:dyDescent="0.3">
      <c r="A985" s="114" t="s">
        <v>1613</v>
      </c>
      <c r="B985" s="113">
        <v>57572.231507482502</v>
      </c>
      <c r="C985" s="114" t="s">
        <v>2347</v>
      </c>
      <c r="D985" s="113">
        <v>54742.158289482497</v>
      </c>
      <c r="E985" s="114" t="s">
        <v>2347</v>
      </c>
      <c r="F985" s="113">
        <v>54742.158289482497</v>
      </c>
      <c r="G985" s="114" t="s">
        <v>2347</v>
      </c>
      <c r="H985" s="113">
        <v>54742.158289482497</v>
      </c>
    </row>
    <row r="986" spans="1:8" x14ac:dyDescent="0.3">
      <c r="A986" s="114" t="s">
        <v>1612</v>
      </c>
      <c r="B986" s="113">
        <v>57382.873589053699</v>
      </c>
      <c r="C986" s="114" t="s">
        <v>2349</v>
      </c>
      <c r="D986" s="113">
        <v>57382.873589053699</v>
      </c>
      <c r="E986" s="114" t="s">
        <v>2349</v>
      </c>
      <c r="F986" s="113">
        <v>57382.873589053699</v>
      </c>
      <c r="G986" s="114" t="s">
        <v>2349</v>
      </c>
      <c r="H986" s="113">
        <v>57382.873589053699</v>
      </c>
    </row>
    <row r="987" spans="1:8" x14ac:dyDescent="0.3">
      <c r="A987" s="114" t="s">
        <v>1611</v>
      </c>
      <c r="B987" s="113">
        <v>56872.375069890099</v>
      </c>
      <c r="C987" s="114" t="s">
        <v>2347</v>
      </c>
      <c r="D987" s="113">
        <v>54376.131896890103</v>
      </c>
      <c r="E987" s="114" t="s">
        <v>2347</v>
      </c>
      <c r="F987" s="113">
        <v>54376.131896890103</v>
      </c>
      <c r="G987" s="114" t="s">
        <v>2347</v>
      </c>
      <c r="H987" s="113">
        <v>54376.131896890103</v>
      </c>
    </row>
    <row r="988" spans="1:8" x14ac:dyDescent="0.3">
      <c r="A988" s="114" t="s">
        <v>1610</v>
      </c>
      <c r="B988" s="113">
        <v>56465.629632982796</v>
      </c>
      <c r="C988" s="114" t="s">
        <v>2347</v>
      </c>
      <c r="D988" s="113">
        <v>56447.771441982797</v>
      </c>
      <c r="E988" s="114" t="s">
        <v>2347</v>
      </c>
      <c r="F988" s="113">
        <v>56447.771441982797</v>
      </c>
      <c r="G988" s="114" t="s">
        <v>2347</v>
      </c>
      <c r="H988" s="113">
        <v>56447.771441982797</v>
      </c>
    </row>
    <row r="989" spans="1:8" x14ac:dyDescent="0.3">
      <c r="A989" s="114" t="s">
        <v>1609</v>
      </c>
      <c r="B989" s="113">
        <v>56225.769205994999</v>
      </c>
      <c r="C989" s="114" t="s">
        <v>2347</v>
      </c>
      <c r="D989" s="113">
        <v>55855.983537995002</v>
      </c>
      <c r="E989" s="114" t="s">
        <v>2347</v>
      </c>
      <c r="F989" s="113">
        <v>55855.983537995002</v>
      </c>
      <c r="G989" s="114" t="s">
        <v>2347</v>
      </c>
      <c r="H989" s="113">
        <v>55855.983537995002</v>
      </c>
    </row>
    <row r="990" spans="1:8" x14ac:dyDescent="0.3">
      <c r="A990" s="114" t="s">
        <v>1608</v>
      </c>
      <c r="B990" s="113">
        <v>55557.119071524598</v>
      </c>
      <c r="C990" s="114" t="s">
        <v>2347</v>
      </c>
      <c r="D990" s="113">
        <v>55390.349509524603</v>
      </c>
      <c r="E990" s="114" t="s">
        <v>2347</v>
      </c>
      <c r="F990" s="113">
        <v>55390.349509524603</v>
      </c>
      <c r="G990" s="114" t="s">
        <v>2347</v>
      </c>
      <c r="H990" s="113">
        <v>55390.349509524603</v>
      </c>
    </row>
    <row r="991" spans="1:8" x14ac:dyDescent="0.3">
      <c r="A991" s="114" t="s">
        <v>1607</v>
      </c>
      <c r="B991" s="113">
        <v>55259.919088630399</v>
      </c>
      <c r="C991" s="114" t="s">
        <v>2347</v>
      </c>
      <c r="D991" s="113">
        <v>52679.822024630397</v>
      </c>
      <c r="E991" s="114" t="s">
        <v>2347</v>
      </c>
      <c r="F991" s="113">
        <v>52679.822024630397</v>
      </c>
      <c r="G991" s="114" t="s">
        <v>2347</v>
      </c>
      <c r="H991" s="113">
        <v>52679.822024630397</v>
      </c>
    </row>
    <row r="992" spans="1:8" ht="57.6" x14ac:dyDescent="0.3">
      <c r="A992" s="114" t="s">
        <v>1606</v>
      </c>
      <c r="B992" s="113">
        <v>55067.653945269201</v>
      </c>
      <c r="C992" s="114" t="s">
        <v>2356</v>
      </c>
      <c r="D992" s="113">
        <v>41550.163217269197</v>
      </c>
      <c r="E992" s="114" t="s">
        <v>2879</v>
      </c>
      <c r="F992" s="113">
        <v>32196.2050082692</v>
      </c>
      <c r="G992" s="114" t="s">
        <v>2365</v>
      </c>
      <c r="H992" s="113">
        <v>28845.835169269201</v>
      </c>
    </row>
    <row r="993" spans="1:8" x14ac:dyDescent="0.3">
      <c r="A993" s="114" t="s">
        <v>1605</v>
      </c>
      <c r="B993" s="113">
        <v>54999.074334861201</v>
      </c>
      <c r="C993" s="114" t="s">
        <v>2347</v>
      </c>
      <c r="D993" s="113">
        <v>52437.252989861197</v>
      </c>
      <c r="E993" s="114" t="s">
        <v>2347</v>
      </c>
      <c r="F993" s="113">
        <v>52437.252989861197</v>
      </c>
      <c r="G993" s="114" t="s">
        <v>2347</v>
      </c>
      <c r="H993" s="113">
        <v>52437.252989861197</v>
      </c>
    </row>
    <row r="994" spans="1:8" ht="43.2" x14ac:dyDescent="0.3">
      <c r="A994" s="114" t="s">
        <v>1604</v>
      </c>
      <c r="B994" s="113">
        <v>54718.954278549303</v>
      </c>
      <c r="C994" s="114" t="s">
        <v>2364</v>
      </c>
      <c r="D994" s="113">
        <v>41291.378386549302</v>
      </c>
      <c r="E994" s="114" t="s">
        <v>2363</v>
      </c>
      <c r="F994" s="113">
        <v>37238.7900885493</v>
      </c>
      <c r="G994" s="114" t="s">
        <v>2376</v>
      </c>
      <c r="H994" s="113">
        <v>29403.786046549299</v>
      </c>
    </row>
    <row r="995" spans="1:8" x14ac:dyDescent="0.3">
      <c r="A995" s="114" t="s">
        <v>1603</v>
      </c>
      <c r="B995" s="113">
        <v>54554.884950712803</v>
      </c>
      <c r="C995" s="114" t="s">
        <v>2347</v>
      </c>
      <c r="D995" s="113">
        <v>54405.158893712804</v>
      </c>
      <c r="E995" s="114" t="s">
        <v>2347</v>
      </c>
      <c r="F995" s="113">
        <v>54405.158893712804</v>
      </c>
      <c r="G995" s="114" t="s">
        <v>2347</v>
      </c>
      <c r="H995" s="113">
        <v>54405.158893712804</v>
      </c>
    </row>
    <row r="996" spans="1:8" x14ac:dyDescent="0.3">
      <c r="A996" s="114" t="s">
        <v>1602</v>
      </c>
      <c r="B996" s="113">
        <v>54425.435927358398</v>
      </c>
      <c r="C996" s="114" t="s">
        <v>2347</v>
      </c>
      <c r="D996" s="113">
        <v>51756.206149358397</v>
      </c>
      <c r="E996" s="114" t="s">
        <v>2348</v>
      </c>
      <c r="F996" s="113">
        <v>50334.577801358399</v>
      </c>
      <c r="G996" s="114" t="s">
        <v>2347</v>
      </c>
      <c r="H996" s="113">
        <v>50334.577801358399</v>
      </c>
    </row>
    <row r="997" spans="1:8" x14ac:dyDescent="0.3">
      <c r="A997" s="114" t="s">
        <v>1601</v>
      </c>
      <c r="B997" s="113">
        <v>54324.765650080502</v>
      </c>
      <c r="C997" s="114" t="s">
        <v>2347</v>
      </c>
      <c r="D997" s="113">
        <v>53791.110149080501</v>
      </c>
      <c r="E997" s="114" t="s">
        <v>2347</v>
      </c>
      <c r="F997" s="113">
        <v>53791.110149080501</v>
      </c>
      <c r="G997" s="114" t="s">
        <v>2347</v>
      </c>
      <c r="H997" s="113">
        <v>53791.110149080501</v>
      </c>
    </row>
    <row r="998" spans="1:8" x14ac:dyDescent="0.3">
      <c r="A998" s="114" t="s">
        <v>1600</v>
      </c>
      <c r="B998" s="113">
        <v>54269.221571950198</v>
      </c>
      <c r="C998" s="114" t="s">
        <v>2347</v>
      </c>
      <c r="D998" s="113">
        <v>54208.394737950199</v>
      </c>
      <c r="E998" s="114" t="s">
        <v>2347</v>
      </c>
      <c r="F998" s="113">
        <v>54208.394737950199</v>
      </c>
      <c r="G998" s="114" t="s">
        <v>2347</v>
      </c>
      <c r="H998" s="113">
        <v>54208.394737950199</v>
      </c>
    </row>
    <row r="999" spans="1:8" x14ac:dyDescent="0.3">
      <c r="A999" s="114" t="s">
        <v>1599</v>
      </c>
      <c r="B999" s="113">
        <v>54256.103215256597</v>
      </c>
      <c r="C999" s="114" t="s">
        <v>2348</v>
      </c>
      <c r="D999" s="113">
        <v>43983.482771256597</v>
      </c>
      <c r="E999" s="114" t="s">
        <v>2347</v>
      </c>
      <c r="F999" s="113">
        <v>43983.482771256597</v>
      </c>
      <c r="G999" s="114" t="s">
        <v>2347</v>
      </c>
      <c r="H999" s="113">
        <v>43983.482771256597</v>
      </c>
    </row>
    <row r="1000" spans="1:8" x14ac:dyDescent="0.3">
      <c r="A1000" s="114" t="s">
        <v>1598</v>
      </c>
      <c r="B1000" s="113">
        <v>54233.515617037898</v>
      </c>
      <c r="C1000" s="114" t="s">
        <v>2347</v>
      </c>
      <c r="D1000" s="113">
        <v>51772.893023037897</v>
      </c>
      <c r="E1000" s="114" t="s">
        <v>2347</v>
      </c>
      <c r="F1000" s="113">
        <v>51772.893023037897</v>
      </c>
      <c r="G1000" s="114" t="s">
        <v>2347</v>
      </c>
      <c r="H1000" s="113">
        <v>51772.893023037897</v>
      </c>
    </row>
    <row r="1001" spans="1:8" ht="43.2" x14ac:dyDescent="0.3">
      <c r="A1001" s="114" t="s">
        <v>1597</v>
      </c>
      <c r="B1001" s="113">
        <v>54109.924237694599</v>
      </c>
      <c r="C1001" s="114" t="s">
        <v>2362</v>
      </c>
      <c r="D1001" s="113">
        <v>39553.523847694603</v>
      </c>
      <c r="E1001" s="114" t="s">
        <v>2359</v>
      </c>
      <c r="F1001" s="113">
        <v>39553.523847694603</v>
      </c>
      <c r="G1001" s="114" t="s">
        <v>2357</v>
      </c>
      <c r="H1001" s="113">
        <v>39246.9594686946</v>
      </c>
    </row>
    <row r="1002" spans="1:8" x14ac:dyDescent="0.3">
      <c r="A1002" s="114" t="s">
        <v>1596</v>
      </c>
      <c r="B1002" s="113">
        <v>53966.963855138201</v>
      </c>
      <c r="C1002" s="114" t="s">
        <v>2347</v>
      </c>
      <c r="D1002" s="113">
        <v>53962.722325138202</v>
      </c>
      <c r="E1002" s="114" t="s">
        <v>2347</v>
      </c>
      <c r="F1002" s="113">
        <v>53962.722325138202</v>
      </c>
      <c r="G1002" s="114" t="s">
        <v>2347</v>
      </c>
      <c r="H1002" s="113">
        <v>53962.722325138202</v>
      </c>
    </row>
    <row r="1003" spans="1:8" x14ac:dyDescent="0.3">
      <c r="A1003" s="114" t="s">
        <v>1595</v>
      </c>
      <c r="B1003" s="113">
        <v>53673.990630960601</v>
      </c>
      <c r="C1003" s="114" t="s">
        <v>2347</v>
      </c>
      <c r="D1003" s="113">
        <v>53476.0338059606</v>
      </c>
      <c r="E1003" s="114" t="s">
        <v>2347</v>
      </c>
      <c r="F1003" s="113">
        <v>53476.0338059606</v>
      </c>
      <c r="G1003" s="114" t="s">
        <v>2347</v>
      </c>
      <c r="H1003" s="113">
        <v>53476.0338059606</v>
      </c>
    </row>
    <row r="1004" spans="1:8" x14ac:dyDescent="0.3">
      <c r="A1004" s="114" t="s">
        <v>1594</v>
      </c>
      <c r="B1004" s="113">
        <v>53275.070294208803</v>
      </c>
      <c r="C1004" s="114" t="s">
        <v>2347</v>
      </c>
      <c r="D1004" s="113">
        <v>50688.9263072088</v>
      </c>
      <c r="E1004" s="114" t="s">
        <v>2347</v>
      </c>
      <c r="F1004" s="113">
        <v>50688.9263072088</v>
      </c>
      <c r="G1004" s="114" t="s">
        <v>2347</v>
      </c>
      <c r="H1004" s="113">
        <v>50688.9263072088</v>
      </c>
    </row>
    <row r="1005" spans="1:8" x14ac:dyDescent="0.3">
      <c r="A1005" s="114" t="s">
        <v>1593</v>
      </c>
      <c r="B1005" s="113">
        <v>53106.104680915501</v>
      </c>
      <c r="C1005" s="114" t="s">
        <v>2349</v>
      </c>
      <c r="D1005" s="113">
        <v>53106.104680915501</v>
      </c>
      <c r="E1005" s="114" t="s">
        <v>2349</v>
      </c>
      <c r="F1005" s="113">
        <v>53106.104680915501</v>
      </c>
      <c r="G1005" s="114" t="s">
        <v>2349</v>
      </c>
      <c r="H1005" s="113">
        <v>53106.104680915501</v>
      </c>
    </row>
    <row r="1006" spans="1:8" x14ac:dyDescent="0.3">
      <c r="A1006" s="114" t="s">
        <v>1592</v>
      </c>
      <c r="B1006" s="113">
        <v>53099.863845673099</v>
      </c>
      <c r="C1006" s="114" t="s">
        <v>2347</v>
      </c>
      <c r="D1006" s="113">
        <v>51056.072120673103</v>
      </c>
      <c r="E1006" s="114" t="s">
        <v>2347</v>
      </c>
      <c r="F1006" s="113">
        <v>51056.072120673103</v>
      </c>
      <c r="G1006" s="114" t="s">
        <v>2347</v>
      </c>
      <c r="H1006" s="113">
        <v>51056.072120673103</v>
      </c>
    </row>
    <row r="1007" spans="1:8" x14ac:dyDescent="0.3">
      <c r="A1007" s="114" t="s">
        <v>1591</v>
      </c>
      <c r="B1007" s="113">
        <v>52722.266562398203</v>
      </c>
      <c r="C1007" s="114" t="s">
        <v>2347</v>
      </c>
      <c r="D1007" s="113">
        <v>52380.552753398202</v>
      </c>
      <c r="E1007" s="114" t="s">
        <v>2347</v>
      </c>
      <c r="F1007" s="113">
        <v>52380.552753398202</v>
      </c>
      <c r="G1007" s="114" t="s">
        <v>2347</v>
      </c>
      <c r="H1007" s="113">
        <v>52380.552753398202</v>
      </c>
    </row>
    <row r="1008" spans="1:8" x14ac:dyDescent="0.3">
      <c r="A1008" s="114" t="s">
        <v>1590</v>
      </c>
      <c r="B1008" s="113">
        <v>52486.619770496101</v>
      </c>
      <c r="C1008" s="114" t="s">
        <v>2347</v>
      </c>
      <c r="D1008" s="113">
        <v>52467.831243496097</v>
      </c>
      <c r="E1008" s="114" t="s">
        <v>2361</v>
      </c>
      <c r="F1008" s="113">
        <v>52407.100650496097</v>
      </c>
      <c r="G1008" s="114" t="s">
        <v>2347</v>
      </c>
      <c r="H1008" s="113">
        <v>52407.100650496097</v>
      </c>
    </row>
    <row r="1009" spans="1:8" x14ac:dyDescent="0.3">
      <c r="A1009" s="114" t="s">
        <v>1589</v>
      </c>
      <c r="B1009" s="113">
        <v>52162.639402438399</v>
      </c>
      <c r="C1009" s="114" t="s">
        <v>2349</v>
      </c>
      <c r="D1009" s="113">
        <v>52162.639402438399</v>
      </c>
      <c r="E1009" s="114" t="s">
        <v>2349</v>
      </c>
      <c r="F1009" s="113">
        <v>52162.639402438399</v>
      </c>
      <c r="G1009" s="114" t="s">
        <v>2349</v>
      </c>
      <c r="H1009" s="113">
        <v>52162.639402438399</v>
      </c>
    </row>
    <row r="1010" spans="1:8" x14ac:dyDescent="0.3">
      <c r="A1010" s="114" t="s">
        <v>1588</v>
      </c>
      <c r="B1010" s="113">
        <v>51977.572033086501</v>
      </c>
      <c r="C1010" s="114" t="s">
        <v>2347</v>
      </c>
      <c r="D1010" s="113">
        <v>49463.299238086503</v>
      </c>
      <c r="E1010" s="114" t="s">
        <v>2347</v>
      </c>
      <c r="F1010" s="113">
        <v>49463.299238086503</v>
      </c>
      <c r="G1010" s="114" t="s">
        <v>2347</v>
      </c>
      <c r="H1010" s="113">
        <v>49463.299238086503</v>
      </c>
    </row>
    <row r="1011" spans="1:8" x14ac:dyDescent="0.3">
      <c r="A1011" s="114" t="s">
        <v>1587</v>
      </c>
      <c r="B1011" s="113">
        <v>51190.997154505698</v>
      </c>
      <c r="C1011" s="114" t="s">
        <v>2347</v>
      </c>
      <c r="D1011" s="113">
        <v>50981.542511505701</v>
      </c>
      <c r="E1011" s="114" t="s">
        <v>2347</v>
      </c>
      <c r="F1011" s="113">
        <v>50981.542511505701</v>
      </c>
      <c r="G1011" s="114" t="s">
        <v>2347</v>
      </c>
      <c r="H1011" s="113">
        <v>50981.542511505701</v>
      </c>
    </row>
    <row r="1012" spans="1:8" x14ac:dyDescent="0.3">
      <c r="A1012" s="114" t="s">
        <v>1586</v>
      </c>
      <c r="B1012" s="113">
        <v>50929.543712694198</v>
      </c>
      <c r="C1012" s="114" t="s">
        <v>2347</v>
      </c>
      <c r="D1012" s="113">
        <v>48467.9038446942</v>
      </c>
      <c r="E1012" s="114" t="s">
        <v>2347</v>
      </c>
      <c r="F1012" s="113">
        <v>48467.9038446942</v>
      </c>
      <c r="G1012" s="114" t="s">
        <v>2347</v>
      </c>
      <c r="H1012" s="113">
        <v>48467.9038446942</v>
      </c>
    </row>
    <row r="1013" spans="1:8" x14ac:dyDescent="0.3">
      <c r="A1013" s="114" t="s">
        <v>1585</v>
      </c>
      <c r="B1013" s="113">
        <v>50816.319286858597</v>
      </c>
      <c r="C1013" s="114" t="s">
        <v>2347</v>
      </c>
      <c r="D1013" s="113">
        <v>50617.278942858597</v>
      </c>
      <c r="E1013" s="114" t="s">
        <v>2347</v>
      </c>
      <c r="F1013" s="113">
        <v>50617.278942858597</v>
      </c>
      <c r="G1013" s="114" t="s">
        <v>2347</v>
      </c>
      <c r="H1013" s="113">
        <v>50617.278942858597</v>
      </c>
    </row>
    <row r="1014" spans="1:8" x14ac:dyDescent="0.3">
      <c r="A1014" s="114" t="s">
        <v>1584</v>
      </c>
      <c r="B1014" s="113">
        <v>50796.2268348172</v>
      </c>
      <c r="C1014" s="114" t="s">
        <v>2347</v>
      </c>
      <c r="D1014" s="113">
        <v>48477.936201817203</v>
      </c>
      <c r="E1014" s="114" t="s">
        <v>2347</v>
      </c>
      <c r="F1014" s="113">
        <v>48477.936201817203</v>
      </c>
      <c r="G1014" s="114" t="s">
        <v>2347</v>
      </c>
      <c r="H1014" s="113">
        <v>48477.936201817203</v>
      </c>
    </row>
    <row r="1015" spans="1:8" x14ac:dyDescent="0.3">
      <c r="A1015" s="114" t="s">
        <v>1583</v>
      </c>
      <c r="B1015" s="113">
        <v>50749.699869566597</v>
      </c>
      <c r="C1015" s="114" t="s">
        <v>2347</v>
      </c>
      <c r="D1015" s="113">
        <v>48289.130440566601</v>
      </c>
      <c r="E1015" s="114" t="s">
        <v>2347</v>
      </c>
      <c r="F1015" s="113">
        <v>48289.130440566601</v>
      </c>
      <c r="G1015" s="114" t="s">
        <v>2361</v>
      </c>
      <c r="H1015" s="113">
        <v>40335.774709566598</v>
      </c>
    </row>
    <row r="1016" spans="1:8" x14ac:dyDescent="0.3">
      <c r="A1016" s="114" t="s">
        <v>1582</v>
      </c>
      <c r="B1016" s="113">
        <v>50615.946341856499</v>
      </c>
      <c r="C1016" s="114" t="s">
        <v>2347</v>
      </c>
      <c r="D1016" s="113">
        <v>48601.6260198565</v>
      </c>
      <c r="E1016" s="114" t="s">
        <v>2347</v>
      </c>
      <c r="F1016" s="113">
        <v>48601.6260198565</v>
      </c>
      <c r="G1016" s="114" t="s">
        <v>2347</v>
      </c>
      <c r="H1016" s="113">
        <v>48601.6260198565</v>
      </c>
    </row>
    <row r="1017" spans="1:8" x14ac:dyDescent="0.3">
      <c r="A1017" s="114" t="s">
        <v>1581</v>
      </c>
      <c r="B1017" s="113">
        <v>50400.868544819503</v>
      </c>
      <c r="C1017" s="114" t="s">
        <v>2347</v>
      </c>
      <c r="D1017" s="113">
        <v>50310.717148819502</v>
      </c>
      <c r="E1017" s="114" t="s">
        <v>2347</v>
      </c>
      <c r="F1017" s="113">
        <v>50310.717148819502</v>
      </c>
      <c r="G1017" s="114" t="s">
        <v>2347</v>
      </c>
      <c r="H1017" s="113">
        <v>50310.717148819502</v>
      </c>
    </row>
    <row r="1018" spans="1:8" x14ac:dyDescent="0.3">
      <c r="A1018" s="114" t="s">
        <v>1580</v>
      </c>
      <c r="B1018" s="113">
        <v>50176.389085217903</v>
      </c>
      <c r="C1018" s="114" t="s">
        <v>2347</v>
      </c>
      <c r="D1018" s="113">
        <v>49395.7420042179</v>
      </c>
      <c r="E1018" s="114" t="s">
        <v>2347</v>
      </c>
      <c r="F1018" s="113">
        <v>49395.7420042179</v>
      </c>
      <c r="G1018" s="114" t="s">
        <v>2347</v>
      </c>
      <c r="H1018" s="113">
        <v>49395.7420042179</v>
      </c>
    </row>
    <row r="1019" spans="1:8" x14ac:dyDescent="0.3">
      <c r="A1019" s="114" t="s">
        <v>1579</v>
      </c>
      <c r="B1019" s="113">
        <v>50157.913774889603</v>
      </c>
      <c r="C1019" s="114" t="s">
        <v>2347</v>
      </c>
      <c r="D1019" s="113">
        <v>48557.658743889602</v>
      </c>
      <c r="E1019" s="114" t="s">
        <v>2347</v>
      </c>
      <c r="F1019" s="113">
        <v>48557.658743889602</v>
      </c>
      <c r="G1019" s="114" t="s">
        <v>2347</v>
      </c>
      <c r="H1019" s="113">
        <v>48557.658743889602</v>
      </c>
    </row>
    <row r="1020" spans="1:8" x14ac:dyDescent="0.3">
      <c r="A1020" s="114" t="s">
        <v>1578</v>
      </c>
      <c r="B1020" s="113">
        <v>50012.414854397801</v>
      </c>
      <c r="C1020" s="114" t="s">
        <v>2347</v>
      </c>
      <c r="D1020" s="113">
        <v>49880.360730397799</v>
      </c>
      <c r="E1020" s="114" t="s">
        <v>2347</v>
      </c>
      <c r="F1020" s="113">
        <v>49880.360730397799</v>
      </c>
      <c r="G1020" s="114" t="s">
        <v>2347</v>
      </c>
      <c r="H1020" s="113">
        <v>49880.360730397799</v>
      </c>
    </row>
    <row r="1021" spans="1:8" x14ac:dyDescent="0.3">
      <c r="A1021" s="114" t="s">
        <v>1577</v>
      </c>
      <c r="B1021" s="113">
        <v>49662.129108050103</v>
      </c>
      <c r="C1021" s="114" t="s">
        <v>2347</v>
      </c>
      <c r="D1021" s="113">
        <v>49129.590407050098</v>
      </c>
      <c r="E1021" s="114" t="s">
        <v>2347</v>
      </c>
      <c r="F1021" s="113">
        <v>49129.590407050098</v>
      </c>
      <c r="G1021" s="114" t="s">
        <v>2347</v>
      </c>
      <c r="H1021" s="113">
        <v>49129.590407050098</v>
      </c>
    </row>
    <row r="1022" spans="1:8" x14ac:dyDescent="0.3">
      <c r="A1022" s="114" t="s">
        <v>1576</v>
      </c>
      <c r="B1022" s="113">
        <v>49516.901419435897</v>
      </c>
      <c r="C1022" s="114" t="s">
        <v>2349</v>
      </c>
      <c r="D1022" s="113">
        <v>49516.901419435897</v>
      </c>
      <c r="E1022" s="114" t="s">
        <v>2349</v>
      </c>
      <c r="F1022" s="113">
        <v>49516.901419435897</v>
      </c>
      <c r="G1022" s="114" t="s">
        <v>2349</v>
      </c>
      <c r="H1022" s="113">
        <v>49516.901419435897</v>
      </c>
    </row>
    <row r="1023" spans="1:8" ht="43.2" x14ac:dyDescent="0.3">
      <c r="A1023" s="114" t="s">
        <v>1575</v>
      </c>
      <c r="B1023" s="113">
        <v>49485.329277158802</v>
      </c>
      <c r="C1023" s="114" t="s">
        <v>2352</v>
      </c>
      <c r="D1023" s="113">
        <v>39699.417459158802</v>
      </c>
      <c r="E1023" s="114" t="s">
        <v>2360</v>
      </c>
      <c r="F1023" s="113">
        <v>33354.0225311588</v>
      </c>
      <c r="G1023" s="114" t="s">
        <v>2352</v>
      </c>
      <c r="H1023" s="113">
        <v>34115.469923158802</v>
      </c>
    </row>
    <row r="1024" spans="1:8" ht="43.2" x14ac:dyDescent="0.3">
      <c r="A1024" s="114" t="s">
        <v>1574</v>
      </c>
      <c r="B1024" s="113">
        <v>49429.3274795385</v>
      </c>
      <c r="C1024" s="114" t="s">
        <v>2359</v>
      </c>
      <c r="D1024" s="113">
        <v>34786.250203538497</v>
      </c>
      <c r="E1024" s="114" t="s">
        <v>2358</v>
      </c>
      <c r="F1024" s="113">
        <v>20536.275673538501</v>
      </c>
      <c r="G1024" s="114" t="s">
        <v>2357</v>
      </c>
      <c r="H1024" s="113">
        <v>18952.9451705385</v>
      </c>
    </row>
    <row r="1025" spans="1:8" x14ac:dyDescent="0.3">
      <c r="A1025" s="114" t="s">
        <v>1573</v>
      </c>
      <c r="B1025" s="113">
        <v>49322.480890807397</v>
      </c>
      <c r="C1025" s="114" t="s">
        <v>2347</v>
      </c>
      <c r="D1025" s="113">
        <v>47073.849189807399</v>
      </c>
      <c r="E1025" s="114" t="s">
        <v>2347</v>
      </c>
      <c r="F1025" s="113">
        <v>47073.849189807399</v>
      </c>
      <c r="G1025" s="114" t="s">
        <v>2347</v>
      </c>
      <c r="H1025" s="113">
        <v>47073.849189807399</v>
      </c>
    </row>
    <row r="1026" spans="1:8" x14ac:dyDescent="0.3">
      <c r="A1026" s="114" t="s">
        <v>1572</v>
      </c>
      <c r="B1026" s="113">
        <v>49225.054761823601</v>
      </c>
      <c r="C1026" s="114" t="s">
        <v>2347</v>
      </c>
      <c r="D1026" s="113">
        <v>49210.620904823598</v>
      </c>
      <c r="E1026" s="114" t="s">
        <v>2347</v>
      </c>
      <c r="F1026" s="113">
        <v>49210.620904823598</v>
      </c>
      <c r="G1026" s="114" t="s">
        <v>2347</v>
      </c>
      <c r="H1026" s="113">
        <v>49210.620904823598</v>
      </c>
    </row>
    <row r="1027" spans="1:8" x14ac:dyDescent="0.3">
      <c r="A1027" s="114" t="s">
        <v>1571</v>
      </c>
      <c r="B1027" s="113">
        <v>49063.835281523199</v>
      </c>
      <c r="C1027" s="114" t="s">
        <v>2347</v>
      </c>
      <c r="D1027" s="113">
        <v>46765.0303505232</v>
      </c>
      <c r="E1027" s="114" t="s">
        <v>2347</v>
      </c>
      <c r="F1027" s="113">
        <v>46765.0303505232</v>
      </c>
      <c r="G1027" s="114" t="s">
        <v>2347</v>
      </c>
      <c r="H1027" s="113">
        <v>46765.0303505232</v>
      </c>
    </row>
    <row r="1028" spans="1:8" x14ac:dyDescent="0.3">
      <c r="A1028" s="114" t="s">
        <v>1570</v>
      </c>
      <c r="B1028" s="113">
        <v>48474.8600814616</v>
      </c>
      <c r="C1028" s="114" t="s">
        <v>2349</v>
      </c>
      <c r="D1028" s="113">
        <v>48474.8600814616</v>
      </c>
      <c r="E1028" s="114" t="s">
        <v>2349</v>
      </c>
      <c r="F1028" s="113">
        <v>48474.8600814616</v>
      </c>
      <c r="G1028" s="114" t="s">
        <v>2349</v>
      </c>
      <c r="H1028" s="113">
        <v>48474.8600814616</v>
      </c>
    </row>
    <row r="1029" spans="1:8" x14ac:dyDescent="0.3">
      <c r="A1029" s="114" t="s">
        <v>1569</v>
      </c>
      <c r="B1029" s="113">
        <v>48074.343519060203</v>
      </c>
      <c r="C1029" s="114" t="s">
        <v>2347</v>
      </c>
      <c r="D1029" s="113">
        <v>47632.551417060196</v>
      </c>
      <c r="E1029" s="114" t="s">
        <v>2347</v>
      </c>
      <c r="F1029" s="113">
        <v>47632.551417060196</v>
      </c>
      <c r="G1029" s="114" t="s">
        <v>2347</v>
      </c>
      <c r="H1029" s="113">
        <v>47632.551417060196</v>
      </c>
    </row>
    <row r="1030" spans="1:8" x14ac:dyDescent="0.3">
      <c r="A1030" s="114" t="s">
        <v>1568</v>
      </c>
      <c r="B1030" s="113">
        <v>47716.497924336203</v>
      </c>
      <c r="C1030" s="114" t="s">
        <v>2347</v>
      </c>
      <c r="D1030" s="113">
        <v>45392.406586336198</v>
      </c>
      <c r="E1030" s="114" t="s">
        <v>2347</v>
      </c>
      <c r="F1030" s="113">
        <v>45392.406586336198</v>
      </c>
      <c r="G1030" s="114" t="s">
        <v>2347</v>
      </c>
      <c r="H1030" s="113">
        <v>45392.406586336198</v>
      </c>
    </row>
    <row r="1031" spans="1:8" x14ac:dyDescent="0.3">
      <c r="A1031" s="114" t="s">
        <v>1567</v>
      </c>
      <c r="B1031" s="113">
        <v>47683.506746033701</v>
      </c>
      <c r="C1031" s="114" t="s">
        <v>2347</v>
      </c>
      <c r="D1031" s="113">
        <v>45553.585825033697</v>
      </c>
      <c r="E1031" s="114" t="s">
        <v>2347</v>
      </c>
      <c r="F1031" s="113">
        <v>45553.585825033697</v>
      </c>
      <c r="G1031" s="114" t="s">
        <v>2347</v>
      </c>
      <c r="H1031" s="113">
        <v>45553.585825033697</v>
      </c>
    </row>
    <row r="1032" spans="1:8" ht="43.2" x14ac:dyDescent="0.3">
      <c r="A1032" s="114" t="s">
        <v>1566</v>
      </c>
      <c r="B1032" s="113">
        <v>47610.601954813603</v>
      </c>
      <c r="C1032" s="114" t="s">
        <v>2356</v>
      </c>
      <c r="D1032" s="113">
        <v>40820.895097813598</v>
      </c>
      <c r="E1032" s="114" t="s">
        <v>2355</v>
      </c>
      <c r="F1032" s="113">
        <v>40690.616104813598</v>
      </c>
      <c r="G1032" s="114" t="s">
        <v>2354</v>
      </c>
      <c r="H1032" s="113">
        <v>40375.775204813603</v>
      </c>
    </row>
    <row r="1033" spans="1:8" x14ac:dyDescent="0.3">
      <c r="A1033" s="114" t="s">
        <v>1565</v>
      </c>
      <c r="B1033" s="113">
        <v>46876.998316544901</v>
      </c>
      <c r="C1033" s="114" t="s">
        <v>2349</v>
      </c>
      <c r="D1033" s="113">
        <v>46876.998316544901</v>
      </c>
      <c r="E1033" s="114" t="s">
        <v>2349</v>
      </c>
      <c r="F1033" s="113">
        <v>46876.998316544901</v>
      </c>
      <c r="G1033" s="114" t="s">
        <v>2349</v>
      </c>
      <c r="H1033" s="113">
        <v>46876.998316544901</v>
      </c>
    </row>
    <row r="1034" spans="1:8" x14ac:dyDescent="0.3">
      <c r="A1034" s="114" t="s">
        <v>1564</v>
      </c>
      <c r="B1034" s="113">
        <v>46541.5798453588</v>
      </c>
      <c r="C1034" s="114" t="s">
        <v>2347</v>
      </c>
      <c r="D1034" s="113">
        <v>44471.188542358803</v>
      </c>
      <c r="E1034" s="114" t="s">
        <v>2347</v>
      </c>
      <c r="F1034" s="113">
        <v>44471.188542358803</v>
      </c>
      <c r="G1034" s="114" t="s">
        <v>2347</v>
      </c>
      <c r="H1034" s="113">
        <v>44471.188542358803</v>
      </c>
    </row>
    <row r="1035" spans="1:8" x14ac:dyDescent="0.3">
      <c r="A1035" s="114" t="s">
        <v>1563</v>
      </c>
      <c r="B1035" s="113">
        <v>46366.988809009003</v>
      </c>
      <c r="C1035" s="114" t="s">
        <v>2353</v>
      </c>
      <c r="D1035" s="113">
        <v>42158.600585009</v>
      </c>
      <c r="E1035" s="114" t="s">
        <v>2353</v>
      </c>
      <c r="F1035" s="113">
        <v>42158.600585009</v>
      </c>
      <c r="G1035" s="114" t="s">
        <v>2353</v>
      </c>
      <c r="H1035" s="113">
        <v>42158.600585009</v>
      </c>
    </row>
    <row r="1036" spans="1:8" x14ac:dyDescent="0.3">
      <c r="A1036" s="114" t="s">
        <v>1562</v>
      </c>
      <c r="B1036" s="113">
        <v>46332.166445015602</v>
      </c>
      <c r="C1036" s="114" t="s">
        <v>2347</v>
      </c>
      <c r="D1036" s="113">
        <v>44324.171820015603</v>
      </c>
      <c r="E1036" s="114" t="s">
        <v>2347</v>
      </c>
      <c r="F1036" s="113">
        <v>44324.171820015603</v>
      </c>
      <c r="G1036" s="114" t="s">
        <v>2347</v>
      </c>
      <c r="H1036" s="113">
        <v>44324.171820015603</v>
      </c>
    </row>
    <row r="1037" spans="1:8" ht="57.6" x14ac:dyDescent="0.3">
      <c r="A1037" s="114" t="s">
        <v>1561</v>
      </c>
      <c r="B1037" s="113">
        <v>46195.099857394001</v>
      </c>
      <c r="C1037" s="114" t="s">
        <v>2352</v>
      </c>
      <c r="D1037" s="113">
        <v>39555.206934394097</v>
      </c>
      <c r="E1037" s="114" t="s">
        <v>2351</v>
      </c>
      <c r="F1037" s="113">
        <v>26570.247980394</v>
      </c>
      <c r="G1037" s="114" t="s">
        <v>2350</v>
      </c>
      <c r="H1037" s="113">
        <v>26570.247980394</v>
      </c>
    </row>
    <row r="1038" spans="1:8" x14ac:dyDescent="0.3">
      <c r="A1038" s="114" t="s">
        <v>1560</v>
      </c>
      <c r="B1038" s="113">
        <v>45876.535452468102</v>
      </c>
      <c r="C1038" s="114" t="s">
        <v>2349</v>
      </c>
      <c r="D1038" s="113">
        <v>45876.535452468102</v>
      </c>
      <c r="E1038" s="114" t="s">
        <v>2349</v>
      </c>
      <c r="F1038" s="113">
        <v>45876.535452468102</v>
      </c>
      <c r="G1038" s="114" t="s">
        <v>2349</v>
      </c>
      <c r="H1038" s="113">
        <v>45876.535452468102</v>
      </c>
    </row>
    <row r="1039" spans="1:8" x14ac:dyDescent="0.3">
      <c r="A1039" s="114" t="s">
        <v>1558</v>
      </c>
      <c r="B1039" s="113">
        <v>45773.584626727403</v>
      </c>
      <c r="C1039" s="114" t="s">
        <v>2348</v>
      </c>
      <c r="D1039" s="113">
        <v>45222.2535287274</v>
      </c>
      <c r="E1039" s="114" t="s">
        <v>2347</v>
      </c>
      <c r="F1039" s="113">
        <v>45222.2535287274</v>
      </c>
      <c r="G1039" s="114" t="s">
        <v>2347</v>
      </c>
      <c r="H1039" s="113">
        <v>45222.2535287274</v>
      </c>
    </row>
    <row r="1040" spans="1:8" x14ac:dyDescent="0.3">
      <c r="A1040" s="114" t="s">
        <v>1557</v>
      </c>
      <c r="B1040" s="113">
        <v>45746.434968350499</v>
      </c>
      <c r="C1040" s="114" t="s">
        <v>2347</v>
      </c>
      <c r="D1040" s="113">
        <v>45489.696816350501</v>
      </c>
      <c r="E1040" s="114" t="s">
        <v>2347</v>
      </c>
      <c r="F1040" s="113">
        <v>45489.696816350501</v>
      </c>
      <c r="G1040" s="114" t="s">
        <v>2347</v>
      </c>
      <c r="H1040" s="113">
        <v>45489.696816350501</v>
      </c>
    </row>
    <row r="1041" spans="1:8" x14ac:dyDescent="0.3">
      <c r="A1041" s="114" t="s">
        <v>1556</v>
      </c>
      <c r="B1041" s="113">
        <v>45640.823705987197</v>
      </c>
      <c r="C1041" s="114" t="s">
        <v>2347</v>
      </c>
      <c r="D1041" s="113">
        <v>43858.979873987199</v>
      </c>
      <c r="E1041" s="114" t="s">
        <v>2347</v>
      </c>
      <c r="F1041" s="113">
        <v>43858.979873987199</v>
      </c>
      <c r="G1041" s="114" t="s">
        <v>2347</v>
      </c>
      <c r="H1041" s="113">
        <v>43858.979873987199</v>
      </c>
    </row>
    <row r="1042" spans="1:8" x14ac:dyDescent="0.3">
      <c r="A1042" s="114" t="s">
        <v>1555</v>
      </c>
      <c r="B1042" s="113">
        <v>45623.877894679303</v>
      </c>
      <c r="C1042" s="114" t="s">
        <v>2347</v>
      </c>
      <c r="D1042" s="113">
        <v>45443.288235679298</v>
      </c>
      <c r="E1042" s="114" t="s">
        <v>2347</v>
      </c>
      <c r="F1042" s="113">
        <v>45443.288235679298</v>
      </c>
      <c r="G1042" s="114" t="s">
        <v>2347</v>
      </c>
      <c r="H1042" s="113">
        <v>45443.288235679298</v>
      </c>
    </row>
    <row r="1043" spans="1:8" x14ac:dyDescent="0.3">
      <c r="A1043" s="114" t="s">
        <v>1554</v>
      </c>
      <c r="B1043" s="113">
        <v>45559.3901160901</v>
      </c>
      <c r="C1043" s="114" t="s">
        <v>2347</v>
      </c>
      <c r="D1043" s="113">
        <v>45420.978388090101</v>
      </c>
      <c r="E1043" s="114" t="s">
        <v>2347</v>
      </c>
      <c r="F1043" s="113">
        <v>45420.978388090101</v>
      </c>
      <c r="G1043" s="114" t="s">
        <v>2347</v>
      </c>
      <c r="H1043" s="113">
        <v>45420.978388090101</v>
      </c>
    </row>
    <row r="1044" spans="1:8" x14ac:dyDescent="0.3">
      <c r="A1044" s="114" t="s">
        <v>1553</v>
      </c>
      <c r="B1044" s="113">
        <v>45421.342718130101</v>
      </c>
      <c r="C1044" s="114" t="s">
        <v>2347</v>
      </c>
      <c r="D1044" s="113">
        <v>45348.806641130097</v>
      </c>
      <c r="E1044" s="114" t="s">
        <v>2347</v>
      </c>
      <c r="F1044" s="113">
        <v>45348.806641130097</v>
      </c>
      <c r="G1044" s="114" t="s">
        <v>2347</v>
      </c>
      <c r="H1044" s="113">
        <v>45348.806641130097</v>
      </c>
    </row>
    <row r="1045" spans="1:8" x14ac:dyDescent="0.3">
      <c r="A1045" s="114" t="s">
        <v>1552</v>
      </c>
      <c r="B1045" s="113">
        <v>45216.455207383297</v>
      </c>
      <c r="C1045" s="114" t="s">
        <v>2347</v>
      </c>
      <c r="D1045" s="113">
        <v>44016.4590853833</v>
      </c>
      <c r="E1045" s="114" t="s">
        <v>2347</v>
      </c>
      <c r="F1045" s="113">
        <v>44016.4590853833</v>
      </c>
      <c r="G1045" s="114" t="s">
        <v>2347</v>
      </c>
      <c r="H1045" s="113">
        <v>44016.4590853833</v>
      </c>
    </row>
  </sheetData>
  <autoFilter ref="A1:H1045" xr:uid="{1A9F38FA-7BA1-43CC-B29B-9A3ED882A291}"/>
  <conditionalFormatting sqref="A1:A1048576">
    <cfRule type="duplicateValues" dxfId="0" priority="1"/>
  </conditionalFormatting>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2F1F7-1582-46AF-93DB-79CE4BD5BF61}">
  <dimension ref="A1:T37"/>
  <sheetViews>
    <sheetView zoomScale="70" zoomScaleNormal="70" workbookViewId="0">
      <pane ySplit="1" topLeftCell="A2" activePane="bottomLeft" state="frozen"/>
      <selection pane="bottomLeft" activeCell="O3" sqref="O3"/>
    </sheetView>
  </sheetViews>
  <sheetFormatPr defaultColWidth="8.88671875" defaultRowHeight="14.4" x14ac:dyDescent="0.3"/>
  <cols>
    <col min="1" max="1" width="29.5546875" style="45" customWidth="1"/>
    <col min="2" max="2" width="14.44140625" style="45" customWidth="1"/>
    <col min="3" max="3" width="50.33203125" style="45" customWidth="1"/>
    <col min="4" max="4" width="15.33203125" style="45" customWidth="1"/>
    <col min="5" max="5" width="11.44140625" style="45" bestFit="1" customWidth="1"/>
    <col min="6" max="6" width="18.33203125" style="159" customWidth="1"/>
    <col min="7" max="7" width="9.44140625" style="158" customWidth="1"/>
    <col min="8" max="8" width="10.33203125" style="155" customWidth="1"/>
    <col min="9" max="9" width="13.109375" style="155" customWidth="1"/>
    <col min="10" max="10" width="17.33203125" style="157" customWidth="1"/>
    <col min="11" max="11" width="20" style="156" customWidth="1"/>
    <col min="12" max="12" width="18.33203125" style="155" customWidth="1"/>
    <col min="13" max="13" width="14.44140625" style="155" customWidth="1"/>
    <col min="14" max="14" width="19.33203125" style="157" customWidth="1"/>
    <col min="15" max="15" width="17.44140625" style="156" customWidth="1"/>
    <col min="16" max="16" width="19.6640625" style="155" customWidth="1"/>
    <col min="17" max="17" width="10.33203125" style="155" customWidth="1"/>
    <col min="18" max="18" width="11.5546875" style="154" customWidth="1"/>
    <col min="19" max="19" width="12.109375" style="153" customWidth="1"/>
    <col min="20" max="16384" width="8.88671875" style="136"/>
  </cols>
  <sheetData>
    <row r="1" spans="1:19" ht="57.6" x14ac:dyDescent="0.3">
      <c r="A1" s="4" t="s">
        <v>346</v>
      </c>
      <c r="B1" s="186" t="s">
        <v>2759</v>
      </c>
      <c r="C1" s="4" t="s">
        <v>347</v>
      </c>
      <c r="D1" s="4" t="s">
        <v>348</v>
      </c>
      <c r="E1" s="4" t="s">
        <v>349</v>
      </c>
      <c r="F1" s="185" t="s">
        <v>2758</v>
      </c>
      <c r="G1" s="184" t="s">
        <v>2757</v>
      </c>
      <c r="H1" s="181" t="s">
        <v>2756</v>
      </c>
      <c r="I1" s="73" t="s">
        <v>2897</v>
      </c>
      <c r="J1" s="183" t="s">
        <v>1271</v>
      </c>
      <c r="K1" s="182" t="s">
        <v>2755</v>
      </c>
      <c r="L1" s="181" t="s">
        <v>2754</v>
      </c>
      <c r="M1" s="73" t="s">
        <v>2898</v>
      </c>
      <c r="N1" s="183" t="s">
        <v>1270</v>
      </c>
      <c r="O1" s="182" t="s">
        <v>2753</v>
      </c>
      <c r="P1" s="181" t="s">
        <v>2752</v>
      </c>
      <c r="Q1" s="73" t="s">
        <v>2899</v>
      </c>
      <c r="R1" s="180" t="s">
        <v>2751</v>
      </c>
      <c r="S1" s="179" t="s">
        <v>350</v>
      </c>
    </row>
    <row r="2" spans="1:19" ht="57.6" x14ac:dyDescent="0.3">
      <c r="A2" s="9" t="s">
        <v>2750</v>
      </c>
      <c r="B2" s="171" t="s">
        <v>351</v>
      </c>
      <c r="C2" s="9" t="s">
        <v>2749</v>
      </c>
      <c r="D2" s="9" t="s">
        <v>8</v>
      </c>
      <c r="E2" s="9" t="s">
        <v>8</v>
      </c>
      <c r="F2" s="178" t="s">
        <v>2748</v>
      </c>
      <c r="G2" s="9" t="s">
        <v>8</v>
      </c>
      <c r="H2" s="18" t="s">
        <v>8</v>
      </c>
      <c r="I2" s="18" t="s">
        <v>8</v>
      </c>
      <c r="J2" s="177" t="s">
        <v>2747</v>
      </c>
      <c r="K2" s="18" t="s">
        <v>8</v>
      </c>
      <c r="L2" s="18" t="s">
        <v>8</v>
      </c>
      <c r="M2" s="18" t="s">
        <v>8</v>
      </c>
      <c r="N2" s="177" t="s">
        <v>2746</v>
      </c>
      <c r="O2" s="18" t="s">
        <v>8</v>
      </c>
      <c r="P2" s="18" t="s">
        <v>8</v>
      </c>
      <c r="Q2" s="18" t="s">
        <v>8</v>
      </c>
      <c r="R2" s="176" t="s">
        <v>8</v>
      </c>
      <c r="S2" s="116" t="s">
        <v>2926</v>
      </c>
    </row>
    <row r="3" spans="1:19" ht="100.8" x14ac:dyDescent="0.3">
      <c r="A3" s="9" t="s">
        <v>2745</v>
      </c>
      <c r="B3" s="171" t="s">
        <v>351</v>
      </c>
      <c r="C3" s="9" t="s">
        <v>2744</v>
      </c>
      <c r="D3" s="9" t="s">
        <v>8</v>
      </c>
      <c r="E3" s="9" t="s">
        <v>8</v>
      </c>
      <c r="F3" s="178" t="s">
        <v>2743</v>
      </c>
      <c r="G3" s="9" t="s">
        <v>8</v>
      </c>
      <c r="H3" s="18" t="s">
        <v>8</v>
      </c>
      <c r="I3" s="18" t="s">
        <v>8</v>
      </c>
      <c r="J3" s="177" t="s">
        <v>2742</v>
      </c>
      <c r="K3" s="18" t="s">
        <v>8</v>
      </c>
      <c r="L3" s="18" t="s">
        <v>8</v>
      </c>
      <c r="M3" s="18" t="s">
        <v>8</v>
      </c>
      <c r="N3" s="177" t="s">
        <v>2741</v>
      </c>
      <c r="O3" s="18" t="s">
        <v>8</v>
      </c>
      <c r="P3" s="18" t="s">
        <v>8</v>
      </c>
      <c r="Q3" s="18" t="s">
        <v>8</v>
      </c>
      <c r="R3" s="176" t="s">
        <v>8</v>
      </c>
      <c r="S3" s="116" t="s">
        <v>2927</v>
      </c>
    </row>
    <row r="4" spans="1:19" ht="57.6" x14ac:dyDescent="0.3">
      <c r="A4" s="9" t="s">
        <v>2740</v>
      </c>
      <c r="B4" s="171" t="s">
        <v>351</v>
      </c>
      <c r="C4" s="9" t="s">
        <v>2739</v>
      </c>
      <c r="D4" s="9" t="s">
        <v>8</v>
      </c>
      <c r="E4" s="9" t="s">
        <v>8</v>
      </c>
      <c r="F4" s="178" t="s">
        <v>2738</v>
      </c>
      <c r="G4" s="9" t="s">
        <v>8</v>
      </c>
      <c r="H4" s="18" t="s">
        <v>8</v>
      </c>
      <c r="I4" s="18" t="s">
        <v>8</v>
      </c>
      <c r="J4" s="177" t="s">
        <v>2737</v>
      </c>
      <c r="K4" s="18" t="s">
        <v>8</v>
      </c>
      <c r="L4" s="18" t="s">
        <v>8</v>
      </c>
      <c r="M4" s="18" t="s">
        <v>8</v>
      </c>
      <c r="N4" s="177" t="s">
        <v>2736</v>
      </c>
      <c r="O4" s="18" t="s">
        <v>8</v>
      </c>
      <c r="P4" s="18" t="s">
        <v>8</v>
      </c>
      <c r="Q4" s="18" t="s">
        <v>8</v>
      </c>
      <c r="R4" s="176" t="s">
        <v>8</v>
      </c>
      <c r="S4" s="116" t="s">
        <v>2928</v>
      </c>
    </row>
    <row r="5" spans="1:19" ht="72" x14ac:dyDescent="0.3">
      <c r="A5" s="9" t="s">
        <v>2735</v>
      </c>
      <c r="B5" s="171" t="s">
        <v>351</v>
      </c>
      <c r="C5" s="9" t="s">
        <v>2734</v>
      </c>
      <c r="D5" s="9" t="s">
        <v>8</v>
      </c>
      <c r="E5" s="9" t="s">
        <v>8</v>
      </c>
      <c r="F5" s="178" t="s">
        <v>2733</v>
      </c>
      <c r="G5" s="9" t="s">
        <v>8</v>
      </c>
      <c r="H5" s="18" t="s">
        <v>8</v>
      </c>
      <c r="I5" s="18" t="s">
        <v>8</v>
      </c>
      <c r="J5" s="177" t="s">
        <v>2732</v>
      </c>
      <c r="K5" s="18" t="s">
        <v>8</v>
      </c>
      <c r="L5" s="18" t="s">
        <v>8</v>
      </c>
      <c r="M5" s="18" t="s">
        <v>8</v>
      </c>
      <c r="N5" s="177" t="s">
        <v>2731</v>
      </c>
      <c r="O5" s="18" t="s">
        <v>8</v>
      </c>
      <c r="P5" s="18" t="s">
        <v>8</v>
      </c>
      <c r="Q5" s="18" t="s">
        <v>8</v>
      </c>
      <c r="R5" s="176" t="s">
        <v>8</v>
      </c>
      <c r="S5" s="116" t="s">
        <v>2929</v>
      </c>
    </row>
    <row r="6" spans="1:19" ht="57.6" x14ac:dyDescent="0.3">
      <c r="A6" s="9" t="s">
        <v>2730</v>
      </c>
      <c r="B6" s="171" t="s">
        <v>351</v>
      </c>
      <c r="C6" s="9" t="s">
        <v>2729</v>
      </c>
      <c r="D6" s="9" t="s">
        <v>8</v>
      </c>
      <c r="E6" s="9" t="s">
        <v>8</v>
      </c>
      <c r="F6" s="178" t="s">
        <v>2728</v>
      </c>
      <c r="G6" s="9" t="s">
        <v>8</v>
      </c>
      <c r="H6" s="18" t="s">
        <v>8</v>
      </c>
      <c r="I6" s="18" t="s">
        <v>8</v>
      </c>
      <c r="J6" s="177" t="s">
        <v>2727</v>
      </c>
      <c r="K6" s="18" t="s">
        <v>8</v>
      </c>
      <c r="L6" s="18" t="s">
        <v>8</v>
      </c>
      <c r="M6" s="18" t="s">
        <v>8</v>
      </c>
      <c r="N6" s="177" t="s">
        <v>2726</v>
      </c>
      <c r="O6" s="18" t="s">
        <v>8</v>
      </c>
      <c r="P6" s="18" t="s">
        <v>8</v>
      </c>
      <c r="Q6" s="18" t="s">
        <v>8</v>
      </c>
      <c r="R6" s="176" t="s">
        <v>8</v>
      </c>
      <c r="S6" s="116" t="s">
        <v>2930</v>
      </c>
    </row>
    <row r="7" spans="1:19" ht="57.6" x14ac:dyDescent="0.3">
      <c r="A7" s="9" t="s">
        <v>2721</v>
      </c>
      <c r="B7" s="171" t="s">
        <v>351</v>
      </c>
      <c r="C7" s="9" t="s">
        <v>2725</v>
      </c>
      <c r="D7" s="9" t="s">
        <v>8</v>
      </c>
      <c r="E7" s="9" t="s">
        <v>8</v>
      </c>
      <c r="F7" s="178" t="s">
        <v>2724</v>
      </c>
      <c r="G7" s="9" t="s">
        <v>8</v>
      </c>
      <c r="H7" s="18" t="s">
        <v>8</v>
      </c>
      <c r="I7" s="18" t="s">
        <v>8</v>
      </c>
      <c r="J7" s="177" t="s">
        <v>2723</v>
      </c>
      <c r="K7" s="18" t="s">
        <v>8</v>
      </c>
      <c r="L7" s="18" t="s">
        <v>8</v>
      </c>
      <c r="M7" s="18" t="s">
        <v>8</v>
      </c>
      <c r="N7" s="177" t="s">
        <v>2722</v>
      </c>
      <c r="O7" s="18" t="s">
        <v>8</v>
      </c>
      <c r="P7" s="18" t="s">
        <v>8</v>
      </c>
      <c r="Q7" s="18" t="s">
        <v>8</v>
      </c>
      <c r="R7" s="176" t="s">
        <v>8</v>
      </c>
      <c r="S7" s="116" t="s">
        <v>2930</v>
      </c>
    </row>
    <row r="8" spans="1:19" ht="72" x14ac:dyDescent="0.3">
      <c r="A8" s="9" t="s">
        <v>2721</v>
      </c>
      <c r="B8" s="171" t="s">
        <v>351</v>
      </c>
      <c r="C8" s="9" t="s">
        <v>2720</v>
      </c>
      <c r="D8" s="9" t="s">
        <v>8</v>
      </c>
      <c r="E8" s="9" t="s">
        <v>8</v>
      </c>
      <c r="F8" s="178" t="s">
        <v>2719</v>
      </c>
      <c r="G8" s="9" t="s">
        <v>8</v>
      </c>
      <c r="H8" s="18" t="s">
        <v>8</v>
      </c>
      <c r="I8" s="18" t="s">
        <v>8</v>
      </c>
      <c r="J8" s="177" t="s">
        <v>2718</v>
      </c>
      <c r="K8" s="18" t="s">
        <v>8</v>
      </c>
      <c r="L8" s="18" t="s">
        <v>8</v>
      </c>
      <c r="M8" s="18" t="s">
        <v>8</v>
      </c>
      <c r="N8" s="177" t="s">
        <v>2717</v>
      </c>
      <c r="O8" s="18" t="s">
        <v>8</v>
      </c>
      <c r="P8" s="18" t="s">
        <v>8</v>
      </c>
      <c r="Q8" s="18" t="s">
        <v>8</v>
      </c>
      <c r="R8" s="176" t="s">
        <v>8</v>
      </c>
      <c r="S8" s="116" t="s">
        <v>2930</v>
      </c>
    </row>
    <row r="9" spans="1:19" x14ac:dyDescent="0.3">
      <c r="A9" s="9" t="s">
        <v>2708</v>
      </c>
      <c r="B9" s="171" t="s">
        <v>352</v>
      </c>
      <c r="C9" s="9" t="s">
        <v>2716</v>
      </c>
      <c r="D9" s="9" t="s">
        <v>8</v>
      </c>
      <c r="E9" s="9" t="s">
        <v>2709</v>
      </c>
      <c r="F9" s="170">
        <v>50</v>
      </c>
      <c r="G9" s="169">
        <v>1</v>
      </c>
      <c r="H9" s="18" t="s">
        <v>8</v>
      </c>
      <c r="I9" s="89">
        <v>1.2999999999999999E-3</v>
      </c>
      <c r="J9" s="175">
        <v>50</v>
      </c>
      <c r="K9" s="167">
        <v>1</v>
      </c>
      <c r="L9" s="18" t="s">
        <v>8</v>
      </c>
      <c r="M9" s="89">
        <v>4.0000000000000001E-3</v>
      </c>
      <c r="N9" s="175">
        <v>30</v>
      </c>
      <c r="O9" s="167">
        <v>1</v>
      </c>
      <c r="P9" s="18" t="s">
        <v>8</v>
      </c>
      <c r="Q9" s="89">
        <v>2.7000000000000001E-3</v>
      </c>
      <c r="R9" s="168">
        <v>130</v>
      </c>
      <c r="S9" s="18" t="s">
        <v>2931</v>
      </c>
    </row>
    <row r="10" spans="1:19" x14ac:dyDescent="0.3">
      <c r="A10" s="9" t="s">
        <v>2708</v>
      </c>
      <c r="B10" s="171" t="s">
        <v>352</v>
      </c>
      <c r="C10" s="9" t="s">
        <v>2715</v>
      </c>
      <c r="D10" s="9" t="s">
        <v>8</v>
      </c>
      <c r="E10" s="9" t="s">
        <v>2714</v>
      </c>
      <c r="F10" s="170">
        <v>7</v>
      </c>
      <c r="G10" s="169">
        <v>1</v>
      </c>
      <c r="H10" s="18" t="s">
        <v>8</v>
      </c>
      <c r="I10" s="18" t="s">
        <v>8</v>
      </c>
      <c r="J10" s="168">
        <v>6</v>
      </c>
      <c r="K10" s="167">
        <v>1</v>
      </c>
      <c r="L10" s="18" t="s">
        <v>8</v>
      </c>
      <c r="M10" s="18" t="s">
        <v>8</v>
      </c>
      <c r="N10" s="168">
        <v>5</v>
      </c>
      <c r="O10" s="167">
        <v>1</v>
      </c>
      <c r="P10" s="18" t="s">
        <v>8</v>
      </c>
      <c r="Q10" s="18" t="s">
        <v>8</v>
      </c>
      <c r="R10" s="166">
        <v>18</v>
      </c>
      <c r="S10" s="116" t="s">
        <v>2930</v>
      </c>
    </row>
    <row r="11" spans="1:19" x14ac:dyDescent="0.3">
      <c r="A11" s="9" t="s">
        <v>2708</v>
      </c>
      <c r="B11" s="171" t="s">
        <v>352</v>
      </c>
      <c r="C11" s="9" t="s">
        <v>2686</v>
      </c>
      <c r="D11" s="9" t="s">
        <v>8</v>
      </c>
      <c r="E11" s="9" t="s">
        <v>2713</v>
      </c>
      <c r="F11" s="170">
        <v>0</v>
      </c>
      <c r="G11" s="169" t="s">
        <v>8</v>
      </c>
      <c r="H11" s="18" t="s">
        <v>8</v>
      </c>
      <c r="I11" s="18" t="s">
        <v>8</v>
      </c>
      <c r="J11" s="168">
        <v>0</v>
      </c>
      <c r="K11" s="169" t="s">
        <v>8</v>
      </c>
      <c r="L11" s="18" t="s">
        <v>8</v>
      </c>
      <c r="M11" s="18" t="s">
        <v>8</v>
      </c>
      <c r="N11" s="168">
        <v>1</v>
      </c>
      <c r="O11" s="167">
        <v>1</v>
      </c>
      <c r="P11" s="18" t="s">
        <v>8</v>
      </c>
      <c r="Q11" s="62">
        <v>1</v>
      </c>
      <c r="R11" s="168">
        <v>1</v>
      </c>
      <c r="S11" s="18" t="s">
        <v>2932</v>
      </c>
    </row>
    <row r="12" spans="1:19" ht="28.8" x14ac:dyDescent="0.3">
      <c r="A12" s="9" t="s">
        <v>2708</v>
      </c>
      <c r="B12" s="171" t="s">
        <v>352</v>
      </c>
      <c r="C12" s="9" t="s">
        <v>2683</v>
      </c>
      <c r="D12" s="9" t="s">
        <v>8</v>
      </c>
      <c r="E12" s="9" t="s">
        <v>2712</v>
      </c>
      <c r="F12" s="170">
        <v>30</v>
      </c>
      <c r="G12" s="169">
        <v>1</v>
      </c>
      <c r="H12" s="18" t="s">
        <v>8</v>
      </c>
      <c r="I12" s="89">
        <v>4.2099999999999999E-4</v>
      </c>
      <c r="J12" s="168">
        <v>30</v>
      </c>
      <c r="K12" s="167">
        <v>1</v>
      </c>
      <c r="L12" s="18" t="s">
        <v>8</v>
      </c>
      <c r="M12" s="89">
        <v>5.7399999999999997E-4</v>
      </c>
      <c r="N12" s="168">
        <v>30</v>
      </c>
      <c r="O12" s="167">
        <v>1</v>
      </c>
      <c r="P12" s="18" t="s">
        <v>8</v>
      </c>
      <c r="Q12" s="89">
        <v>7.2499999999999995E-4</v>
      </c>
      <c r="R12" s="168">
        <v>90</v>
      </c>
      <c r="S12" s="18" t="s">
        <v>2933</v>
      </c>
    </row>
    <row r="13" spans="1:19" x14ac:dyDescent="0.3">
      <c r="A13" s="9" t="s">
        <v>2708</v>
      </c>
      <c r="B13" s="171" t="s">
        <v>352</v>
      </c>
      <c r="C13" s="9" t="s">
        <v>2681</v>
      </c>
      <c r="D13" s="9" t="s">
        <v>8</v>
      </c>
      <c r="E13" s="9" t="s">
        <v>2709</v>
      </c>
      <c r="F13" s="170">
        <v>0</v>
      </c>
      <c r="G13" s="169" t="s">
        <v>8</v>
      </c>
      <c r="H13" s="18" t="s">
        <v>8</v>
      </c>
      <c r="I13" s="18" t="s">
        <v>8</v>
      </c>
      <c r="J13" s="168">
        <v>0</v>
      </c>
      <c r="K13" s="169" t="s">
        <v>8</v>
      </c>
      <c r="L13" s="18" t="s">
        <v>8</v>
      </c>
      <c r="M13" s="18" t="s">
        <v>8</v>
      </c>
      <c r="N13" s="168">
        <v>50</v>
      </c>
      <c r="O13" s="167">
        <v>1</v>
      </c>
      <c r="P13" s="18" t="s">
        <v>8</v>
      </c>
      <c r="Q13" s="89">
        <v>4.1700000000000001E-2</v>
      </c>
      <c r="R13" s="168">
        <v>50</v>
      </c>
      <c r="S13" s="18" t="s">
        <v>2934</v>
      </c>
    </row>
    <row r="14" spans="1:19" ht="28.8" x14ac:dyDescent="0.3">
      <c r="A14" s="9" t="s">
        <v>2708</v>
      </c>
      <c r="B14" s="171" t="s">
        <v>352</v>
      </c>
      <c r="C14" s="9" t="s">
        <v>2679</v>
      </c>
      <c r="D14" s="9" t="s">
        <v>8</v>
      </c>
      <c r="E14" s="9" t="s">
        <v>2709</v>
      </c>
      <c r="F14" s="170">
        <v>6.53</v>
      </c>
      <c r="G14" s="169">
        <v>1</v>
      </c>
      <c r="H14" s="18" t="s">
        <v>8</v>
      </c>
      <c r="I14" s="89">
        <v>2.9999999999999997E-4</v>
      </c>
      <c r="J14" s="168">
        <v>0</v>
      </c>
      <c r="K14" s="169" t="s">
        <v>8</v>
      </c>
      <c r="L14" s="18" t="s">
        <v>8</v>
      </c>
      <c r="M14" s="18" t="s">
        <v>8</v>
      </c>
      <c r="N14" s="168">
        <v>0</v>
      </c>
      <c r="O14" s="169" t="s">
        <v>8</v>
      </c>
      <c r="P14" s="18" t="s">
        <v>8</v>
      </c>
      <c r="Q14" s="18" t="s">
        <v>8</v>
      </c>
      <c r="R14" s="168">
        <v>6.53</v>
      </c>
      <c r="S14" s="18" t="s">
        <v>2935</v>
      </c>
    </row>
    <row r="15" spans="1:19" ht="28.8" x14ac:dyDescent="0.3">
      <c r="A15" s="9" t="s">
        <v>2708</v>
      </c>
      <c r="B15" s="171" t="s">
        <v>352</v>
      </c>
      <c r="C15" s="9" t="s">
        <v>2711</v>
      </c>
      <c r="D15" s="9" t="s">
        <v>8</v>
      </c>
      <c r="E15" s="9" t="s">
        <v>2709</v>
      </c>
      <c r="F15" s="170">
        <v>6.02</v>
      </c>
      <c r="G15" s="169">
        <v>1</v>
      </c>
      <c r="H15" s="18" t="s">
        <v>8</v>
      </c>
      <c r="I15" s="18" t="s">
        <v>8</v>
      </c>
      <c r="J15" s="168">
        <v>11.94</v>
      </c>
      <c r="K15" s="167">
        <v>1</v>
      </c>
      <c r="L15" s="18" t="s">
        <v>8</v>
      </c>
      <c r="M15" s="18" t="s">
        <v>8</v>
      </c>
      <c r="N15" s="168">
        <v>3</v>
      </c>
      <c r="O15" s="167">
        <v>1</v>
      </c>
      <c r="P15" s="18" t="s">
        <v>8</v>
      </c>
      <c r="Q15" s="18" t="s">
        <v>8</v>
      </c>
      <c r="R15" s="166">
        <v>20.96</v>
      </c>
      <c r="S15" s="116" t="s">
        <v>2936</v>
      </c>
    </row>
    <row r="16" spans="1:19" ht="28.8" x14ac:dyDescent="0.3">
      <c r="A16" s="9" t="s">
        <v>2708</v>
      </c>
      <c r="B16" s="171" t="s">
        <v>352</v>
      </c>
      <c r="C16" s="9" t="s">
        <v>2710</v>
      </c>
      <c r="D16" s="9" t="s">
        <v>8</v>
      </c>
      <c r="E16" s="9" t="s">
        <v>2709</v>
      </c>
      <c r="F16" s="170">
        <v>1.2</v>
      </c>
      <c r="G16" s="169">
        <v>1</v>
      </c>
      <c r="H16" s="18" t="s">
        <v>8</v>
      </c>
      <c r="I16" s="174">
        <v>5.0000000000000004E-6</v>
      </c>
      <c r="J16" s="168">
        <v>7.1</v>
      </c>
      <c r="K16" s="167">
        <v>1</v>
      </c>
      <c r="L16" s="18" t="s">
        <v>8</v>
      </c>
      <c r="M16" s="174">
        <v>9.1000000000000003E-5</v>
      </c>
      <c r="N16" s="168">
        <v>3</v>
      </c>
      <c r="O16" s="167">
        <v>1</v>
      </c>
      <c r="P16" s="18" t="s">
        <v>8</v>
      </c>
      <c r="Q16" s="174">
        <v>2.6999999999999999E-5</v>
      </c>
      <c r="R16" s="168">
        <v>11.3</v>
      </c>
      <c r="S16" s="18" t="s">
        <v>2936</v>
      </c>
    </row>
    <row r="17" spans="1:20" x14ac:dyDescent="0.3">
      <c r="A17" s="9" t="s">
        <v>2708</v>
      </c>
      <c r="B17" s="171" t="s">
        <v>352</v>
      </c>
      <c r="C17" s="9" t="s">
        <v>2900</v>
      </c>
      <c r="D17" s="9" t="s">
        <v>8</v>
      </c>
      <c r="E17" s="9" t="s">
        <v>2707</v>
      </c>
      <c r="F17" s="170">
        <v>200</v>
      </c>
      <c r="G17" s="169">
        <v>0.93</v>
      </c>
      <c r="H17" s="18" t="s">
        <v>8</v>
      </c>
      <c r="I17" s="89">
        <v>4.0000000000000002E-4</v>
      </c>
      <c r="J17" s="168">
        <v>200</v>
      </c>
      <c r="K17" s="167">
        <v>0.86</v>
      </c>
      <c r="L17" s="18" t="s">
        <v>8</v>
      </c>
      <c r="M17" s="89">
        <v>5.0000000000000001E-4</v>
      </c>
      <c r="N17" s="168">
        <v>200</v>
      </c>
      <c r="O17" s="167">
        <v>0.7</v>
      </c>
      <c r="P17" s="18" t="s">
        <v>8</v>
      </c>
      <c r="Q17" s="89">
        <v>4.0000000000000002E-4</v>
      </c>
      <c r="R17" s="168">
        <v>600</v>
      </c>
      <c r="S17" s="18" t="s">
        <v>2937</v>
      </c>
    </row>
    <row r="18" spans="1:20" x14ac:dyDescent="0.3">
      <c r="A18" s="9" t="s">
        <v>2705</v>
      </c>
      <c r="B18" s="171" t="s">
        <v>352</v>
      </c>
      <c r="C18" s="9" t="s">
        <v>2504</v>
      </c>
      <c r="D18" s="9" t="s">
        <v>8</v>
      </c>
      <c r="E18" s="9" t="s">
        <v>2704</v>
      </c>
      <c r="F18" s="170">
        <v>21924</v>
      </c>
      <c r="G18" s="169">
        <v>1</v>
      </c>
      <c r="H18" s="18" t="s">
        <v>8</v>
      </c>
      <c r="I18" s="89">
        <v>6.5199999999999994E-2</v>
      </c>
      <c r="J18" s="168">
        <v>17779</v>
      </c>
      <c r="K18" s="167">
        <v>1</v>
      </c>
      <c r="L18" s="18" t="s">
        <v>8</v>
      </c>
      <c r="M18" s="89">
        <v>2.58E-2</v>
      </c>
      <c r="N18" s="168">
        <v>11537</v>
      </c>
      <c r="O18" s="167">
        <v>1</v>
      </c>
      <c r="P18" s="18" t="s">
        <v>8</v>
      </c>
      <c r="Q18" s="89">
        <v>1.7000000000000001E-2</v>
      </c>
      <c r="R18" s="166">
        <f>N18+J18+F18</f>
        <v>51240</v>
      </c>
      <c r="S18" s="116" t="s">
        <v>2938</v>
      </c>
      <c r="T18" s="45"/>
    </row>
    <row r="19" spans="1:20" x14ac:dyDescent="0.3">
      <c r="A19" s="9" t="s">
        <v>2705</v>
      </c>
      <c r="B19" s="171" t="s">
        <v>352</v>
      </c>
      <c r="C19" s="9" t="s">
        <v>2503</v>
      </c>
      <c r="D19" s="9" t="s">
        <v>8</v>
      </c>
      <c r="E19" s="9" t="s">
        <v>2704</v>
      </c>
      <c r="F19" s="170">
        <v>2447</v>
      </c>
      <c r="G19" s="172">
        <v>0.83</v>
      </c>
      <c r="H19" s="18" t="s">
        <v>8</v>
      </c>
      <c r="I19" s="18" t="s">
        <v>8</v>
      </c>
      <c r="J19" s="168">
        <v>2524</v>
      </c>
      <c r="K19" s="62">
        <v>0.81</v>
      </c>
      <c r="L19" s="18" t="s">
        <v>8</v>
      </c>
      <c r="M19" s="18" t="s">
        <v>8</v>
      </c>
      <c r="N19" s="168">
        <v>2545</v>
      </c>
      <c r="O19" s="167">
        <v>0.87</v>
      </c>
      <c r="P19" s="18" t="s">
        <v>8</v>
      </c>
      <c r="Q19" s="18" t="s">
        <v>8</v>
      </c>
      <c r="R19" s="166">
        <f>N19+J19+F19</f>
        <v>7516</v>
      </c>
      <c r="S19" s="116" t="s">
        <v>2939</v>
      </c>
      <c r="T19" s="173"/>
    </row>
    <row r="20" spans="1:20" x14ac:dyDescent="0.3">
      <c r="A20" s="9" t="s">
        <v>2705</v>
      </c>
      <c r="B20" s="171" t="s">
        <v>352</v>
      </c>
      <c r="C20" s="9" t="s">
        <v>2502</v>
      </c>
      <c r="D20" s="9" t="s">
        <v>8</v>
      </c>
      <c r="E20" s="9" t="s">
        <v>2704</v>
      </c>
      <c r="F20" s="170">
        <v>7294</v>
      </c>
      <c r="G20" s="172">
        <v>0.84</v>
      </c>
      <c r="H20" s="18" t="s">
        <v>8</v>
      </c>
      <c r="I20" s="18" t="s">
        <v>8</v>
      </c>
      <c r="J20" s="168">
        <v>7294</v>
      </c>
      <c r="K20" s="62">
        <v>0.84</v>
      </c>
      <c r="L20" s="18" t="s">
        <v>8</v>
      </c>
      <c r="M20" s="18" t="s">
        <v>8</v>
      </c>
      <c r="N20" s="168">
        <v>7294</v>
      </c>
      <c r="O20" s="62">
        <v>0.84</v>
      </c>
      <c r="P20" s="18" t="s">
        <v>8</v>
      </c>
      <c r="Q20" s="18" t="s">
        <v>8</v>
      </c>
      <c r="R20" s="166">
        <f>N20+J20+F20</f>
        <v>21882</v>
      </c>
      <c r="S20" s="116" t="s">
        <v>2940</v>
      </c>
      <c r="T20" s="173"/>
    </row>
    <row r="21" spans="1:20" x14ac:dyDescent="0.3">
      <c r="A21" s="9" t="s">
        <v>2705</v>
      </c>
      <c r="B21" s="171" t="s">
        <v>352</v>
      </c>
      <c r="C21" s="9" t="s">
        <v>2501</v>
      </c>
      <c r="D21" s="9" t="s">
        <v>8</v>
      </c>
      <c r="E21" s="9" t="s">
        <v>2704</v>
      </c>
      <c r="F21" s="170">
        <v>1214</v>
      </c>
      <c r="G21" s="169">
        <v>1</v>
      </c>
      <c r="H21" s="18" t="s">
        <v>8</v>
      </c>
      <c r="I21" s="89">
        <v>5.0000000000000001E-4</v>
      </c>
      <c r="J21" s="168">
        <v>5477</v>
      </c>
      <c r="K21" s="167">
        <v>1</v>
      </c>
      <c r="L21" s="18" t="s">
        <v>8</v>
      </c>
      <c r="M21" s="89">
        <v>3.5000000000000001E-3</v>
      </c>
      <c r="N21" s="168">
        <v>11923</v>
      </c>
      <c r="O21" s="167">
        <v>1</v>
      </c>
      <c r="P21" s="18" t="s">
        <v>8</v>
      </c>
      <c r="Q21" s="89">
        <v>1.5299999999999999E-2</v>
      </c>
      <c r="R21" s="166">
        <f>N21+J21+F21</f>
        <v>18614</v>
      </c>
      <c r="S21" s="116" t="s">
        <v>2941</v>
      </c>
    </row>
    <row r="22" spans="1:20" x14ac:dyDescent="0.3">
      <c r="A22" s="9" t="s">
        <v>2705</v>
      </c>
      <c r="B22" s="171" t="s">
        <v>352</v>
      </c>
      <c r="C22" s="9" t="s">
        <v>2500</v>
      </c>
      <c r="D22" s="9" t="s">
        <v>8</v>
      </c>
      <c r="E22" s="9" t="s">
        <v>2704</v>
      </c>
      <c r="F22" s="170">
        <v>68</v>
      </c>
      <c r="G22" s="169">
        <v>1</v>
      </c>
      <c r="H22" s="18" t="s">
        <v>8</v>
      </c>
      <c r="I22" s="18" t="s">
        <v>8</v>
      </c>
      <c r="J22" s="168">
        <v>196</v>
      </c>
      <c r="K22" s="167">
        <v>1</v>
      </c>
      <c r="L22" s="18" t="s">
        <v>8</v>
      </c>
      <c r="M22" s="18" t="s">
        <v>8</v>
      </c>
      <c r="N22" s="168">
        <v>24</v>
      </c>
      <c r="O22" s="167">
        <v>1</v>
      </c>
      <c r="P22" s="18" t="s">
        <v>8</v>
      </c>
      <c r="Q22" s="18" t="s">
        <v>8</v>
      </c>
      <c r="R22" s="166">
        <f>N22+J22+F22</f>
        <v>288</v>
      </c>
      <c r="S22" s="116" t="s">
        <v>2942</v>
      </c>
    </row>
    <row r="23" spans="1:20" x14ac:dyDescent="0.3">
      <c r="A23" s="9" t="s">
        <v>2705</v>
      </c>
      <c r="B23" s="171" t="s">
        <v>352</v>
      </c>
      <c r="C23" s="9" t="s">
        <v>2706</v>
      </c>
      <c r="D23" s="9" t="s">
        <v>8</v>
      </c>
      <c r="E23" s="9" t="s">
        <v>2704</v>
      </c>
      <c r="F23" s="168">
        <v>9000</v>
      </c>
      <c r="G23" s="172">
        <v>0.85</v>
      </c>
      <c r="H23" s="18" t="s">
        <v>8</v>
      </c>
      <c r="I23" s="89">
        <v>1.49E-2</v>
      </c>
      <c r="J23" s="168">
        <v>9000</v>
      </c>
      <c r="K23" s="62">
        <v>0.96</v>
      </c>
      <c r="L23" s="18" t="s">
        <v>8</v>
      </c>
      <c r="M23" s="89">
        <v>1.8800000000000001E-2</v>
      </c>
      <c r="N23" s="168">
        <v>9000</v>
      </c>
      <c r="O23" s="167">
        <v>0.98</v>
      </c>
      <c r="P23" s="18" t="s">
        <v>8</v>
      </c>
      <c r="Q23" s="89">
        <v>2.3900000000000001E-2</v>
      </c>
      <c r="R23" s="168">
        <v>27000</v>
      </c>
      <c r="S23" s="18" t="s">
        <v>2943</v>
      </c>
    </row>
    <row r="24" spans="1:20" x14ac:dyDescent="0.3">
      <c r="A24" s="9" t="s">
        <v>2705</v>
      </c>
      <c r="B24" s="171" t="s">
        <v>352</v>
      </c>
      <c r="C24" s="9" t="s">
        <v>2499</v>
      </c>
      <c r="D24" s="9" t="s">
        <v>8</v>
      </c>
      <c r="E24" s="9" t="s">
        <v>2704</v>
      </c>
      <c r="F24" s="170">
        <v>84678</v>
      </c>
      <c r="G24" s="169">
        <v>1</v>
      </c>
      <c r="H24" s="18" t="s">
        <v>8</v>
      </c>
      <c r="I24" s="89">
        <v>6.9099999999999995E-2</v>
      </c>
      <c r="J24" s="168">
        <v>84678</v>
      </c>
      <c r="K24" s="167">
        <v>1</v>
      </c>
      <c r="L24" s="18" t="s">
        <v>8</v>
      </c>
      <c r="M24" s="89">
        <v>6.9099999999999995E-2</v>
      </c>
      <c r="N24" s="168">
        <v>84678</v>
      </c>
      <c r="O24" s="167">
        <v>1</v>
      </c>
      <c r="P24" s="18" t="s">
        <v>8</v>
      </c>
      <c r="Q24" s="89">
        <v>6.9099999999999995E-2</v>
      </c>
      <c r="R24" s="166">
        <f>N24+J24+F24</f>
        <v>254034</v>
      </c>
      <c r="S24" s="116" t="s">
        <v>2944</v>
      </c>
    </row>
    <row r="25" spans="1:20" x14ac:dyDescent="0.3">
      <c r="A25" s="9" t="s">
        <v>2705</v>
      </c>
      <c r="B25" s="171" t="s">
        <v>352</v>
      </c>
      <c r="C25" s="9" t="s">
        <v>2498</v>
      </c>
      <c r="D25" s="9" t="s">
        <v>8</v>
      </c>
      <c r="E25" s="9" t="s">
        <v>2704</v>
      </c>
      <c r="F25" s="170">
        <v>7454</v>
      </c>
      <c r="G25" s="172">
        <v>0.84</v>
      </c>
      <c r="H25" s="18" t="s">
        <v>8</v>
      </c>
      <c r="I25" s="18" t="s">
        <v>8</v>
      </c>
      <c r="J25" s="168">
        <v>7454</v>
      </c>
      <c r="K25" s="62">
        <v>0.84</v>
      </c>
      <c r="L25" s="18" t="s">
        <v>8</v>
      </c>
      <c r="M25" s="18" t="s">
        <v>8</v>
      </c>
      <c r="N25" s="168">
        <v>7454</v>
      </c>
      <c r="O25" s="62">
        <v>0.84</v>
      </c>
      <c r="P25" s="18" t="s">
        <v>8</v>
      </c>
      <c r="Q25" s="18" t="s">
        <v>8</v>
      </c>
      <c r="R25" s="166">
        <f>N25+J25+F25</f>
        <v>22362</v>
      </c>
      <c r="S25" s="116" t="s">
        <v>2945</v>
      </c>
    </row>
    <row r="26" spans="1:20" x14ac:dyDescent="0.3">
      <c r="A26" s="9" t="s">
        <v>2705</v>
      </c>
      <c r="B26" s="171" t="s">
        <v>352</v>
      </c>
      <c r="C26" s="9" t="s">
        <v>2497</v>
      </c>
      <c r="D26" s="9" t="s">
        <v>8</v>
      </c>
      <c r="E26" s="9" t="s">
        <v>2704</v>
      </c>
      <c r="F26" s="170">
        <v>381</v>
      </c>
      <c r="G26" s="169">
        <v>1</v>
      </c>
      <c r="H26" s="18" t="s">
        <v>8</v>
      </c>
      <c r="I26" s="18" t="s">
        <v>8</v>
      </c>
      <c r="J26" s="168">
        <v>381</v>
      </c>
      <c r="K26" s="167">
        <v>1</v>
      </c>
      <c r="L26" s="18" t="s">
        <v>8</v>
      </c>
      <c r="M26" s="18" t="s">
        <v>8</v>
      </c>
      <c r="N26" s="168">
        <v>381</v>
      </c>
      <c r="O26" s="167">
        <v>1</v>
      </c>
      <c r="P26" s="18" t="s">
        <v>8</v>
      </c>
      <c r="Q26" s="18" t="s">
        <v>8</v>
      </c>
      <c r="R26" s="166">
        <f>N26+J26+F26</f>
        <v>1143</v>
      </c>
      <c r="S26" s="116" t="s">
        <v>2946</v>
      </c>
    </row>
    <row r="27" spans="1:20" s="106" customFormat="1" x14ac:dyDescent="0.3">
      <c r="A27" s="9" t="s">
        <v>2705</v>
      </c>
      <c r="B27" s="9" t="s">
        <v>352</v>
      </c>
      <c r="C27" s="9" t="s">
        <v>2496</v>
      </c>
      <c r="D27" s="9" t="s">
        <v>8</v>
      </c>
      <c r="E27" s="9" t="s">
        <v>2704</v>
      </c>
      <c r="F27" s="168">
        <v>3</v>
      </c>
      <c r="G27" s="169">
        <v>1</v>
      </c>
      <c r="H27" s="18" t="s">
        <v>8</v>
      </c>
      <c r="I27" s="18" t="s">
        <v>8</v>
      </c>
      <c r="J27" s="168">
        <v>4</v>
      </c>
      <c r="K27" s="167">
        <v>1</v>
      </c>
      <c r="L27" s="18" t="s">
        <v>8</v>
      </c>
      <c r="M27" s="18" t="s">
        <v>8</v>
      </c>
      <c r="N27" s="168">
        <v>4</v>
      </c>
      <c r="O27" s="167">
        <v>1</v>
      </c>
      <c r="P27" s="18" t="s">
        <v>8</v>
      </c>
      <c r="Q27" s="18" t="s">
        <v>8</v>
      </c>
      <c r="R27" s="220">
        <v>11</v>
      </c>
      <c r="S27" s="18" t="s">
        <v>2947</v>
      </c>
    </row>
    <row r="28" spans="1:20" x14ac:dyDescent="0.3">
      <c r="A28" s="75" t="s">
        <v>2703</v>
      </c>
      <c r="F28" s="165"/>
      <c r="G28" s="164"/>
      <c r="J28" s="163"/>
      <c r="K28" s="162"/>
      <c r="N28" s="163"/>
      <c r="O28" s="162"/>
      <c r="R28" s="161"/>
    </row>
    <row r="29" spans="1:20" x14ac:dyDescent="0.3">
      <c r="D29" s="221"/>
      <c r="R29" s="160"/>
    </row>
    <row r="30" spans="1:20" x14ac:dyDescent="0.3">
      <c r="D30" s="221"/>
    </row>
    <row r="31" spans="1:20" x14ac:dyDescent="0.3">
      <c r="D31" s="221"/>
    </row>
    <row r="32" spans="1:20" x14ac:dyDescent="0.3">
      <c r="D32" s="221"/>
    </row>
    <row r="33" spans="4:4" x14ac:dyDescent="0.3">
      <c r="D33" s="221"/>
    </row>
    <row r="34" spans="4:4" x14ac:dyDescent="0.3">
      <c r="D34" s="221"/>
    </row>
    <row r="35" spans="4:4" x14ac:dyDescent="0.3">
      <c r="D35" s="221"/>
    </row>
    <row r="36" spans="4:4" x14ac:dyDescent="0.3">
      <c r="D36" s="221"/>
    </row>
    <row r="37" spans="4:4" x14ac:dyDescent="0.3">
      <c r="D37" s="221"/>
    </row>
  </sheetData>
  <autoFilter ref="A1:R26" xr:uid="{00000000-0001-0000-1A00-000000000000}"/>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50886-875C-4334-902C-126FCD75B2B6}">
  <dimension ref="A1:V18"/>
  <sheetViews>
    <sheetView zoomScale="80" zoomScaleNormal="80" workbookViewId="0">
      <selection activeCell="E26" sqref="E26"/>
    </sheetView>
  </sheetViews>
  <sheetFormatPr defaultColWidth="8.88671875" defaultRowHeight="14.4" x14ac:dyDescent="0.3"/>
  <cols>
    <col min="1" max="1" width="20.33203125" style="117" customWidth="1"/>
    <col min="2" max="2" width="38.109375" style="117" customWidth="1"/>
    <col min="3" max="3" width="13" style="117" customWidth="1"/>
    <col min="4" max="4" width="13.33203125" style="117" bestFit="1" customWidth="1"/>
    <col min="5" max="5" width="14.109375" style="117" customWidth="1"/>
    <col min="6" max="6" width="14" style="117" customWidth="1"/>
    <col min="7" max="7" width="14.33203125" style="117" customWidth="1"/>
    <col min="8" max="8" width="14" style="117" customWidth="1"/>
    <col min="9" max="15" width="13.33203125" style="117" customWidth="1"/>
    <col min="16" max="16" width="13.6640625" style="117" customWidth="1"/>
    <col min="17" max="17" width="13.44140625" style="117" customWidth="1"/>
    <col min="18" max="18" width="20.6640625" style="117" customWidth="1"/>
    <col min="19" max="19" width="10.33203125" style="117" customWidth="1"/>
    <col min="20" max="20" width="11.6640625" style="117" customWidth="1"/>
    <col min="21" max="21" width="10.6640625" style="117" customWidth="1"/>
    <col min="22" max="22" width="13.88671875" style="51" customWidth="1"/>
    <col min="23" max="16384" width="8.88671875" style="51"/>
  </cols>
  <sheetData>
    <row r="1" spans="1:22" ht="57.6" x14ac:dyDescent="0.3">
      <c r="A1" s="36" t="s">
        <v>353</v>
      </c>
      <c r="B1" s="36" t="s">
        <v>354</v>
      </c>
      <c r="C1" s="36" t="s">
        <v>2544</v>
      </c>
      <c r="D1" s="36" t="s">
        <v>2543</v>
      </c>
      <c r="E1" s="36" t="s">
        <v>2542</v>
      </c>
      <c r="F1" s="36" t="s">
        <v>2541</v>
      </c>
      <c r="G1" s="36" t="s">
        <v>2540</v>
      </c>
      <c r="H1" s="36" t="s">
        <v>2539</v>
      </c>
      <c r="I1" s="36" t="s">
        <v>2538</v>
      </c>
      <c r="J1" s="36" t="s">
        <v>2537</v>
      </c>
      <c r="K1" s="36" t="s">
        <v>2536</v>
      </c>
      <c r="L1" s="36" t="s">
        <v>2535</v>
      </c>
      <c r="M1" s="36" t="s">
        <v>2534</v>
      </c>
      <c r="N1" s="36" t="s">
        <v>2533</v>
      </c>
      <c r="O1" s="36" t="s">
        <v>2532</v>
      </c>
      <c r="P1" s="36" t="s">
        <v>2531</v>
      </c>
      <c r="Q1" s="36" t="s">
        <v>2530</v>
      </c>
      <c r="R1" s="36" t="s">
        <v>2529</v>
      </c>
      <c r="S1" s="36" t="s">
        <v>2528</v>
      </c>
      <c r="T1" s="36" t="s">
        <v>2527</v>
      </c>
      <c r="U1" s="36" t="s">
        <v>2526</v>
      </c>
    </row>
    <row r="2" spans="1:22" ht="28.8" x14ac:dyDescent="0.3">
      <c r="A2" s="74" t="s">
        <v>2517</v>
      </c>
      <c r="B2" s="124" t="s">
        <v>2504</v>
      </c>
      <c r="C2" s="74" t="s">
        <v>2525</v>
      </c>
      <c r="D2" s="74" t="s">
        <v>2508</v>
      </c>
      <c r="E2" s="74" t="s">
        <v>2516</v>
      </c>
      <c r="F2" s="123">
        <v>5481</v>
      </c>
      <c r="G2" s="123">
        <v>10962</v>
      </c>
      <c r="H2" s="123">
        <v>16443</v>
      </c>
      <c r="I2" s="123">
        <v>21924</v>
      </c>
      <c r="J2" s="123">
        <v>4444</v>
      </c>
      <c r="K2" s="123">
        <v>8888</v>
      </c>
      <c r="L2" s="123">
        <v>13332</v>
      </c>
      <c r="M2" s="123">
        <v>17779</v>
      </c>
      <c r="N2" s="123">
        <v>2884</v>
      </c>
      <c r="O2" s="123">
        <v>5768</v>
      </c>
      <c r="P2" s="123">
        <v>8652</v>
      </c>
      <c r="Q2" s="123">
        <v>11537</v>
      </c>
      <c r="R2" s="62">
        <v>0.2</v>
      </c>
      <c r="S2" s="122">
        <f>(9+18+28)/(18029+11774+16510)</f>
        <v>1.1875715241940709E-3</v>
      </c>
      <c r="T2" s="122">
        <f>(393+207+508)/(18029+11774+16510)</f>
        <v>2.3924168160127827E-2</v>
      </c>
      <c r="U2" s="116" t="s">
        <v>8</v>
      </c>
    </row>
    <row r="3" spans="1:22" ht="28.8" x14ac:dyDescent="0.3">
      <c r="A3" s="74" t="s">
        <v>2510</v>
      </c>
      <c r="B3" s="124" t="s">
        <v>2503</v>
      </c>
      <c r="C3" s="74" t="s">
        <v>2509</v>
      </c>
      <c r="D3" s="74" t="s">
        <v>2508</v>
      </c>
      <c r="E3" s="74" t="s">
        <v>2514</v>
      </c>
      <c r="F3" s="123">
        <v>433</v>
      </c>
      <c r="G3" s="123">
        <v>917</v>
      </c>
      <c r="H3" s="123">
        <v>1685</v>
      </c>
      <c r="I3" s="123">
        <v>2447</v>
      </c>
      <c r="J3" s="123">
        <v>913</v>
      </c>
      <c r="K3" s="123">
        <v>1437</v>
      </c>
      <c r="L3" s="123">
        <v>2127</v>
      </c>
      <c r="M3" s="123">
        <v>2524</v>
      </c>
      <c r="N3" s="123">
        <v>654</v>
      </c>
      <c r="O3" s="123">
        <v>1325</v>
      </c>
      <c r="P3" s="123">
        <v>1980</v>
      </c>
      <c r="Q3" s="123">
        <v>2545</v>
      </c>
      <c r="R3" s="62">
        <v>0.33</v>
      </c>
      <c r="S3" s="122">
        <f>(0+18+0)/(2210+1927+2933)</f>
        <v>2.5459688826025462E-3</v>
      </c>
      <c r="T3" s="122">
        <f>(214+202+116)/(2210+1927+2933)</f>
        <v>7.5247524752475245E-2</v>
      </c>
      <c r="U3" s="122">
        <f>(20+25+2)/(2210+1927+2933)</f>
        <v>6.647807637906648E-3</v>
      </c>
    </row>
    <row r="4" spans="1:22" ht="43.2" x14ac:dyDescent="0.3">
      <c r="A4" s="74" t="s">
        <v>2510</v>
      </c>
      <c r="B4" s="74" t="s">
        <v>2502</v>
      </c>
      <c r="C4" s="74" t="s">
        <v>355</v>
      </c>
      <c r="D4" s="74" t="s">
        <v>2524</v>
      </c>
      <c r="E4" s="74" t="s">
        <v>2516</v>
      </c>
      <c r="F4" s="126">
        <v>0</v>
      </c>
      <c r="G4" s="126">
        <v>0</v>
      </c>
      <c r="H4" s="125">
        <v>7294</v>
      </c>
      <c r="I4" s="125">
        <v>7294</v>
      </c>
      <c r="J4" s="126">
        <v>0</v>
      </c>
      <c r="K4" s="126">
        <v>0</v>
      </c>
      <c r="L4" s="125">
        <v>7294</v>
      </c>
      <c r="M4" s="125">
        <v>7294</v>
      </c>
      <c r="N4" s="126">
        <v>0</v>
      </c>
      <c r="O4" s="126">
        <v>0</v>
      </c>
      <c r="P4" s="126">
        <v>7294</v>
      </c>
      <c r="Q4" s="126">
        <v>7294</v>
      </c>
      <c r="R4" s="126">
        <v>1</v>
      </c>
      <c r="S4" s="126">
        <f>(0+0+0)/(6259+6077+7077)</f>
        <v>0</v>
      </c>
      <c r="T4" s="89">
        <f>(0+0+0)/(6259+6077+7077)</f>
        <v>0</v>
      </c>
      <c r="U4" s="89">
        <f>(0+0+0)/(6259+6077+7077)</f>
        <v>0</v>
      </c>
      <c r="V4" s="79"/>
    </row>
    <row r="5" spans="1:22" ht="28.8" x14ac:dyDescent="0.3">
      <c r="A5" s="74" t="s">
        <v>2517</v>
      </c>
      <c r="B5" s="74" t="s">
        <v>2501</v>
      </c>
      <c r="C5" s="74" t="s">
        <v>2523</v>
      </c>
      <c r="D5" s="74" t="s">
        <v>2508</v>
      </c>
      <c r="E5" s="74" t="s">
        <v>2516</v>
      </c>
      <c r="F5" s="125">
        <v>303</v>
      </c>
      <c r="G5" s="125">
        <v>606</v>
      </c>
      <c r="H5" s="125">
        <v>909</v>
      </c>
      <c r="I5" s="125">
        <v>1214</v>
      </c>
      <c r="J5" s="125">
        <v>1369</v>
      </c>
      <c r="K5" s="125">
        <v>2738</v>
      </c>
      <c r="L5" s="125">
        <v>4107</v>
      </c>
      <c r="M5" s="125">
        <v>5477</v>
      </c>
      <c r="N5" s="125">
        <v>3000</v>
      </c>
      <c r="O5" s="125">
        <v>6000</v>
      </c>
      <c r="P5" s="125">
        <v>9000</v>
      </c>
      <c r="Q5" s="125">
        <v>11923</v>
      </c>
      <c r="R5" s="62" t="s">
        <v>2521</v>
      </c>
      <c r="S5" s="89">
        <f>(2+0+0)/(996+1038+2227)</f>
        <v>4.6937338652898382E-4</v>
      </c>
      <c r="T5" s="89">
        <f>(12+13+14)/(996+1038+2227)</f>
        <v>9.1527810373151844E-3</v>
      </c>
      <c r="U5" s="18" t="s">
        <v>8</v>
      </c>
    </row>
    <row r="6" spans="1:22" ht="28.8" x14ac:dyDescent="0.3">
      <c r="A6" s="74" t="s">
        <v>2510</v>
      </c>
      <c r="B6" s="124" t="s">
        <v>2500</v>
      </c>
      <c r="C6" s="74" t="s">
        <v>2522</v>
      </c>
      <c r="D6" s="74" t="s">
        <v>2508</v>
      </c>
      <c r="E6" s="74" t="s">
        <v>2516</v>
      </c>
      <c r="F6" s="123">
        <v>17</v>
      </c>
      <c r="G6" s="123">
        <v>34</v>
      </c>
      <c r="H6" s="123">
        <v>51</v>
      </c>
      <c r="I6" s="123">
        <v>68</v>
      </c>
      <c r="J6" s="123">
        <v>49</v>
      </c>
      <c r="K6" s="123">
        <v>98</v>
      </c>
      <c r="L6" s="123">
        <v>147</v>
      </c>
      <c r="M6" s="123">
        <v>196</v>
      </c>
      <c r="N6" s="123">
        <v>6</v>
      </c>
      <c r="O6" s="123">
        <v>12</v>
      </c>
      <c r="P6" s="123">
        <v>18</v>
      </c>
      <c r="Q6" s="123">
        <v>24</v>
      </c>
      <c r="R6" s="62" t="s">
        <v>2521</v>
      </c>
      <c r="S6" s="122">
        <f>(0+0+0)/(0+90+164)</f>
        <v>0</v>
      </c>
      <c r="T6" s="122">
        <f>(0+2+0)/(0+90+164)</f>
        <v>7.874015748031496E-3</v>
      </c>
      <c r="U6" s="122">
        <f>(0+0+0)/(0+90+164)</f>
        <v>0</v>
      </c>
    </row>
    <row r="7" spans="1:22" ht="28.8" x14ac:dyDescent="0.3">
      <c r="A7" s="74" t="s">
        <v>2517</v>
      </c>
      <c r="B7" s="74" t="s">
        <v>2520</v>
      </c>
      <c r="C7" s="74" t="s">
        <v>2519</v>
      </c>
      <c r="D7" s="74" t="s">
        <v>2518</v>
      </c>
      <c r="E7" s="74" t="s">
        <v>2507</v>
      </c>
      <c r="F7" s="125">
        <v>2250</v>
      </c>
      <c r="G7" s="125">
        <v>4500</v>
      </c>
      <c r="H7" s="125">
        <v>6750</v>
      </c>
      <c r="I7" s="125">
        <v>9000</v>
      </c>
      <c r="J7" s="125">
        <v>2250</v>
      </c>
      <c r="K7" s="125">
        <v>4500</v>
      </c>
      <c r="L7" s="125">
        <v>6750</v>
      </c>
      <c r="M7" s="125">
        <v>9000</v>
      </c>
      <c r="N7" s="125">
        <v>2250</v>
      </c>
      <c r="O7" s="125">
        <v>4500</v>
      </c>
      <c r="P7" s="125">
        <v>6750</v>
      </c>
      <c r="Q7" s="125">
        <v>9000</v>
      </c>
      <c r="R7" s="62">
        <v>0.11</v>
      </c>
      <c r="S7" s="89">
        <f>(0+210+17)/(30039+15312+6529)</f>
        <v>4.375481881264456E-3</v>
      </c>
      <c r="T7" s="89">
        <f>(7155+3423+669)/(30039+15312+6529)</f>
        <v>0.21678874325366229</v>
      </c>
      <c r="U7" s="18" t="s">
        <v>8</v>
      </c>
    </row>
    <row r="8" spans="1:22" ht="28.8" x14ac:dyDescent="0.3">
      <c r="A8" s="74" t="s">
        <v>2517</v>
      </c>
      <c r="B8" s="124" t="s">
        <v>2499</v>
      </c>
      <c r="C8" s="74" t="s">
        <v>355</v>
      </c>
      <c r="D8" s="74" t="s">
        <v>2508</v>
      </c>
      <c r="E8" s="74" t="s">
        <v>2516</v>
      </c>
      <c r="F8" s="123">
        <v>21170</v>
      </c>
      <c r="G8" s="123">
        <v>42340</v>
      </c>
      <c r="H8" s="123">
        <v>63510</v>
      </c>
      <c r="I8" s="123">
        <v>84678</v>
      </c>
      <c r="J8" s="123">
        <v>21170</v>
      </c>
      <c r="K8" s="123">
        <v>42340</v>
      </c>
      <c r="L8" s="123">
        <v>63510</v>
      </c>
      <c r="M8" s="123">
        <v>84678</v>
      </c>
      <c r="N8" s="123">
        <v>21170</v>
      </c>
      <c r="O8" s="123">
        <v>42340</v>
      </c>
      <c r="P8" s="123">
        <v>63510</v>
      </c>
      <c r="Q8" s="123">
        <v>84678</v>
      </c>
      <c r="R8" s="62">
        <v>1</v>
      </c>
      <c r="S8" s="122">
        <f>(3+3+9)/(87324+86757+86230)</f>
        <v>5.7623381263181345E-5</v>
      </c>
      <c r="T8" s="122">
        <f>(119+223+276)/(87324+86757+86230)</f>
        <v>2.3740833080430714E-3</v>
      </c>
      <c r="U8" s="116" t="s">
        <v>8</v>
      </c>
    </row>
    <row r="9" spans="1:22" ht="28.8" x14ac:dyDescent="0.3">
      <c r="A9" s="74" t="s">
        <v>2510</v>
      </c>
      <c r="B9" s="124" t="s">
        <v>2498</v>
      </c>
      <c r="C9" s="74" t="s">
        <v>355</v>
      </c>
      <c r="D9" s="74" t="s">
        <v>2515</v>
      </c>
      <c r="E9" s="74" t="s">
        <v>2514</v>
      </c>
      <c r="F9" s="123">
        <v>7121</v>
      </c>
      <c r="G9" s="123">
        <v>7121</v>
      </c>
      <c r="H9" s="123">
        <v>7121</v>
      </c>
      <c r="I9" s="123">
        <v>7454</v>
      </c>
      <c r="J9" s="123">
        <v>7121</v>
      </c>
      <c r="K9" s="123">
        <v>7121</v>
      </c>
      <c r="L9" s="123">
        <v>7121</v>
      </c>
      <c r="M9" s="123">
        <v>7454</v>
      </c>
      <c r="N9" s="123">
        <v>7121</v>
      </c>
      <c r="O9" s="123">
        <v>7121</v>
      </c>
      <c r="P9" s="123">
        <v>7121</v>
      </c>
      <c r="Q9" s="123">
        <v>7454</v>
      </c>
      <c r="R9" s="62">
        <v>1</v>
      </c>
      <c r="S9" s="122">
        <f>(0+0+0)/(6445+6200+7366)</f>
        <v>0</v>
      </c>
      <c r="T9" s="122">
        <f>(6+1+2)/(6445+6200+7366)</f>
        <v>4.4975263605017242E-4</v>
      </c>
      <c r="U9" s="122">
        <f>(0+0+0)/(6445+6200+7366)</f>
        <v>0</v>
      </c>
    </row>
    <row r="10" spans="1:22" ht="28.8" x14ac:dyDescent="0.3">
      <c r="A10" s="74" t="s">
        <v>2513</v>
      </c>
      <c r="B10" s="124" t="s">
        <v>2497</v>
      </c>
      <c r="C10" s="74" t="s">
        <v>2512</v>
      </c>
      <c r="D10" s="74" t="s">
        <v>2508</v>
      </c>
      <c r="E10" s="74" t="s">
        <v>2511</v>
      </c>
      <c r="F10" s="123">
        <v>90</v>
      </c>
      <c r="G10" s="123">
        <v>192</v>
      </c>
      <c r="H10" s="123">
        <v>282</v>
      </c>
      <c r="I10" s="123">
        <v>381</v>
      </c>
      <c r="J10" s="123">
        <v>90</v>
      </c>
      <c r="K10" s="123">
        <v>192</v>
      </c>
      <c r="L10" s="123">
        <v>282</v>
      </c>
      <c r="M10" s="123">
        <v>381</v>
      </c>
      <c r="N10" s="123">
        <v>90</v>
      </c>
      <c r="O10" s="123">
        <v>192</v>
      </c>
      <c r="P10" s="123">
        <v>282</v>
      </c>
      <c r="Q10" s="123">
        <v>381</v>
      </c>
      <c r="R10" s="62">
        <v>1</v>
      </c>
      <c r="S10" s="122" t="s">
        <v>2506</v>
      </c>
      <c r="T10" s="122" t="s">
        <v>2506</v>
      </c>
      <c r="U10" s="122" t="s">
        <v>2506</v>
      </c>
    </row>
    <row r="11" spans="1:22" s="2" customFormat="1" x14ac:dyDescent="0.3">
      <c r="A11" s="74" t="s">
        <v>2510</v>
      </c>
      <c r="B11" s="9" t="s">
        <v>2496</v>
      </c>
      <c r="C11" s="74" t="s">
        <v>2509</v>
      </c>
      <c r="D11" s="74" t="s">
        <v>2508</v>
      </c>
      <c r="E11" s="74" t="s">
        <v>2507</v>
      </c>
      <c r="F11" s="168">
        <v>0</v>
      </c>
      <c r="G11" s="168">
        <v>0</v>
      </c>
      <c r="H11" s="168">
        <v>0</v>
      </c>
      <c r="I11" s="125">
        <v>3</v>
      </c>
      <c r="J11" s="168">
        <v>0</v>
      </c>
      <c r="K11" s="168">
        <v>0</v>
      </c>
      <c r="L11" s="168">
        <v>0</v>
      </c>
      <c r="M11" s="125">
        <v>4</v>
      </c>
      <c r="N11" s="168">
        <v>0</v>
      </c>
      <c r="O11" s="168">
        <v>0</v>
      </c>
      <c r="P11" s="168">
        <v>0</v>
      </c>
      <c r="Q11" s="125">
        <v>4</v>
      </c>
      <c r="R11" s="62">
        <v>0.33</v>
      </c>
      <c r="S11" s="89" t="s">
        <v>2506</v>
      </c>
      <c r="T11" s="89" t="s">
        <v>2506</v>
      </c>
      <c r="U11" s="89" t="s">
        <v>2506</v>
      </c>
    </row>
    <row r="12" spans="1:22" x14ac:dyDescent="0.3">
      <c r="A12" s="121" t="s">
        <v>2505</v>
      </c>
    </row>
    <row r="13" spans="1:22" x14ac:dyDescent="0.3">
      <c r="A13" s="121" t="s">
        <v>2901</v>
      </c>
    </row>
    <row r="14" spans="1:22" ht="21" x14ac:dyDescent="0.3">
      <c r="A14" s="120"/>
      <c r="E14" s="119"/>
      <c r="F14" s="119"/>
    </row>
    <row r="15" spans="1:22" x14ac:dyDescent="0.3">
      <c r="E15" s="119"/>
      <c r="F15" s="119"/>
    </row>
    <row r="16" spans="1:22" x14ac:dyDescent="0.3">
      <c r="H16" s="119"/>
    </row>
    <row r="17" spans="8:12" x14ac:dyDescent="0.3">
      <c r="H17" s="119"/>
    </row>
    <row r="18" spans="8:12" x14ac:dyDescent="0.3">
      <c r="L18" s="118"/>
    </row>
  </sheetData>
  <autoFilter ref="A1:V10" xr:uid="{00000000-0001-0000-1B00-000000000000}"/>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B1305-DE88-4BA7-A88E-C8273A91E7AE}">
  <dimension ref="A1:G16"/>
  <sheetViews>
    <sheetView workbookViewId="0">
      <pane ySplit="1" topLeftCell="A9" activePane="bottomLeft" state="frozen"/>
      <selection pane="bottomLeft" sqref="A1:F1048576"/>
    </sheetView>
  </sheetViews>
  <sheetFormatPr defaultRowHeight="14.4" x14ac:dyDescent="0.3"/>
  <cols>
    <col min="1" max="1" width="41.6640625" style="45" customWidth="1"/>
    <col min="2" max="2" width="16.6640625" style="45" customWidth="1"/>
    <col min="3" max="3" width="35.109375" style="45" customWidth="1"/>
    <col min="4" max="4" width="15.44140625" style="45" customWidth="1"/>
    <col min="5" max="5" width="17" style="45" customWidth="1"/>
    <col min="6" max="6" width="55.5546875" style="45" customWidth="1"/>
    <col min="7" max="7" width="15.44140625" customWidth="1"/>
  </cols>
  <sheetData>
    <row r="1" spans="1:7" ht="28.8" x14ac:dyDescent="0.3">
      <c r="A1" s="4" t="s">
        <v>2609</v>
      </c>
      <c r="B1" s="4" t="s">
        <v>2608</v>
      </c>
      <c r="C1" s="4" t="s">
        <v>356</v>
      </c>
      <c r="D1" s="4" t="s">
        <v>357</v>
      </c>
      <c r="E1" s="4" t="s">
        <v>358</v>
      </c>
      <c r="F1" s="4" t="s">
        <v>359</v>
      </c>
    </row>
    <row r="2" spans="1:7" ht="28.8" x14ac:dyDescent="0.3">
      <c r="A2" s="9" t="s">
        <v>2607</v>
      </c>
      <c r="B2" s="9" t="s">
        <v>2606</v>
      </c>
      <c r="C2" s="9" t="s">
        <v>2605</v>
      </c>
      <c r="D2" s="9" t="s">
        <v>2604</v>
      </c>
      <c r="E2" s="9" t="s">
        <v>360</v>
      </c>
      <c r="F2" s="9" t="s">
        <v>2590</v>
      </c>
      <c r="G2" s="127"/>
    </row>
    <row r="3" spans="1:7" s="127" customFormat="1" ht="28.8" x14ac:dyDescent="0.3">
      <c r="A3" s="9" t="s">
        <v>2603</v>
      </c>
      <c r="B3" s="9" t="s">
        <v>2602</v>
      </c>
      <c r="C3" s="70" t="s">
        <v>2601</v>
      </c>
      <c r="D3" s="9" t="s">
        <v>2600</v>
      </c>
      <c r="E3" s="9" t="s">
        <v>2599</v>
      </c>
      <c r="F3" s="9" t="s">
        <v>2575</v>
      </c>
    </row>
    <row r="4" spans="1:7" ht="28.8" x14ac:dyDescent="0.3">
      <c r="A4" s="9" t="s">
        <v>2598</v>
      </c>
      <c r="B4" s="9" t="s">
        <v>2597</v>
      </c>
      <c r="C4" s="70" t="s">
        <v>2596</v>
      </c>
      <c r="D4" s="9" t="s">
        <v>2595</v>
      </c>
      <c r="E4" s="9" t="s">
        <v>360</v>
      </c>
      <c r="F4" s="9" t="s">
        <v>2590</v>
      </c>
      <c r="G4" s="127"/>
    </row>
    <row r="5" spans="1:7" ht="28.8" x14ac:dyDescent="0.3">
      <c r="A5" s="9" t="s">
        <v>2594</v>
      </c>
      <c r="B5" s="9" t="s">
        <v>2593</v>
      </c>
      <c r="C5" s="9" t="s">
        <v>2592</v>
      </c>
      <c r="D5" s="9" t="s">
        <v>2591</v>
      </c>
      <c r="E5" s="9" t="s">
        <v>360</v>
      </c>
      <c r="F5" s="9" t="s">
        <v>2590</v>
      </c>
      <c r="G5" s="127"/>
    </row>
    <row r="6" spans="1:7" ht="28.8" x14ac:dyDescent="0.3">
      <c r="A6" s="9" t="s">
        <v>2589</v>
      </c>
      <c r="B6" s="9" t="s">
        <v>2588</v>
      </c>
      <c r="C6" s="9" t="s">
        <v>2587</v>
      </c>
      <c r="D6" s="9" t="s">
        <v>2586</v>
      </c>
      <c r="E6" s="9" t="s">
        <v>360</v>
      </c>
      <c r="F6" s="9" t="s">
        <v>2585</v>
      </c>
      <c r="G6" s="127"/>
    </row>
    <row r="7" spans="1:7" ht="28.8" x14ac:dyDescent="0.3">
      <c r="A7" s="9" t="s">
        <v>2584</v>
      </c>
      <c r="B7" s="9" t="s">
        <v>2583</v>
      </c>
      <c r="C7" s="9" t="s">
        <v>2582</v>
      </c>
      <c r="D7" s="9" t="s">
        <v>2581</v>
      </c>
      <c r="E7" s="9" t="s">
        <v>360</v>
      </c>
      <c r="F7" s="9" t="s">
        <v>2580</v>
      </c>
      <c r="G7" s="127"/>
    </row>
    <row r="8" spans="1:7" s="2" customFormat="1" ht="28.8" x14ac:dyDescent="0.3">
      <c r="A8" s="9" t="s">
        <v>2579</v>
      </c>
      <c r="B8" s="9" t="s">
        <v>2578</v>
      </c>
      <c r="C8" s="9" t="s">
        <v>2577</v>
      </c>
      <c r="D8" s="9" t="s">
        <v>2576</v>
      </c>
      <c r="E8" s="9" t="s">
        <v>360</v>
      </c>
      <c r="F8" s="9" t="s">
        <v>2575</v>
      </c>
      <c r="G8" s="128"/>
    </row>
    <row r="9" spans="1:7" ht="35.4" customHeight="1" x14ac:dyDescent="0.3">
      <c r="A9" s="47" t="s">
        <v>2574</v>
      </c>
      <c r="B9" s="47" t="s">
        <v>2573</v>
      </c>
      <c r="C9" s="47" t="s">
        <v>2572</v>
      </c>
      <c r="D9" s="47" t="s">
        <v>2902</v>
      </c>
      <c r="E9" s="9" t="s">
        <v>360</v>
      </c>
      <c r="F9" s="9" t="s">
        <v>2545</v>
      </c>
      <c r="G9" s="127"/>
    </row>
    <row r="10" spans="1:7" ht="28.8" x14ac:dyDescent="0.3">
      <c r="A10" s="46" t="s">
        <v>2571</v>
      </c>
      <c r="B10" s="46" t="s">
        <v>2570</v>
      </c>
      <c r="C10" s="46" t="s">
        <v>2569</v>
      </c>
      <c r="D10" s="46" t="s">
        <v>2568</v>
      </c>
      <c r="E10" s="222" t="s">
        <v>360</v>
      </c>
      <c r="F10" s="9" t="s">
        <v>2545</v>
      </c>
    </row>
    <row r="11" spans="1:7" ht="28.8" x14ac:dyDescent="0.3">
      <c r="A11" s="46" t="s">
        <v>2567</v>
      </c>
      <c r="B11" s="46" t="s">
        <v>2566</v>
      </c>
      <c r="C11" s="46" t="s">
        <v>2565</v>
      </c>
      <c r="D11" s="46" t="s">
        <v>2564</v>
      </c>
      <c r="E11" s="222" t="s">
        <v>360</v>
      </c>
      <c r="F11" s="9" t="s">
        <v>2545</v>
      </c>
    </row>
    <row r="12" spans="1:7" ht="28.8" x14ac:dyDescent="0.3">
      <c r="A12" s="46" t="s">
        <v>2563</v>
      </c>
      <c r="B12" s="46" t="s">
        <v>2562</v>
      </c>
      <c r="C12" s="46" t="s">
        <v>2561</v>
      </c>
      <c r="D12" s="46" t="s">
        <v>2560</v>
      </c>
      <c r="E12" s="222" t="s">
        <v>360</v>
      </c>
      <c r="F12" s="9" t="s">
        <v>2545</v>
      </c>
    </row>
    <row r="13" spans="1:7" ht="28.8" x14ac:dyDescent="0.3">
      <c r="A13" s="46" t="s">
        <v>2559</v>
      </c>
      <c r="B13" s="46" t="s">
        <v>2558</v>
      </c>
      <c r="C13" s="46" t="s">
        <v>2557</v>
      </c>
      <c r="D13" s="46" t="s">
        <v>2556</v>
      </c>
      <c r="E13" s="222" t="s">
        <v>360</v>
      </c>
      <c r="F13" s="9" t="s">
        <v>2545</v>
      </c>
    </row>
    <row r="14" spans="1:7" ht="28.8" x14ac:dyDescent="0.3">
      <c r="A14" s="46" t="s">
        <v>2555</v>
      </c>
      <c r="B14" s="46" t="s">
        <v>2554</v>
      </c>
      <c r="C14" s="46" t="s">
        <v>2553</v>
      </c>
      <c r="D14" s="46" t="s">
        <v>2552</v>
      </c>
      <c r="E14" s="222" t="s">
        <v>360</v>
      </c>
      <c r="F14" s="9" t="s">
        <v>2545</v>
      </c>
    </row>
    <row r="15" spans="1:7" ht="28.8" x14ac:dyDescent="0.3">
      <c r="A15" s="46" t="s">
        <v>2642</v>
      </c>
      <c r="B15" s="46" t="s">
        <v>2551</v>
      </c>
      <c r="C15" s="46" t="s">
        <v>2641</v>
      </c>
      <c r="D15" s="46" t="s">
        <v>2550</v>
      </c>
      <c r="E15" s="222" t="s">
        <v>360</v>
      </c>
      <c r="F15" s="9" t="s">
        <v>2545</v>
      </c>
    </row>
    <row r="16" spans="1:7" ht="28.8" x14ac:dyDescent="0.3">
      <c r="A16" s="46" t="s">
        <v>2549</v>
      </c>
      <c r="B16" s="46" t="s">
        <v>2548</v>
      </c>
      <c r="C16" s="46" t="s">
        <v>2547</v>
      </c>
      <c r="D16" s="46" t="s">
        <v>2546</v>
      </c>
      <c r="E16" s="222" t="s">
        <v>360</v>
      </c>
      <c r="F16" s="9" t="s">
        <v>2545</v>
      </c>
    </row>
  </sheetData>
  <autoFilter ref="A1:F9" xr:uid="{00000000-0001-0000-1C00-000000000000}"/>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AD6FD-8787-46F6-943F-E64043FF6A01}">
  <dimension ref="A1:F14"/>
  <sheetViews>
    <sheetView workbookViewId="0">
      <pane ySplit="1" topLeftCell="A7" activePane="bottomLeft" state="frozen"/>
      <selection pane="bottomLeft" activeCell="B24" sqref="B24"/>
    </sheetView>
  </sheetViews>
  <sheetFormatPr defaultColWidth="8.88671875" defaultRowHeight="14.4" x14ac:dyDescent="0.3"/>
  <cols>
    <col min="1" max="1" width="36.5546875" style="7" customWidth="1"/>
    <col min="2" max="2" width="31.6640625" style="7" customWidth="1"/>
    <col min="3" max="3" width="18.6640625" style="7" customWidth="1"/>
    <col min="4" max="5" width="10.6640625" style="7" customWidth="1"/>
    <col min="6" max="6" width="9.33203125" style="7" customWidth="1"/>
    <col min="7" max="7" width="16" style="1" customWidth="1"/>
    <col min="8" max="16384" width="8.88671875" style="1"/>
  </cols>
  <sheetData>
    <row r="1" spans="1:6" ht="86.4" x14ac:dyDescent="0.3">
      <c r="A1" s="4" t="s">
        <v>72</v>
      </c>
      <c r="B1" s="4" t="s">
        <v>73</v>
      </c>
      <c r="C1" s="4" t="s">
        <v>74</v>
      </c>
      <c r="D1" s="30" t="s">
        <v>75</v>
      </c>
      <c r="E1" s="30" t="s">
        <v>76</v>
      </c>
      <c r="F1" s="30" t="s">
        <v>77</v>
      </c>
    </row>
    <row r="2" spans="1:6" ht="43.2" x14ac:dyDescent="0.3">
      <c r="A2" s="34" t="s">
        <v>78</v>
      </c>
      <c r="B2" s="3" t="s">
        <v>79</v>
      </c>
      <c r="C2" s="3" t="s">
        <v>80</v>
      </c>
      <c r="D2" s="3">
        <v>1</v>
      </c>
      <c r="E2" s="3">
        <v>1</v>
      </c>
      <c r="F2" s="3">
        <v>1</v>
      </c>
    </row>
    <row r="3" spans="1:6" ht="43.2" x14ac:dyDescent="0.3">
      <c r="A3" s="34" t="s">
        <v>81</v>
      </c>
      <c r="B3" s="3" t="s">
        <v>79</v>
      </c>
      <c r="C3" s="3" t="s">
        <v>80</v>
      </c>
      <c r="D3" s="3">
        <v>1</v>
      </c>
      <c r="E3" s="3">
        <v>1</v>
      </c>
      <c r="F3" s="3">
        <v>1</v>
      </c>
    </row>
    <row r="4" spans="1:6" ht="57.6" x14ac:dyDescent="0.3">
      <c r="A4" s="34" t="s">
        <v>82</v>
      </c>
      <c r="B4" s="3" t="s">
        <v>83</v>
      </c>
      <c r="C4" s="3" t="s">
        <v>84</v>
      </c>
      <c r="D4" s="3">
        <v>5</v>
      </c>
      <c r="E4" s="3">
        <v>5</v>
      </c>
      <c r="F4" s="3">
        <v>5</v>
      </c>
    </row>
    <row r="5" spans="1:6" ht="57.6" x14ac:dyDescent="0.3">
      <c r="A5" s="34" t="s">
        <v>85</v>
      </c>
      <c r="B5" s="3" t="s">
        <v>83</v>
      </c>
      <c r="C5" s="3" t="s">
        <v>84</v>
      </c>
      <c r="D5" s="3">
        <v>1</v>
      </c>
      <c r="E5" s="3">
        <v>1</v>
      </c>
      <c r="F5" s="3">
        <v>1</v>
      </c>
    </row>
    <row r="6" spans="1:6" ht="57.6" x14ac:dyDescent="0.3">
      <c r="A6" s="33" t="s">
        <v>86</v>
      </c>
      <c r="B6" s="3" t="s">
        <v>83</v>
      </c>
      <c r="C6" s="3" t="s">
        <v>84</v>
      </c>
      <c r="D6" s="3">
        <v>0.03</v>
      </c>
      <c r="E6" s="3">
        <v>0.03</v>
      </c>
      <c r="F6" s="3">
        <v>0.03</v>
      </c>
    </row>
    <row r="7" spans="1:6" ht="43.2" x14ac:dyDescent="0.3">
      <c r="A7" s="34" t="s">
        <v>87</v>
      </c>
      <c r="B7" s="3" t="s">
        <v>79</v>
      </c>
      <c r="C7" s="3" t="s">
        <v>80</v>
      </c>
      <c r="D7" s="3">
        <v>4</v>
      </c>
      <c r="E7" s="3">
        <v>4</v>
      </c>
      <c r="F7" s="3">
        <v>4</v>
      </c>
    </row>
    <row r="8" spans="1:6" ht="43.2" x14ac:dyDescent="0.3">
      <c r="A8" s="34" t="s">
        <v>88</v>
      </c>
      <c r="B8" s="3" t="s">
        <v>79</v>
      </c>
      <c r="C8" s="3" t="s">
        <v>80</v>
      </c>
      <c r="D8" s="3">
        <v>1</v>
      </c>
      <c r="E8" s="3">
        <v>1</v>
      </c>
      <c r="F8" s="3">
        <v>1</v>
      </c>
    </row>
    <row r="9" spans="1:6" ht="43.2" x14ac:dyDescent="0.3">
      <c r="A9" s="34" t="s">
        <v>89</v>
      </c>
      <c r="B9" s="3" t="s">
        <v>90</v>
      </c>
      <c r="C9" s="3" t="s">
        <v>84</v>
      </c>
      <c r="D9" s="3">
        <v>135</v>
      </c>
      <c r="E9" s="3">
        <v>135</v>
      </c>
      <c r="F9" s="3">
        <v>135</v>
      </c>
    </row>
    <row r="10" spans="1:6" ht="43.2" x14ac:dyDescent="0.3">
      <c r="A10" s="34" t="s">
        <v>91</v>
      </c>
      <c r="B10" s="3" t="s">
        <v>90</v>
      </c>
      <c r="C10" s="3" t="s">
        <v>84</v>
      </c>
      <c r="D10" s="3">
        <v>11</v>
      </c>
      <c r="E10" s="3">
        <v>11</v>
      </c>
      <c r="F10" s="3">
        <v>11</v>
      </c>
    </row>
    <row r="11" spans="1:6" ht="57.6" x14ac:dyDescent="0.3">
      <c r="A11" s="34" t="s">
        <v>92</v>
      </c>
      <c r="B11" s="3" t="s">
        <v>93</v>
      </c>
      <c r="C11" s="3" t="s">
        <v>84</v>
      </c>
      <c r="D11" s="3">
        <v>9</v>
      </c>
      <c r="E11" s="3">
        <v>9</v>
      </c>
      <c r="F11" s="3">
        <v>9</v>
      </c>
    </row>
    <row r="12" spans="1:6" ht="57.6" x14ac:dyDescent="0.3">
      <c r="A12" s="34" t="s">
        <v>94</v>
      </c>
      <c r="B12" s="3" t="s">
        <v>93</v>
      </c>
      <c r="C12" s="3" t="s">
        <v>84</v>
      </c>
      <c r="D12" s="3">
        <v>1</v>
      </c>
      <c r="E12" s="3">
        <v>1</v>
      </c>
      <c r="F12" s="3">
        <v>1</v>
      </c>
    </row>
    <row r="13" spans="1:6" ht="43.2" x14ac:dyDescent="0.3">
      <c r="A13" s="33" t="s">
        <v>95</v>
      </c>
      <c r="B13" s="3" t="s">
        <v>90</v>
      </c>
      <c r="C13" s="3" t="s">
        <v>84</v>
      </c>
      <c r="D13" s="3">
        <v>0.9</v>
      </c>
      <c r="E13" s="3">
        <v>0.9</v>
      </c>
      <c r="F13" s="3">
        <v>0.9</v>
      </c>
    </row>
    <row r="14" spans="1:6" x14ac:dyDescent="0.3">
      <c r="A14" s="7" t="s">
        <v>96</v>
      </c>
    </row>
  </sheetData>
  <autoFilter ref="A1:F1" xr:uid="{00000000-0001-0000-0700-000000000000}"/>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FD001-E4D0-426E-AA72-27ECAE43B5CA}">
  <dimension ref="A1:P16"/>
  <sheetViews>
    <sheetView zoomScaleNormal="100" workbookViewId="0">
      <pane ySplit="1" topLeftCell="A2" activePane="bottomLeft" state="frozen"/>
      <selection pane="bottomLeft" activeCell="G5" sqref="G5"/>
    </sheetView>
  </sheetViews>
  <sheetFormatPr defaultColWidth="8.88671875" defaultRowHeight="15" customHeight="1" x14ac:dyDescent="0.3"/>
  <cols>
    <col min="1" max="1" width="26.6640625" style="75" customWidth="1"/>
    <col min="2" max="2" width="21.33203125" style="75" customWidth="1"/>
    <col min="3" max="3" width="13.88671875" style="75" customWidth="1"/>
    <col min="4" max="4" width="18.5546875" style="75" customWidth="1"/>
    <col min="5" max="5" width="15.88671875" style="75" customWidth="1"/>
    <col min="6" max="6" width="14" style="75" customWidth="1"/>
    <col min="7" max="7" width="13.5546875" style="75" customWidth="1"/>
    <col min="8" max="8" width="13.44140625" style="75" customWidth="1"/>
    <col min="9" max="9" width="13.88671875" style="75" customWidth="1"/>
    <col min="10" max="10" width="12.6640625" style="75" customWidth="1"/>
    <col min="11" max="11" width="14.33203125" style="75" customWidth="1"/>
    <col min="12" max="12" width="13.33203125" style="75" customWidth="1"/>
    <col min="13" max="15" width="15.5546875" style="75" customWidth="1"/>
    <col min="16" max="16" width="12.44140625" style="51" customWidth="1"/>
    <col min="17" max="16384" width="8.88671875" style="51"/>
  </cols>
  <sheetData>
    <row r="1" spans="1:16" ht="43.2" x14ac:dyDescent="0.3">
      <c r="A1" s="72" t="s">
        <v>2609</v>
      </c>
      <c r="B1" s="4" t="s">
        <v>356</v>
      </c>
      <c r="C1" s="12" t="s">
        <v>2878</v>
      </c>
      <c r="D1" s="4" t="s">
        <v>2877</v>
      </c>
      <c r="E1" s="4" t="s">
        <v>2633</v>
      </c>
      <c r="F1" s="4" t="s">
        <v>2632</v>
      </c>
      <c r="G1" s="4" t="s">
        <v>2630</v>
      </c>
      <c r="H1" s="4" t="s">
        <v>2629</v>
      </c>
      <c r="I1" s="4" t="s">
        <v>2627</v>
      </c>
      <c r="J1" s="4" t="s">
        <v>2876</v>
      </c>
      <c r="K1" s="4" t="s">
        <v>2875</v>
      </c>
      <c r="L1" s="4" t="s">
        <v>2624</v>
      </c>
      <c r="M1" s="4" t="s">
        <v>2623</v>
      </c>
      <c r="N1" s="4" t="s">
        <v>2622</v>
      </c>
      <c r="O1" s="4" t="s">
        <v>2621</v>
      </c>
    </row>
    <row r="2" spans="1:16" ht="144" x14ac:dyDescent="0.3">
      <c r="A2" s="9" t="s">
        <v>2874</v>
      </c>
      <c r="B2" s="9" t="s">
        <v>2873</v>
      </c>
      <c r="C2" s="9" t="s">
        <v>2834</v>
      </c>
      <c r="D2" s="9" t="s">
        <v>2860</v>
      </c>
      <c r="E2" s="9" t="s">
        <v>2857</v>
      </c>
      <c r="F2" s="172" t="s">
        <v>2872</v>
      </c>
      <c r="G2" s="9" t="s">
        <v>2857</v>
      </c>
      <c r="H2" s="172" t="s">
        <v>2872</v>
      </c>
      <c r="I2" s="9" t="s">
        <v>2857</v>
      </c>
      <c r="J2" s="172" t="s">
        <v>2872</v>
      </c>
      <c r="K2" s="172">
        <v>1</v>
      </c>
      <c r="L2" s="9" t="s">
        <v>2850</v>
      </c>
      <c r="M2" s="172">
        <v>0.95</v>
      </c>
      <c r="N2" s="172">
        <v>0.95</v>
      </c>
      <c r="O2" s="172">
        <v>0.95</v>
      </c>
      <c r="P2" s="192"/>
    </row>
    <row r="3" spans="1:16" ht="144" x14ac:dyDescent="0.3">
      <c r="A3" s="9" t="s">
        <v>2871</v>
      </c>
      <c r="B3" s="9" t="s">
        <v>2870</v>
      </c>
      <c r="C3" s="9" t="s">
        <v>2834</v>
      </c>
      <c r="D3" s="9" t="s">
        <v>2860</v>
      </c>
      <c r="E3" s="9" t="s">
        <v>2857</v>
      </c>
      <c r="F3" s="9" t="s">
        <v>2856</v>
      </c>
      <c r="G3" s="9" t="s">
        <v>2857</v>
      </c>
      <c r="H3" s="9" t="s">
        <v>2856</v>
      </c>
      <c r="I3" s="9" t="s">
        <v>2857</v>
      </c>
      <c r="J3" s="9" t="s">
        <v>2856</v>
      </c>
      <c r="K3" s="172">
        <v>1</v>
      </c>
      <c r="L3" s="9" t="s">
        <v>2850</v>
      </c>
      <c r="M3" s="9" t="s">
        <v>2855</v>
      </c>
      <c r="N3" s="9" t="s">
        <v>2855</v>
      </c>
      <c r="O3" s="9" t="s">
        <v>2855</v>
      </c>
    </row>
    <row r="4" spans="1:16" ht="114.75" customHeight="1" x14ac:dyDescent="0.3">
      <c r="A4" s="70" t="s">
        <v>2869</v>
      </c>
      <c r="B4" s="70" t="s">
        <v>2868</v>
      </c>
      <c r="C4" s="9" t="s">
        <v>2861</v>
      </c>
      <c r="D4" s="9" t="s">
        <v>2867</v>
      </c>
      <c r="E4" s="201">
        <f>1214+68</f>
        <v>1282</v>
      </c>
      <c r="F4" s="202">
        <v>0.05</v>
      </c>
      <c r="G4" s="201">
        <f>5477+196</f>
        <v>5673</v>
      </c>
      <c r="H4" s="202">
        <v>0.05</v>
      </c>
      <c r="I4" s="201">
        <f>11923+24</f>
        <v>11947</v>
      </c>
      <c r="J4" s="202">
        <v>0.05</v>
      </c>
      <c r="K4" s="172">
        <v>1</v>
      </c>
      <c r="L4" s="9" t="s">
        <v>2850</v>
      </c>
      <c r="M4" s="172">
        <v>0.95</v>
      </c>
      <c r="N4" s="172">
        <v>0.95</v>
      </c>
      <c r="O4" s="172">
        <v>0.95</v>
      </c>
    </row>
    <row r="5" spans="1:16" ht="63" customHeight="1" x14ac:dyDescent="0.3">
      <c r="A5" s="70" t="s">
        <v>2866</v>
      </c>
      <c r="B5" s="70" t="s">
        <v>2520</v>
      </c>
      <c r="C5" s="9" t="s">
        <v>2865</v>
      </c>
      <c r="D5" s="9" t="s">
        <v>2864</v>
      </c>
      <c r="E5" s="201">
        <v>6500</v>
      </c>
      <c r="F5" s="202">
        <v>0.15</v>
      </c>
      <c r="G5" s="201">
        <v>6500</v>
      </c>
      <c r="H5" s="202">
        <v>0.15</v>
      </c>
      <c r="I5" s="201">
        <v>6500</v>
      </c>
      <c r="J5" s="202">
        <v>0.15</v>
      </c>
      <c r="K5" s="200">
        <v>0.9</v>
      </c>
      <c r="L5" s="9" t="s">
        <v>2850</v>
      </c>
      <c r="M5" s="172">
        <v>0.98</v>
      </c>
      <c r="N5" s="172">
        <v>0.98</v>
      </c>
      <c r="O5" s="172">
        <v>0.98</v>
      </c>
    </row>
    <row r="6" spans="1:16" ht="43.2" x14ac:dyDescent="0.3">
      <c r="A6" s="9" t="s">
        <v>2863</v>
      </c>
      <c r="B6" s="9" t="s">
        <v>2862</v>
      </c>
      <c r="C6" s="9" t="s">
        <v>2861</v>
      </c>
      <c r="D6" s="9" t="s">
        <v>2860</v>
      </c>
      <c r="E6" s="201">
        <v>45</v>
      </c>
      <c r="F6" s="201">
        <v>18</v>
      </c>
      <c r="G6" s="201">
        <v>45</v>
      </c>
      <c r="H6" s="201">
        <v>18</v>
      </c>
      <c r="I6" s="201">
        <v>45</v>
      </c>
      <c r="J6" s="201">
        <v>18</v>
      </c>
      <c r="K6" s="200">
        <v>1</v>
      </c>
      <c r="L6" s="9" t="s">
        <v>2850</v>
      </c>
      <c r="M6" s="172">
        <v>0.9</v>
      </c>
      <c r="N6" s="172">
        <v>0.9</v>
      </c>
      <c r="O6" s="172">
        <v>0.9</v>
      </c>
    </row>
    <row r="7" spans="1:16" s="2" customFormat="1" ht="144" x14ac:dyDescent="0.3">
      <c r="A7" s="9" t="s">
        <v>2859</v>
      </c>
      <c r="B7" s="9" t="s">
        <v>2496</v>
      </c>
      <c r="C7" s="9" t="s">
        <v>2834</v>
      </c>
      <c r="D7" s="9" t="s">
        <v>2858</v>
      </c>
      <c r="E7" s="9" t="s">
        <v>2857</v>
      </c>
      <c r="F7" s="9" t="s">
        <v>2856</v>
      </c>
      <c r="G7" s="9" t="s">
        <v>2857</v>
      </c>
      <c r="H7" s="9" t="s">
        <v>2856</v>
      </c>
      <c r="I7" s="9" t="s">
        <v>2857</v>
      </c>
      <c r="J7" s="9" t="s">
        <v>2856</v>
      </c>
      <c r="K7" s="172">
        <v>1</v>
      </c>
      <c r="L7" s="9" t="s">
        <v>2850</v>
      </c>
      <c r="M7" s="9" t="s">
        <v>2855</v>
      </c>
      <c r="N7" s="9" t="s">
        <v>2855</v>
      </c>
      <c r="O7" s="9" t="s">
        <v>2855</v>
      </c>
      <c r="P7" s="128"/>
    </row>
    <row r="8" spans="1:16" ht="100.8" x14ac:dyDescent="0.3">
      <c r="A8" s="9" t="s">
        <v>2854</v>
      </c>
      <c r="B8" s="9" t="s">
        <v>2853</v>
      </c>
      <c r="C8" s="9" t="s">
        <v>2834</v>
      </c>
      <c r="D8" s="9" t="s">
        <v>2852</v>
      </c>
      <c r="E8" s="9" t="s">
        <v>2851</v>
      </c>
      <c r="F8" s="172">
        <v>0.01</v>
      </c>
      <c r="G8" s="9" t="s">
        <v>2851</v>
      </c>
      <c r="H8" s="172">
        <v>0.01</v>
      </c>
      <c r="I8" s="9" t="s">
        <v>2851</v>
      </c>
      <c r="J8" s="172">
        <v>0.01</v>
      </c>
      <c r="K8" s="172">
        <v>1</v>
      </c>
      <c r="L8" s="9" t="s">
        <v>2850</v>
      </c>
      <c r="M8" s="172">
        <v>0.9</v>
      </c>
      <c r="N8" s="172">
        <v>0.9</v>
      </c>
      <c r="O8" s="172">
        <v>0.9</v>
      </c>
    </row>
    <row r="9" spans="1:16" ht="129.75" customHeight="1" x14ac:dyDescent="0.3">
      <c r="A9" s="9" t="s">
        <v>2903</v>
      </c>
      <c r="B9" s="9" t="s">
        <v>2904</v>
      </c>
      <c r="C9" s="9" t="s">
        <v>2834</v>
      </c>
      <c r="D9" s="9" t="s">
        <v>2714</v>
      </c>
      <c r="E9" s="9" t="s">
        <v>2849</v>
      </c>
      <c r="F9" s="172" t="s">
        <v>2832</v>
      </c>
      <c r="G9" s="9" t="s">
        <v>2849</v>
      </c>
      <c r="H9" s="172" t="s">
        <v>2832</v>
      </c>
      <c r="I9" s="9" t="s">
        <v>2849</v>
      </c>
      <c r="J9" s="172" t="s">
        <v>2832</v>
      </c>
      <c r="K9" s="172">
        <v>1</v>
      </c>
      <c r="L9" s="9" t="s">
        <v>2831</v>
      </c>
      <c r="M9" s="172">
        <v>0.95</v>
      </c>
      <c r="N9" s="172">
        <v>0.95</v>
      </c>
      <c r="O9" s="172">
        <v>0.95</v>
      </c>
    </row>
    <row r="10" spans="1:16" ht="100.8" x14ac:dyDescent="0.3">
      <c r="A10" s="9" t="s">
        <v>2848</v>
      </c>
      <c r="B10" s="9" t="s">
        <v>2847</v>
      </c>
      <c r="C10" s="9" t="s">
        <v>2834</v>
      </c>
      <c r="D10" s="9" t="s">
        <v>2712</v>
      </c>
      <c r="E10" s="9" t="s">
        <v>2846</v>
      </c>
      <c r="F10" s="172" t="s">
        <v>2832</v>
      </c>
      <c r="G10" s="9" t="s">
        <v>2846</v>
      </c>
      <c r="H10" s="172" t="s">
        <v>2832</v>
      </c>
      <c r="I10" s="9" t="s">
        <v>2846</v>
      </c>
      <c r="J10" s="172" t="s">
        <v>2832</v>
      </c>
      <c r="K10" s="172">
        <v>1</v>
      </c>
      <c r="L10" s="9" t="s">
        <v>2831</v>
      </c>
      <c r="M10" s="172">
        <v>0.95</v>
      </c>
      <c r="N10" s="172">
        <v>0.95</v>
      </c>
      <c r="O10" s="172">
        <v>0.95</v>
      </c>
    </row>
    <row r="11" spans="1:16" ht="100.8" x14ac:dyDescent="0.3">
      <c r="A11" s="9" t="s">
        <v>2845</v>
      </c>
      <c r="B11" s="9" t="s">
        <v>2844</v>
      </c>
      <c r="C11" s="9" t="s">
        <v>2834</v>
      </c>
      <c r="D11" s="9" t="s">
        <v>2709</v>
      </c>
      <c r="E11" s="9" t="s">
        <v>2843</v>
      </c>
      <c r="F11" s="172" t="s">
        <v>2832</v>
      </c>
      <c r="G11" s="9" t="s">
        <v>2843</v>
      </c>
      <c r="H11" s="172" t="s">
        <v>2832</v>
      </c>
      <c r="I11" s="9" t="s">
        <v>2843</v>
      </c>
      <c r="J11" s="172" t="s">
        <v>2832</v>
      </c>
      <c r="K11" s="172">
        <v>1</v>
      </c>
      <c r="L11" s="9" t="s">
        <v>2831</v>
      </c>
      <c r="M11" s="172">
        <v>0.95</v>
      </c>
      <c r="N11" s="172">
        <v>0.95</v>
      </c>
      <c r="O11" s="172">
        <v>0.95</v>
      </c>
    </row>
    <row r="12" spans="1:16" ht="129.6" x14ac:dyDescent="0.3">
      <c r="A12" s="9" t="s">
        <v>2842</v>
      </c>
      <c r="B12" s="9" t="s">
        <v>2841</v>
      </c>
      <c r="C12" s="9" t="s">
        <v>2834</v>
      </c>
      <c r="D12" s="9" t="s">
        <v>2709</v>
      </c>
      <c r="E12" s="9" t="s">
        <v>2840</v>
      </c>
      <c r="F12" s="172" t="s">
        <v>2832</v>
      </c>
      <c r="G12" s="9" t="s">
        <v>2840</v>
      </c>
      <c r="H12" s="172" t="s">
        <v>2832</v>
      </c>
      <c r="I12" s="9" t="s">
        <v>2840</v>
      </c>
      <c r="J12" s="172" t="s">
        <v>2832</v>
      </c>
      <c r="K12" s="172">
        <v>1</v>
      </c>
      <c r="L12" s="9" t="s">
        <v>2831</v>
      </c>
      <c r="M12" s="172">
        <v>0.95</v>
      </c>
      <c r="N12" s="172">
        <v>0.95</v>
      </c>
      <c r="O12" s="172">
        <v>0.95</v>
      </c>
    </row>
    <row r="13" spans="1:16" ht="115.2" x14ac:dyDescent="0.3">
      <c r="A13" s="9" t="s">
        <v>2839</v>
      </c>
      <c r="B13" s="9" t="s">
        <v>2711</v>
      </c>
      <c r="C13" s="9" t="s">
        <v>2834</v>
      </c>
      <c r="D13" s="9" t="s">
        <v>2709</v>
      </c>
      <c r="E13" s="9" t="s">
        <v>2836</v>
      </c>
      <c r="F13" s="172" t="s">
        <v>2832</v>
      </c>
      <c r="G13" s="9" t="s">
        <v>2836</v>
      </c>
      <c r="H13" s="172" t="s">
        <v>2832</v>
      </c>
      <c r="I13" s="9" t="s">
        <v>2836</v>
      </c>
      <c r="J13" s="172" t="s">
        <v>2832</v>
      </c>
      <c r="K13" s="172">
        <v>1</v>
      </c>
      <c r="L13" s="9" t="s">
        <v>2831</v>
      </c>
      <c r="M13" s="172">
        <v>0.95</v>
      </c>
      <c r="N13" s="172">
        <v>0.95</v>
      </c>
      <c r="O13" s="172">
        <v>0.95</v>
      </c>
    </row>
    <row r="14" spans="1:16" ht="115.2" x14ac:dyDescent="0.3">
      <c r="A14" s="9" t="s">
        <v>2838</v>
      </c>
      <c r="B14" s="9" t="s">
        <v>2837</v>
      </c>
      <c r="C14" s="9" t="s">
        <v>2834</v>
      </c>
      <c r="D14" s="9" t="s">
        <v>2709</v>
      </c>
      <c r="E14" s="9" t="s">
        <v>2836</v>
      </c>
      <c r="F14" s="172" t="s">
        <v>2832</v>
      </c>
      <c r="G14" s="9" t="s">
        <v>2836</v>
      </c>
      <c r="H14" s="172" t="s">
        <v>2832</v>
      </c>
      <c r="I14" s="9" t="s">
        <v>2836</v>
      </c>
      <c r="J14" s="172" t="s">
        <v>2832</v>
      </c>
      <c r="K14" s="172">
        <v>1</v>
      </c>
      <c r="L14" s="9" t="s">
        <v>2831</v>
      </c>
      <c r="M14" s="172">
        <v>0.95</v>
      </c>
      <c r="N14" s="172">
        <v>0.95</v>
      </c>
      <c r="O14" s="172">
        <v>0.95</v>
      </c>
    </row>
    <row r="15" spans="1:16" ht="75" customHeight="1" x14ac:dyDescent="0.3">
      <c r="A15" s="9" t="s">
        <v>2835</v>
      </c>
      <c r="B15" s="9" t="s">
        <v>2716</v>
      </c>
      <c r="C15" s="9" t="s">
        <v>2834</v>
      </c>
      <c r="D15" s="20" t="s">
        <v>2709</v>
      </c>
      <c r="E15" s="9" t="s">
        <v>2833</v>
      </c>
      <c r="F15" s="172" t="s">
        <v>2832</v>
      </c>
      <c r="G15" s="9" t="s">
        <v>2833</v>
      </c>
      <c r="H15" s="172" t="s">
        <v>2832</v>
      </c>
      <c r="I15" s="9" t="s">
        <v>2833</v>
      </c>
      <c r="J15" s="172" t="s">
        <v>2832</v>
      </c>
      <c r="K15" s="172">
        <v>1</v>
      </c>
      <c r="L15" s="9" t="s">
        <v>2831</v>
      </c>
      <c r="M15" s="172">
        <v>0.95</v>
      </c>
      <c r="N15" s="172">
        <v>0.95</v>
      </c>
      <c r="O15" s="172">
        <v>0.95</v>
      </c>
    </row>
    <row r="16" spans="1:16" ht="15" customHeight="1" x14ac:dyDescent="0.3">
      <c r="A16" s="75" t="s">
        <v>2830</v>
      </c>
    </row>
  </sheetData>
  <autoFilter ref="A1:P16" xr:uid="{00000000-0001-0000-1D00-000000000000}"/>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5"/>
  <sheetViews>
    <sheetView workbookViewId="0">
      <selection activeCell="E29" sqref="E29"/>
    </sheetView>
  </sheetViews>
  <sheetFormatPr defaultRowHeight="14.4" x14ac:dyDescent="0.3"/>
  <cols>
    <col min="1" max="1" width="23.33203125" style="7" bestFit="1" customWidth="1"/>
    <col min="2" max="2" width="15.88671875" style="7" customWidth="1"/>
    <col min="3" max="3" width="11.88671875" style="7" customWidth="1"/>
    <col min="4" max="4" width="12.109375" style="7" customWidth="1"/>
    <col min="5" max="5" width="15.33203125" style="7" customWidth="1"/>
  </cols>
  <sheetData>
    <row r="1" spans="1:5" x14ac:dyDescent="0.3">
      <c r="A1" s="4" t="s">
        <v>361</v>
      </c>
      <c r="B1" s="4" t="s">
        <v>362</v>
      </c>
      <c r="C1" s="4" t="s">
        <v>363</v>
      </c>
      <c r="D1" s="4" t="s">
        <v>364</v>
      </c>
      <c r="E1" s="4" t="s">
        <v>365</v>
      </c>
    </row>
    <row r="2" spans="1:5" ht="16.5" customHeight="1" x14ac:dyDescent="0.3">
      <c r="A2" s="3" t="s">
        <v>366</v>
      </c>
      <c r="B2" s="3">
        <v>0</v>
      </c>
      <c r="C2" s="3">
        <v>0</v>
      </c>
      <c r="D2" s="3">
        <v>0</v>
      </c>
      <c r="E2" s="3">
        <v>0</v>
      </c>
    </row>
    <row r="3" spans="1:5" x14ac:dyDescent="0.3">
      <c r="A3" s="3" t="s">
        <v>367</v>
      </c>
      <c r="B3" s="3">
        <v>0</v>
      </c>
      <c r="C3" s="3">
        <v>0</v>
      </c>
      <c r="D3" s="3">
        <v>0</v>
      </c>
      <c r="E3" s="3">
        <v>0</v>
      </c>
    </row>
    <row r="4" spans="1:5" x14ac:dyDescent="0.3">
      <c r="A4" s="3" t="s">
        <v>368</v>
      </c>
      <c r="B4" s="3">
        <v>0</v>
      </c>
      <c r="C4" s="3">
        <v>9</v>
      </c>
      <c r="D4" s="3">
        <v>10</v>
      </c>
      <c r="E4" s="3">
        <v>7</v>
      </c>
    </row>
    <row r="5" spans="1:5" x14ac:dyDescent="0.3">
      <c r="A5" s="3" t="s">
        <v>369</v>
      </c>
      <c r="B5" s="3">
        <v>21</v>
      </c>
      <c r="C5" s="3">
        <v>18</v>
      </c>
      <c r="D5" s="3">
        <v>26</v>
      </c>
      <c r="E5" s="3">
        <v>3</v>
      </c>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E8"/>
  <sheetViews>
    <sheetView workbookViewId="0"/>
  </sheetViews>
  <sheetFormatPr defaultRowHeight="14.4" x14ac:dyDescent="0.3"/>
  <cols>
    <col min="1" max="1" width="23" style="15" customWidth="1"/>
    <col min="2" max="2" width="15.5546875" style="15" customWidth="1"/>
    <col min="3" max="3" width="11.88671875" style="15" customWidth="1"/>
    <col min="4" max="4" width="14.44140625" style="15" customWidth="1"/>
    <col min="5" max="5" width="20.5546875" style="15" customWidth="1"/>
  </cols>
  <sheetData>
    <row r="1" spans="1:5" x14ac:dyDescent="0.3">
      <c r="A1" s="12" t="s">
        <v>370</v>
      </c>
      <c r="B1" s="12" t="s">
        <v>362</v>
      </c>
      <c r="C1" s="12" t="s">
        <v>363</v>
      </c>
      <c r="D1" s="12" t="s">
        <v>364</v>
      </c>
      <c r="E1" s="12" t="s">
        <v>365</v>
      </c>
    </row>
    <row r="2" spans="1:5" x14ac:dyDescent="0.3">
      <c r="A2" s="20" t="s">
        <v>371</v>
      </c>
      <c r="B2" s="16">
        <v>0</v>
      </c>
      <c r="C2" s="16">
        <v>0</v>
      </c>
      <c r="D2" s="16">
        <v>0</v>
      </c>
      <c r="E2" s="16">
        <v>0</v>
      </c>
    </row>
    <row r="3" spans="1:5" x14ac:dyDescent="0.3">
      <c r="A3" s="20" t="s">
        <v>372</v>
      </c>
      <c r="B3" s="16">
        <v>21</v>
      </c>
      <c r="C3" s="16">
        <v>27</v>
      </c>
      <c r="D3" s="16">
        <v>36</v>
      </c>
      <c r="E3" s="16">
        <v>10</v>
      </c>
    </row>
    <row r="4" spans="1:5" x14ac:dyDescent="0.3">
      <c r="A4" s="20" t="s">
        <v>373</v>
      </c>
      <c r="B4" s="16">
        <v>0</v>
      </c>
      <c r="C4" s="16">
        <v>0</v>
      </c>
      <c r="D4" s="16">
        <v>0</v>
      </c>
      <c r="E4" s="16">
        <v>0</v>
      </c>
    </row>
    <row r="5" spans="1:5" x14ac:dyDescent="0.3">
      <c r="A5" s="21"/>
    </row>
    <row r="6" spans="1:5" x14ac:dyDescent="0.3">
      <c r="A6" s="21"/>
    </row>
    <row r="7" spans="1:5" x14ac:dyDescent="0.3">
      <c r="A7" s="21"/>
    </row>
    <row r="8" spans="1:5" x14ac:dyDescent="0.3">
      <c r="A8" s="21"/>
    </row>
  </sheetData>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22227-F6C0-45AA-98C1-E094085110F5}">
  <dimension ref="A1:G18"/>
  <sheetViews>
    <sheetView zoomScaleNormal="100" workbookViewId="0"/>
  </sheetViews>
  <sheetFormatPr defaultColWidth="8.88671875" defaultRowHeight="14.4" x14ac:dyDescent="0.3"/>
  <cols>
    <col min="1" max="3" width="13.5546875" style="75" customWidth="1"/>
    <col min="4" max="4" width="20" style="75" customWidth="1"/>
    <col min="5" max="5" width="18" style="75" customWidth="1"/>
    <col min="6" max="6" width="22.6640625" style="75" customWidth="1"/>
    <col min="7" max="7" width="26" style="75" customWidth="1"/>
    <col min="8" max="16384" width="8.88671875" style="51"/>
  </cols>
  <sheetData>
    <row r="1" spans="1:7" ht="43.2" x14ac:dyDescent="0.3">
      <c r="A1" s="4" t="s">
        <v>374</v>
      </c>
      <c r="B1" s="4" t="s">
        <v>375</v>
      </c>
      <c r="C1" s="4" t="s">
        <v>376</v>
      </c>
      <c r="D1" s="4" t="s">
        <v>377</v>
      </c>
      <c r="E1" s="4" t="s">
        <v>378</v>
      </c>
      <c r="F1" s="4" t="s">
        <v>379</v>
      </c>
      <c r="G1" s="72" t="s">
        <v>380</v>
      </c>
    </row>
    <row r="2" spans="1:7" x14ac:dyDescent="0.3">
      <c r="A2" s="20">
        <v>237</v>
      </c>
      <c r="B2" s="76" t="s">
        <v>381</v>
      </c>
      <c r="C2" s="77">
        <v>75.386174240000003</v>
      </c>
      <c r="D2" s="20">
        <v>3</v>
      </c>
      <c r="E2" s="78">
        <v>1706</v>
      </c>
      <c r="F2" s="78">
        <v>3410</v>
      </c>
      <c r="G2" s="78">
        <v>861520</v>
      </c>
    </row>
    <row r="3" spans="1:7" x14ac:dyDescent="0.3">
      <c r="A3" s="20">
        <v>520</v>
      </c>
      <c r="B3" s="76" t="s">
        <v>382</v>
      </c>
      <c r="C3" s="77">
        <v>96.778409089999997</v>
      </c>
      <c r="D3" s="20">
        <v>1</v>
      </c>
      <c r="E3" s="78">
        <v>1008</v>
      </c>
      <c r="F3" s="20">
        <v>541</v>
      </c>
      <c r="G3" s="78">
        <v>543517</v>
      </c>
    </row>
    <row r="4" spans="1:7" x14ac:dyDescent="0.3">
      <c r="A4" s="20">
        <v>1233</v>
      </c>
      <c r="B4" s="76" t="s">
        <v>383</v>
      </c>
      <c r="C4" s="77">
        <v>28.4282197</v>
      </c>
      <c r="D4" s="20">
        <v>3</v>
      </c>
      <c r="E4" s="78">
        <v>1609</v>
      </c>
      <c r="F4" s="20">
        <v>878</v>
      </c>
      <c r="G4" s="78">
        <v>465162</v>
      </c>
    </row>
    <row r="5" spans="1:7" x14ac:dyDescent="0.3">
      <c r="A5" s="20">
        <v>442</v>
      </c>
      <c r="B5" s="76" t="s">
        <v>384</v>
      </c>
      <c r="C5" s="77">
        <v>37.307575759999999</v>
      </c>
      <c r="D5" s="20">
        <v>2</v>
      </c>
      <c r="E5" s="20">
        <v>797</v>
      </c>
      <c r="F5" s="78">
        <v>1374</v>
      </c>
      <c r="G5" s="78">
        <v>363757</v>
      </c>
    </row>
    <row r="6" spans="1:7" x14ac:dyDescent="0.3">
      <c r="A6" s="20">
        <v>288</v>
      </c>
      <c r="B6" s="76" t="s">
        <v>385</v>
      </c>
      <c r="C6" s="77">
        <v>1.8465909089999999</v>
      </c>
      <c r="D6" s="20">
        <v>1</v>
      </c>
      <c r="E6" s="20">
        <v>853</v>
      </c>
      <c r="F6" s="20">
        <v>895</v>
      </c>
      <c r="G6" s="78">
        <v>263556</v>
      </c>
    </row>
    <row r="7" spans="1:7" x14ac:dyDescent="0.3">
      <c r="A7" s="20">
        <v>222</v>
      </c>
      <c r="B7" s="76" t="s">
        <v>386</v>
      </c>
      <c r="C7" s="77">
        <v>97.222727269999993</v>
      </c>
      <c r="D7" s="20">
        <v>1</v>
      </c>
      <c r="E7" s="20">
        <v>775</v>
      </c>
      <c r="F7" s="78">
        <v>1025</v>
      </c>
      <c r="G7" s="78">
        <v>243195</v>
      </c>
    </row>
    <row r="8" spans="1:7" x14ac:dyDescent="0.3">
      <c r="A8" s="20">
        <v>230</v>
      </c>
      <c r="B8" s="76" t="s">
        <v>387</v>
      </c>
      <c r="C8" s="77">
        <v>42.443371210000002</v>
      </c>
      <c r="D8" s="20">
        <v>1</v>
      </c>
      <c r="E8" s="20">
        <v>352</v>
      </c>
      <c r="F8" s="20">
        <v>961</v>
      </c>
      <c r="G8" s="78">
        <v>240520</v>
      </c>
    </row>
    <row r="9" spans="1:7" x14ac:dyDescent="0.3">
      <c r="A9" s="20">
        <v>448</v>
      </c>
      <c r="B9" s="76" t="s">
        <v>388</v>
      </c>
      <c r="C9" s="77">
        <v>79.070454549999994</v>
      </c>
      <c r="D9" s="20">
        <v>1</v>
      </c>
      <c r="E9" s="20">
        <v>445</v>
      </c>
      <c r="F9" s="78">
        <v>1026</v>
      </c>
      <c r="G9" s="78">
        <v>191595</v>
      </c>
    </row>
    <row r="10" spans="1:7" x14ac:dyDescent="0.3">
      <c r="A10" s="20">
        <v>235</v>
      </c>
      <c r="B10" s="76" t="s">
        <v>389</v>
      </c>
      <c r="C10" s="77">
        <v>14.428977270000001</v>
      </c>
      <c r="D10" s="20">
        <v>1</v>
      </c>
      <c r="E10" s="20">
        <v>248</v>
      </c>
      <c r="F10" s="20">
        <v>731</v>
      </c>
      <c r="G10" s="78">
        <v>181288</v>
      </c>
    </row>
    <row r="11" spans="1:7" x14ac:dyDescent="0.3">
      <c r="A11" s="20">
        <v>599</v>
      </c>
      <c r="B11" s="76" t="s">
        <v>390</v>
      </c>
      <c r="C11" s="77">
        <v>39.260795450000003</v>
      </c>
      <c r="D11" s="20">
        <v>1</v>
      </c>
      <c r="E11" s="20">
        <v>63</v>
      </c>
      <c r="F11" s="78">
        <v>2458</v>
      </c>
      <c r="G11" s="78">
        <v>143473</v>
      </c>
    </row>
    <row r="12" spans="1:7" x14ac:dyDescent="0.3">
      <c r="A12" s="20">
        <v>212</v>
      </c>
      <c r="B12" s="76" t="s">
        <v>391</v>
      </c>
      <c r="C12" s="77">
        <v>114.2948864</v>
      </c>
      <c r="D12" s="20">
        <v>1</v>
      </c>
      <c r="E12" s="20">
        <v>263</v>
      </c>
      <c r="F12" s="20">
        <v>518</v>
      </c>
      <c r="G12" s="78">
        <v>124838</v>
      </c>
    </row>
    <row r="13" spans="1:7" x14ac:dyDescent="0.3">
      <c r="A13" s="20">
        <v>859</v>
      </c>
      <c r="B13" s="76" t="s">
        <v>392</v>
      </c>
      <c r="C13" s="77">
        <v>7.0808712119999999</v>
      </c>
      <c r="D13" s="20">
        <v>1</v>
      </c>
      <c r="E13" s="20">
        <v>211</v>
      </c>
      <c r="F13" s="20">
        <v>751</v>
      </c>
      <c r="G13" s="78">
        <v>120517</v>
      </c>
    </row>
    <row r="14" spans="1:7" x14ac:dyDescent="0.3">
      <c r="A14" s="20">
        <v>73</v>
      </c>
      <c r="B14" s="76" t="s">
        <v>393</v>
      </c>
      <c r="C14" s="77">
        <v>57.850568180000003</v>
      </c>
      <c r="D14" s="20">
        <v>1</v>
      </c>
      <c r="E14" s="20">
        <v>224</v>
      </c>
      <c r="F14" s="20">
        <v>495</v>
      </c>
      <c r="G14" s="78">
        <v>105478</v>
      </c>
    </row>
    <row r="15" spans="1:7" x14ac:dyDescent="0.3">
      <c r="A15" s="20">
        <v>444</v>
      </c>
      <c r="B15" s="76" t="s">
        <v>394</v>
      </c>
      <c r="C15" s="77">
        <v>42.581628790000003</v>
      </c>
      <c r="D15" s="20">
        <v>1</v>
      </c>
      <c r="E15" s="20">
        <v>360</v>
      </c>
      <c r="F15" s="20">
        <v>294</v>
      </c>
      <c r="G15" s="78">
        <v>101670</v>
      </c>
    </row>
    <row r="16" spans="1:7" x14ac:dyDescent="0.3">
      <c r="A16" s="20">
        <v>356</v>
      </c>
      <c r="B16" s="76" t="s">
        <v>395</v>
      </c>
      <c r="C16" s="77">
        <v>37.86003788</v>
      </c>
      <c r="D16" s="20">
        <v>1</v>
      </c>
      <c r="E16" s="20">
        <v>230</v>
      </c>
      <c r="F16" s="20">
        <v>1</v>
      </c>
      <c r="G16" s="20">
        <v>230</v>
      </c>
    </row>
    <row r="18" spans="1:1" x14ac:dyDescent="0.3">
      <c r="A18" s="75" t="s">
        <v>396</v>
      </c>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6938-50E2-4B1D-B9AC-49F47CFF8200}">
  <sheetPr>
    <tabColor theme="0"/>
  </sheetPr>
  <dimension ref="A1:E13"/>
  <sheetViews>
    <sheetView workbookViewId="0">
      <selection activeCell="C32" sqref="C32"/>
    </sheetView>
  </sheetViews>
  <sheetFormatPr defaultRowHeight="14.4" x14ac:dyDescent="0.3"/>
  <cols>
    <col min="1" max="5" width="22.33203125" style="15" customWidth="1"/>
  </cols>
  <sheetData>
    <row r="1" spans="1:5" ht="43.2" x14ac:dyDescent="0.3">
      <c r="A1" s="4" t="s">
        <v>397</v>
      </c>
      <c r="B1" s="4" t="s">
        <v>377</v>
      </c>
      <c r="C1" s="4" t="s">
        <v>378</v>
      </c>
      <c r="D1" s="4" t="s">
        <v>379</v>
      </c>
      <c r="E1" s="4" t="s">
        <v>380</v>
      </c>
    </row>
    <row r="2" spans="1:5" x14ac:dyDescent="0.3">
      <c r="A2" s="13">
        <v>364</v>
      </c>
      <c r="B2" s="16">
        <v>9</v>
      </c>
      <c r="C2" s="31">
        <v>1184</v>
      </c>
      <c r="D2" s="31">
        <v>60876</v>
      </c>
      <c r="E2" s="31">
        <v>4606674</v>
      </c>
    </row>
    <row r="3" spans="1:5" x14ac:dyDescent="0.3">
      <c r="A3" s="13">
        <v>237</v>
      </c>
      <c r="B3" s="16">
        <v>10</v>
      </c>
      <c r="C3" s="31">
        <v>3517</v>
      </c>
      <c r="D3" s="31">
        <v>15173</v>
      </c>
      <c r="E3" s="31">
        <v>2190224</v>
      </c>
    </row>
    <row r="4" spans="1:5" x14ac:dyDescent="0.3">
      <c r="A4" s="16">
        <v>322</v>
      </c>
      <c r="B4" s="16">
        <v>2</v>
      </c>
      <c r="C4" s="31">
        <v>438</v>
      </c>
      <c r="D4" s="31">
        <v>16818</v>
      </c>
      <c r="E4" s="31">
        <v>2181048</v>
      </c>
    </row>
    <row r="5" spans="1:5" x14ac:dyDescent="0.3">
      <c r="A5" s="16">
        <v>415</v>
      </c>
      <c r="B5" s="16">
        <v>5</v>
      </c>
      <c r="C5" s="31">
        <v>3104</v>
      </c>
      <c r="D5" s="31">
        <v>13164</v>
      </c>
      <c r="E5" s="31">
        <v>2002316</v>
      </c>
    </row>
    <row r="6" spans="1:5" x14ac:dyDescent="0.3">
      <c r="A6" s="16">
        <v>325</v>
      </c>
      <c r="B6" s="16">
        <v>4</v>
      </c>
      <c r="C6" s="31">
        <v>1789</v>
      </c>
      <c r="D6" s="31">
        <v>16689</v>
      </c>
      <c r="E6" s="31">
        <v>1783980</v>
      </c>
    </row>
    <row r="7" spans="1:5" x14ac:dyDescent="0.3">
      <c r="A7" s="16">
        <v>214</v>
      </c>
      <c r="B7" s="16">
        <v>17</v>
      </c>
      <c r="C7" s="31">
        <v>7410</v>
      </c>
      <c r="D7" s="31">
        <v>6603</v>
      </c>
      <c r="E7" s="31">
        <v>1460141</v>
      </c>
    </row>
    <row r="8" spans="1:5" x14ac:dyDescent="0.3">
      <c r="A8" s="32" t="s">
        <v>398</v>
      </c>
      <c r="B8" s="16">
        <v>3</v>
      </c>
      <c r="C8" s="31">
        <v>1062</v>
      </c>
      <c r="D8" s="31">
        <v>2918</v>
      </c>
      <c r="E8" s="31">
        <v>1385607</v>
      </c>
    </row>
    <row r="9" spans="1:5" x14ac:dyDescent="0.3">
      <c r="A9" s="16">
        <v>520</v>
      </c>
      <c r="B9" s="16">
        <v>12</v>
      </c>
      <c r="C9" s="31">
        <v>3653</v>
      </c>
      <c r="D9" s="31">
        <v>11088</v>
      </c>
      <c r="E9" s="31">
        <v>1258592</v>
      </c>
    </row>
    <row r="10" spans="1:5" x14ac:dyDescent="0.3">
      <c r="A10" s="16">
        <v>781</v>
      </c>
      <c r="B10" s="16">
        <v>5</v>
      </c>
      <c r="C10" s="31">
        <v>1238</v>
      </c>
      <c r="D10" s="31">
        <v>25936</v>
      </c>
      <c r="E10" s="31">
        <v>1212009</v>
      </c>
    </row>
    <row r="11" spans="1:5" x14ac:dyDescent="0.3">
      <c r="A11" s="16">
        <v>286</v>
      </c>
      <c r="B11" s="16">
        <v>4</v>
      </c>
      <c r="C11" s="31">
        <v>1216</v>
      </c>
      <c r="D11" s="31">
        <v>20283</v>
      </c>
      <c r="E11" s="31">
        <v>1211621</v>
      </c>
    </row>
    <row r="13" spans="1:5" x14ac:dyDescent="0.3">
      <c r="A13" s="15" t="s">
        <v>396</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628F1-BBEE-4110-BF5F-EF1AFF277558}">
  <dimension ref="A1:M5"/>
  <sheetViews>
    <sheetView zoomScale="70" zoomScaleNormal="70" workbookViewId="0">
      <selection activeCell="M3" sqref="M3"/>
    </sheetView>
  </sheetViews>
  <sheetFormatPr defaultColWidth="8.88671875" defaultRowHeight="14.4" x14ac:dyDescent="0.3"/>
  <cols>
    <col min="1" max="1" width="27" style="45" customWidth="1"/>
    <col min="2" max="2" width="22.6640625" style="45" customWidth="1"/>
    <col min="3" max="3" width="25.44140625" style="45" customWidth="1"/>
    <col min="4" max="4" width="24.6640625" style="45" customWidth="1"/>
    <col min="5" max="5" width="21.33203125" style="45" customWidth="1"/>
    <col min="6" max="6" width="31.33203125" style="45" customWidth="1"/>
    <col min="7" max="7" width="24.44140625" style="45" bestFit="1" customWidth="1"/>
    <col min="8" max="8" width="36.5546875" style="45" bestFit="1" customWidth="1"/>
    <col min="9" max="9" width="24.44140625" style="45" bestFit="1" customWidth="1"/>
    <col min="10" max="10" width="36.5546875" style="45" bestFit="1" customWidth="1"/>
    <col min="11" max="11" width="21.33203125" style="45" bestFit="1" customWidth="1"/>
    <col min="12" max="12" width="14.5546875" style="45" bestFit="1" customWidth="1"/>
    <col min="13" max="13" width="19.109375" style="45" bestFit="1" customWidth="1"/>
    <col min="14" max="16384" width="8.88671875" style="51"/>
  </cols>
  <sheetData>
    <row r="1" spans="1:13" ht="28.8" x14ac:dyDescent="0.3">
      <c r="A1" s="4" t="s">
        <v>346</v>
      </c>
      <c r="B1" s="4" t="s">
        <v>1274</v>
      </c>
      <c r="C1" s="4" t="s">
        <v>1273</v>
      </c>
      <c r="D1" s="4" t="s">
        <v>399</v>
      </c>
      <c r="E1" s="4" t="s">
        <v>349</v>
      </c>
      <c r="F1" s="4" t="s">
        <v>1272</v>
      </c>
      <c r="G1" s="4" t="s">
        <v>400</v>
      </c>
      <c r="H1" s="4" t="s">
        <v>1271</v>
      </c>
      <c r="I1" s="4" t="s">
        <v>401</v>
      </c>
      <c r="J1" s="4" t="s">
        <v>1270</v>
      </c>
      <c r="K1" s="4" t="s">
        <v>1269</v>
      </c>
      <c r="L1" s="4" t="s">
        <v>1268</v>
      </c>
      <c r="M1" s="4" t="s">
        <v>402</v>
      </c>
    </row>
    <row r="2" spans="1:13" ht="113.4" customHeight="1" x14ac:dyDescent="0.3">
      <c r="A2" s="9" t="s">
        <v>1267</v>
      </c>
      <c r="B2" s="70" t="s">
        <v>351</v>
      </c>
      <c r="C2" s="9" t="s">
        <v>1266</v>
      </c>
      <c r="D2" s="9" t="s">
        <v>8</v>
      </c>
      <c r="E2" s="9" t="s">
        <v>8</v>
      </c>
      <c r="F2" s="9" t="s">
        <v>1265</v>
      </c>
      <c r="G2" s="9" t="s">
        <v>8</v>
      </c>
      <c r="H2" s="9" t="s">
        <v>1264</v>
      </c>
      <c r="I2" s="9" t="s">
        <v>8</v>
      </c>
      <c r="J2" s="9" t="s">
        <v>1263</v>
      </c>
      <c r="K2" s="9" t="s">
        <v>8</v>
      </c>
      <c r="L2" s="70" t="s">
        <v>8</v>
      </c>
      <c r="M2" s="70" t="s">
        <v>2948</v>
      </c>
    </row>
    <row r="3" spans="1:13" ht="346.8" customHeight="1" x14ac:dyDescent="0.3">
      <c r="A3" s="9" t="s">
        <v>1262</v>
      </c>
      <c r="B3" s="70" t="s">
        <v>1257</v>
      </c>
      <c r="C3" s="9" t="s">
        <v>1261</v>
      </c>
      <c r="D3" s="9" t="s">
        <v>8</v>
      </c>
      <c r="E3" s="9" t="s">
        <v>8</v>
      </c>
      <c r="F3" s="9" t="s">
        <v>2905</v>
      </c>
      <c r="G3" s="9" t="s">
        <v>8</v>
      </c>
      <c r="H3" s="9" t="s">
        <v>2906</v>
      </c>
      <c r="I3" s="9" t="s">
        <v>8</v>
      </c>
      <c r="J3" s="9" t="s">
        <v>2906</v>
      </c>
      <c r="K3" s="9" t="s">
        <v>8</v>
      </c>
      <c r="L3" s="70" t="s">
        <v>8</v>
      </c>
      <c r="M3" s="70" t="s">
        <v>2949</v>
      </c>
    </row>
    <row r="4" spans="1:13" ht="28.8" x14ac:dyDescent="0.3">
      <c r="A4" s="9" t="s">
        <v>1260</v>
      </c>
      <c r="B4" s="9" t="s">
        <v>352</v>
      </c>
      <c r="C4" s="9" t="s">
        <v>1259</v>
      </c>
      <c r="D4" s="9" t="s">
        <v>8</v>
      </c>
      <c r="E4" s="9" t="s">
        <v>7</v>
      </c>
      <c r="F4" s="102">
        <v>500</v>
      </c>
      <c r="G4" s="101">
        <v>2.9999999999999997E-4</v>
      </c>
      <c r="H4" s="102">
        <v>500</v>
      </c>
      <c r="I4" s="101">
        <v>2.9999999999999997E-4</v>
      </c>
      <c r="J4" s="102">
        <v>500</v>
      </c>
      <c r="K4" s="101">
        <v>2.9999999999999997E-4</v>
      </c>
      <c r="L4" s="100">
        <v>1500</v>
      </c>
      <c r="M4" s="70" t="s">
        <v>2950</v>
      </c>
    </row>
    <row r="5" spans="1:13" ht="57.6" x14ac:dyDescent="0.3">
      <c r="A5" s="9" t="s">
        <v>1258</v>
      </c>
      <c r="B5" s="9" t="s">
        <v>1257</v>
      </c>
      <c r="C5" s="9" t="s">
        <v>1256</v>
      </c>
      <c r="D5" s="9" t="s">
        <v>8</v>
      </c>
      <c r="E5" s="9" t="s">
        <v>8</v>
      </c>
      <c r="F5" s="9" t="s">
        <v>8</v>
      </c>
      <c r="G5" s="9" t="s">
        <v>8</v>
      </c>
      <c r="H5" s="9" t="s">
        <v>8</v>
      </c>
      <c r="I5" s="9" t="s">
        <v>8</v>
      </c>
      <c r="J5" s="9" t="s">
        <v>8</v>
      </c>
      <c r="K5" s="9" t="s">
        <v>8</v>
      </c>
      <c r="L5" s="70" t="s">
        <v>8</v>
      </c>
      <c r="M5" s="70" t="s">
        <v>2951</v>
      </c>
    </row>
  </sheetData>
  <autoFilter ref="A1:L5" xr:uid="{DCC74BC2-7FB6-42C9-9625-CB0B4806B228}"/>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36047-E71E-4CBD-BF52-4621C962695F}">
  <dimension ref="A1:X18"/>
  <sheetViews>
    <sheetView workbookViewId="0">
      <selection activeCell="U12" sqref="U12"/>
    </sheetView>
  </sheetViews>
  <sheetFormatPr defaultColWidth="8.88671875" defaultRowHeight="14.4" x14ac:dyDescent="0.3"/>
  <cols>
    <col min="1" max="1" width="22.88671875" style="75" customWidth="1"/>
    <col min="2" max="2" width="10.109375" style="75" bestFit="1" customWidth="1"/>
    <col min="3" max="3" width="12.88671875" style="75" bestFit="1" customWidth="1"/>
    <col min="4" max="4" width="15" style="75" customWidth="1"/>
    <col min="5" max="5" width="13.6640625" style="75" bestFit="1" customWidth="1"/>
    <col min="6" max="8" width="8.6640625" style="75" bestFit="1" customWidth="1"/>
    <col min="9" max="10" width="9.109375" style="75" bestFit="1" customWidth="1"/>
    <col min="11" max="11" width="8.33203125" style="75" bestFit="1" customWidth="1"/>
    <col min="12" max="16" width="9.109375" style="75" bestFit="1" customWidth="1"/>
    <col min="17" max="17" width="8.44140625" style="75" bestFit="1" customWidth="1"/>
    <col min="18" max="18" width="10" style="75" bestFit="1" customWidth="1"/>
    <col min="19" max="19" width="9.44140625" style="75" bestFit="1" customWidth="1"/>
    <col min="20" max="20" width="10" style="75" bestFit="1" customWidth="1"/>
    <col min="21" max="21" width="13" style="75" customWidth="1"/>
    <col min="22" max="22" width="10.33203125" style="75" bestFit="1" customWidth="1"/>
    <col min="23" max="23" width="9.44140625" style="75" bestFit="1" customWidth="1"/>
    <col min="24" max="16384" width="8.88671875" style="51"/>
  </cols>
  <sheetData>
    <row r="1" spans="1:24" ht="72" x14ac:dyDescent="0.3">
      <c r="A1" s="12" t="s">
        <v>2786</v>
      </c>
      <c r="B1" s="4" t="s">
        <v>357</v>
      </c>
      <c r="C1" s="4" t="s">
        <v>399</v>
      </c>
      <c r="D1" s="198" t="s">
        <v>2907</v>
      </c>
      <c r="E1" s="105" t="s">
        <v>2785</v>
      </c>
      <c r="F1" s="105" t="s">
        <v>2784</v>
      </c>
      <c r="G1" s="105" t="s">
        <v>2783</v>
      </c>
      <c r="H1" s="105" t="s">
        <v>2782</v>
      </c>
      <c r="I1" s="105" t="s">
        <v>2781</v>
      </c>
      <c r="J1" s="105" t="s">
        <v>2780</v>
      </c>
      <c r="K1" s="105" t="s">
        <v>2779</v>
      </c>
      <c r="L1" s="105" t="s">
        <v>2778</v>
      </c>
      <c r="M1" s="105" t="s">
        <v>2777</v>
      </c>
      <c r="N1" s="105" t="s">
        <v>2776</v>
      </c>
      <c r="O1" s="105" t="s">
        <v>2775</v>
      </c>
      <c r="P1" s="105" t="s">
        <v>2774</v>
      </c>
      <c r="Q1" s="197" t="s">
        <v>2773</v>
      </c>
      <c r="R1" s="4" t="s">
        <v>400</v>
      </c>
      <c r="S1" s="4" t="s">
        <v>401</v>
      </c>
      <c r="T1" s="4" t="s">
        <v>2772</v>
      </c>
      <c r="U1" s="4" t="s">
        <v>2771</v>
      </c>
      <c r="V1" s="4" t="s">
        <v>2770</v>
      </c>
      <c r="W1" s="4" t="s">
        <v>402</v>
      </c>
    </row>
    <row r="2" spans="1:24" x14ac:dyDescent="0.3">
      <c r="A2" s="20" t="s">
        <v>2768</v>
      </c>
      <c r="B2" s="188" t="s">
        <v>2769</v>
      </c>
      <c r="C2" s="20" t="s">
        <v>8</v>
      </c>
      <c r="D2" s="94" t="s">
        <v>2611</v>
      </c>
      <c r="E2" s="223">
        <v>2625</v>
      </c>
      <c r="F2" s="224">
        <v>5250</v>
      </c>
      <c r="G2" s="224">
        <v>7857</v>
      </c>
      <c r="H2" s="224">
        <v>10500</v>
      </c>
      <c r="I2" s="224">
        <v>2625</v>
      </c>
      <c r="J2" s="224">
        <v>5250</v>
      </c>
      <c r="K2" s="224">
        <v>7857</v>
      </c>
      <c r="L2" s="224">
        <v>10500</v>
      </c>
      <c r="M2" s="224">
        <v>2625</v>
      </c>
      <c r="N2" s="224">
        <v>5250</v>
      </c>
      <c r="O2" s="224">
        <v>7857</v>
      </c>
      <c r="P2" s="224">
        <v>10500</v>
      </c>
      <c r="Q2" s="225">
        <v>0.46</v>
      </c>
      <c r="R2" s="101">
        <v>4.7199999999999999E-2</v>
      </c>
      <c r="S2" s="101">
        <v>4.7199999999999999E-2</v>
      </c>
      <c r="T2" s="101">
        <v>4.7199999999999999E-2</v>
      </c>
      <c r="U2" s="78">
        <f t="shared" ref="U2:U7" si="0">H2+L2+P2</f>
        <v>31500</v>
      </c>
      <c r="V2" s="189">
        <v>47118</v>
      </c>
      <c r="W2" s="20" t="s">
        <v>2952</v>
      </c>
    </row>
    <row r="3" spans="1:24" x14ac:dyDescent="0.3">
      <c r="A3" s="188" t="s">
        <v>2768</v>
      </c>
      <c r="B3" s="193" t="s">
        <v>2767</v>
      </c>
      <c r="C3" s="188" t="s">
        <v>8</v>
      </c>
      <c r="D3" s="188" t="s">
        <v>2704</v>
      </c>
      <c r="E3" s="224">
        <v>121375</v>
      </c>
      <c r="F3" s="224">
        <v>242750</v>
      </c>
      <c r="G3" s="224">
        <v>364125</v>
      </c>
      <c r="H3" s="224">
        <v>485500</v>
      </c>
      <c r="I3" s="224">
        <v>121375</v>
      </c>
      <c r="J3" s="224">
        <v>242750</v>
      </c>
      <c r="K3" s="224">
        <v>364125</v>
      </c>
      <c r="L3" s="224">
        <v>485500</v>
      </c>
      <c r="M3" s="224">
        <v>121375</v>
      </c>
      <c r="N3" s="224">
        <v>242750</v>
      </c>
      <c r="O3" s="224">
        <v>364125</v>
      </c>
      <c r="P3" s="224">
        <v>485500</v>
      </c>
      <c r="Q3" s="226">
        <v>0.52</v>
      </c>
      <c r="R3" s="227">
        <v>4.7199999999999999E-2</v>
      </c>
      <c r="S3" s="227">
        <v>4.7199999999999999E-2</v>
      </c>
      <c r="T3" s="227">
        <v>4.7199999999999999E-2</v>
      </c>
      <c r="U3" s="224">
        <f t="shared" si="0"/>
        <v>1456500</v>
      </c>
      <c r="V3" s="196">
        <v>47118</v>
      </c>
      <c r="W3" s="188" t="s">
        <v>2953</v>
      </c>
    </row>
    <row r="4" spans="1:24" x14ac:dyDescent="0.3">
      <c r="A4" s="195" t="s">
        <v>2765</v>
      </c>
      <c r="B4" s="188" t="s">
        <v>2766</v>
      </c>
      <c r="C4" s="194" t="s">
        <v>8</v>
      </c>
      <c r="D4" s="228" t="s">
        <v>2611</v>
      </c>
      <c r="E4" s="229">
        <v>1212</v>
      </c>
      <c r="F4" s="188">
        <v>2424</v>
      </c>
      <c r="G4" s="188">
        <v>3636</v>
      </c>
      <c r="H4" s="188">
        <v>4850</v>
      </c>
      <c r="I4" s="229">
        <v>1212</v>
      </c>
      <c r="J4" s="188">
        <v>2424</v>
      </c>
      <c r="K4" s="188">
        <v>3636</v>
      </c>
      <c r="L4" s="188">
        <v>4850</v>
      </c>
      <c r="M4" s="229">
        <v>1212</v>
      </c>
      <c r="N4" s="188">
        <v>2424</v>
      </c>
      <c r="O4" s="188">
        <v>3636</v>
      </c>
      <c r="P4" s="188">
        <v>4850</v>
      </c>
      <c r="Q4" s="225">
        <v>1</v>
      </c>
      <c r="R4" s="101">
        <v>4.58E-2</v>
      </c>
      <c r="S4" s="101">
        <v>4.58E-2</v>
      </c>
      <c r="T4" s="101">
        <v>4.58E-2</v>
      </c>
      <c r="U4" s="78">
        <f t="shared" si="0"/>
        <v>14550</v>
      </c>
      <c r="V4" s="189">
        <v>47118</v>
      </c>
      <c r="W4" s="20" t="s">
        <v>2952</v>
      </c>
      <c r="X4" s="192"/>
    </row>
    <row r="5" spans="1:24" x14ac:dyDescent="0.3">
      <c r="A5" s="195" t="s">
        <v>2765</v>
      </c>
      <c r="B5" s="188" t="s">
        <v>2764</v>
      </c>
      <c r="C5" s="194" t="s">
        <v>8</v>
      </c>
      <c r="D5" s="228" t="s">
        <v>2763</v>
      </c>
      <c r="E5" s="224">
        <v>26</v>
      </c>
      <c r="F5" s="224">
        <v>52</v>
      </c>
      <c r="G5" s="224">
        <v>78</v>
      </c>
      <c r="H5" s="224">
        <v>106</v>
      </c>
      <c r="I5" s="224">
        <v>26</v>
      </c>
      <c r="J5" s="224">
        <v>52</v>
      </c>
      <c r="K5" s="224">
        <v>78</v>
      </c>
      <c r="L5" s="224">
        <v>106</v>
      </c>
      <c r="M5" s="224">
        <v>26</v>
      </c>
      <c r="N5" s="224">
        <v>52</v>
      </c>
      <c r="O5" s="224">
        <v>78</v>
      </c>
      <c r="P5" s="224">
        <v>106</v>
      </c>
      <c r="Q5" s="225">
        <v>1</v>
      </c>
      <c r="R5" s="101">
        <v>4.58E-2</v>
      </c>
      <c r="S5" s="101">
        <v>4.58E-2</v>
      </c>
      <c r="T5" s="101">
        <v>4.58E-2</v>
      </c>
      <c r="U5" s="78">
        <f t="shared" si="0"/>
        <v>318</v>
      </c>
      <c r="V5" s="189">
        <v>47118</v>
      </c>
      <c r="W5" s="188" t="s">
        <v>2953</v>
      </c>
      <c r="X5" s="192"/>
    </row>
    <row r="6" spans="1:24" x14ac:dyDescent="0.3">
      <c r="A6" s="191" t="s">
        <v>1276</v>
      </c>
      <c r="B6" s="188" t="s">
        <v>2762</v>
      </c>
      <c r="C6" s="190" t="s">
        <v>8</v>
      </c>
      <c r="D6" s="188" t="s">
        <v>2611</v>
      </c>
      <c r="E6" s="224">
        <v>375</v>
      </c>
      <c r="F6" s="224">
        <v>750</v>
      </c>
      <c r="G6" s="224">
        <v>1125</v>
      </c>
      <c r="H6" s="224">
        <v>1500</v>
      </c>
      <c r="I6" s="224">
        <v>375</v>
      </c>
      <c r="J6" s="224">
        <v>750</v>
      </c>
      <c r="K6" s="224">
        <v>1125</v>
      </c>
      <c r="L6" s="224">
        <v>1500</v>
      </c>
      <c r="M6" s="224">
        <v>375</v>
      </c>
      <c r="N6" s="224">
        <v>750</v>
      </c>
      <c r="O6" s="224">
        <v>1125</v>
      </c>
      <c r="P6" s="224">
        <v>1500</v>
      </c>
      <c r="Q6" s="225">
        <v>0.94</v>
      </c>
      <c r="R6" s="101">
        <v>4.5900000000000003E-2</v>
      </c>
      <c r="S6" s="101">
        <v>4.5900000000000003E-2</v>
      </c>
      <c r="T6" s="101">
        <v>4.5900000000000003E-2</v>
      </c>
      <c r="U6" s="78">
        <f t="shared" si="0"/>
        <v>4500</v>
      </c>
      <c r="V6" s="189">
        <v>47118</v>
      </c>
      <c r="W6" s="20" t="s">
        <v>2952</v>
      </c>
    </row>
    <row r="7" spans="1:24" x14ac:dyDescent="0.3">
      <c r="A7" s="191" t="s">
        <v>1276</v>
      </c>
      <c r="B7" s="188" t="s">
        <v>2761</v>
      </c>
      <c r="C7" s="190" t="s">
        <v>8</v>
      </c>
      <c r="D7" s="94" t="s">
        <v>2610</v>
      </c>
      <c r="E7" s="224">
        <v>5500</v>
      </c>
      <c r="F7" s="224">
        <v>11000</v>
      </c>
      <c r="G7" s="224">
        <v>16500</v>
      </c>
      <c r="H7" s="224">
        <v>22000</v>
      </c>
      <c r="I7" s="224">
        <v>5500</v>
      </c>
      <c r="J7" s="224">
        <v>11000</v>
      </c>
      <c r="K7" s="224">
        <v>16500</v>
      </c>
      <c r="L7" s="224">
        <v>22000</v>
      </c>
      <c r="M7" s="224">
        <v>5500</v>
      </c>
      <c r="N7" s="224">
        <v>11000</v>
      </c>
      <c r="O7" s="224">
        <v>16500</v>
      </c>
      <c r="P7" s="224">
        <v>22000</v>
      </c>
      <c r="Q7" s="225">
        <v>0.94</v>
      </c>
      <c r="R7" s="101">
        <v>4.5900000000000003E-2</v>
      </c>
      <c r="S7" s="101">
        <v>4.5900000000000003E-2</v>
      </c>
      <c r="T7" s="101">
        <v>4.5900000000000003E-2</v>
      </c>
      <c r="U7" s="78">
        <f t="shared" si="0"/>
        <v>66000</v>
      </c>
      <c r="V7" s="189">
        <v>47118</v>
      </c>
      <c r="W7" s="188" t="s">
        <v>2953</v>
      </c>
    </row>
    <row r="8" spans="1:24" x14ac:dyDescent="0.3">
      <c r="A8" s="75" t="s">
        <v>2760</v>
      </c>
    </row>
    <row r="10" spans="1:24" x14ac:dyDescent="0.3">
      <c r="D10" s="45"/>
    </row>
    <row r="11" spans="1:24" x14ac:dyDescent="0.3">
      <c r="A11" s="187"/>
      <c r="D11" s="45"/>
    </row>
    <row r="12" spans="1:24" x14ac:dyDescent="0.3">
      <c r="A12" s="45"/>
    </row>
    <row r="13" spans="1:24" x14ac:dyDescent="0.3">
      <c r="A13" s="45"/>
    </row>
    <row r="18" spans="8:8" x14ac:dyDescent="0.3">
      <c r="H18" s="187"/>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00887-7D54-4B61-89FF-502C1C8F3558}">
  <dimension ref="A1:F5"/>
  <sheetViews>
    <sheetView workbookViewId="0">
      <selection activeCell="G33" sqref="G33"/>
    </sheetView>
  </sheetViews>
  <sheetFormatPr defaultRowHeight="14.4" x14ac:dyDescent="0.3"/>
  <cols>
    <col min="1" max="1" width="41.6640625" style="45" customWidth="1"/>
    <col min="2" max="2" width="32.5546875" style="45" customWidth="1"/>
    <col min="3" max="3" width="17.6640625" style="45" customWidth="1"/>
    <col min="4" max="4" width="18.33203125" style="45" customWidth="1"/>
  </cols>
  <sheetData>
    <row r="1" spans="1:6" x14ac:dyDescent="0.3">
      <c r="A1" s="4" t="s">
        <v>353</v>
      </c>
      <c r="B1" s="4" t="s">
        <v>354</v>
      </c>
      <c r="C1" s="4" t="s">
        <v>1229</v>
      </c>
      <c r="D1" s="4" t="s">
        <v>403</v>
      </c>
    </row>
    <row r="2" spans="1:6" ht="28.8" x14ac:dyDescent="0.3">
      <c r="A2" s="9" t="s">
        <v>1228</v>
      </c>
      <c r="B2" s="9" t="s">
        <v>2909</v>
      </c>
      <c r="C2" s="9" t="s">
        <v>2908</v>
      </c>
      <c r="D2" s="9" t="s">
        <v>355</v>
      </c>
      <c r="F2" s="99"/>
    </row>
    <row r="3" spans="1:6" ht="28.8" x14ac:dyDescent="0.3">
      <c r="A3" s="9" t="s">
        <v>1228</v>
      </c>
      <c r="B3" s="9" t="s">
        <v>2910</v>
      </c>
      <c r="C3" s="9" t="s">
        <v>1227</v>
      </c>
      <c r="D3" s="9" t="s">
        <v>1226</v>
      </c>
    </row>
    <row r="5" spans="1:6" x14ac:dyDescent="0.3">
      <c r="A5" s="230"/>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3C277-B25D-42CF-B098-43BA224A3C1D}">
  <sheetPr>
    <tabColor theme="0"/>
  </sheetPr>
  <dimension ref="A1:E6"/>
  <sheetViews>
    <sheetView workbookViewId="0">
      <pane ySplit="1" topLeftCell="A2" activePane="bottomLeft" state="frozen"/>
      <selection pane="bottomLeft" activeCell="E13" sqref="E13"/>
    </sheetView>
  </sheetViews>
  <sheetFormatPr defaultRowHeight="14.4" x14ac:dyDescent="0.3"/>
  <cols>
    <col min="1" max="1" width="19" style="7" customWidth="1"/>
    <col min="2" max="2" width="31.109375" style="7" customWidth="1"/>
    <col min="3" max="3" width="28" style="7" customWidth="1"/>
    <col min="4" max="4" width="26.88671875" style="7" customWidth="1"/>
    <col min="5" max="5" width="33" style="7" customWidth="1"/>
  </cols>
  <sheetData>
    <row r="1" spans="1:5" ht="28.8" x14ac:dyDescent="0.3">
      <c r="A1" s="23" t="s">
        <v>404</v>
      </c>
      <c r="B1" s="23" t="s">
        <v>405</v>
      </c>
      <c r="C1" s="23" t="s">
        <v>406</v>
      </c>
      <c r="D1" s="23" t="s">
        <v>407</v>
      </c>
      <c r="E1" s="23" t="s">
        <v>408</v>
      </c>
    </row>
    <row r="2" spans="1:5" ht="72" x14ac:dyDescent="0.3">
      <c r="A2" s="22" t="s">
        <v>409</v>
      </c>
      <c r="B2" s="22" t="s">
        <v>410</v>
      </c>
      <c r="C2" s="22" t="s">
        <v>411</v>
      </c>
      <c r="D2" s="22" t="s">
        <v>412</v>
      </c>
      <c r="E2" s="22" t="s">
        <v>413</v>
      </c>
    </row>
    <row r="3" spans="1:5" ht="57.6" x14ac:dyDescent="0.3">
      <c r="A3" s="22" t="s">
        <v>414</v>
      </c>
      <c r="B3" s="22" t="s">
        <v>415</v>
      </c>
      <c r="C3" s="22" t="s">
        <v>416</v>
      </c>
      <c r="D3" s="22" t="s">
        <v>412</v>
      </c>
      <c r="E3" s="22" t="s">
        <v>417</v>
      </c>
    </row>
    <row r="4" spans="1:5" ht="57.6" x14ac:dyDescent="0.3">
      <c r="A4" s="22" t="s">
        <v>418</v>
      </c>
      <c r="B4" s="22" t="s">
        <v>419</v>
      </c>
      <c r="C4" s="22" t="s">
        <v>416</v>
      </c>
      <c r="D4" s="22" t="s">
        <v>412</v>
      </c>
      <c r="E4" s="22" t="s">
        <v>420</v>
      </c>
    </row>
    <row r="5" spans="1:5" ht="100.8" x14ac:dyDescent="0.3">
      <c r="A5" s="24" t="s">
        <v>421</v>
      </c>
      <c r="B5" s="24" t="s">
        <v>422</v>
      </c>
      <c r="C5" s="24" t="s">
        <v>423</v>
      </c>
      <c r="D5" s="24" t="s">
        <v>424</v>
      </c>
      <c r="E5" s="24" t="s">
        <v>425</v>
      </c>
    </row>
    <row r="6" spans="1:5" ht="72" x14ac:dyDescent="0.3">
      <c r="A6" s="3" t="s">
        <v>426</v>
      </c>
      <c r="B6" s="3" t="s">
        <v>427</v>
      </c>
      <c r="C6" s="3" t="s">
        <v>428</v>
      </c>
      <c r="D6" s="3" t="s">
        <v>429</v>
      </c>
      <c r="E6" s="3" t="s">
        <v>430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5ACF-3804-4A1E-8517-B3CE768E1F98}">
  <dimension ref="A1:F4"/>
  <sheetViews>
    <sheetView workbookViewId="0">
      <selection activeCell="D16" sqref="D16"/>
    </sheetView>
  </sheetViews>
  <sheetFormatPr defaultRowHeight="14.4" x14ac:dyDescent="0.3"/>
  <cols>
    <col min="1" max="1" width="27.44140625" style="75" customWidth="1"/>
    <col min="2" max="2" width="15.5546875" style="75" customWidth="1"/>
    <col min="3" max="3" width="19.88671875" style="75" customWidth="1"/>
    <col min="4" max="4" width="41.33203125" style="75" customWidth="1"/>
  </cols>
  <sheetData>
    <row r="1" spans="1:6" ht="28.8" x14ac:dyDescent="0.3">
      <c r="A1" s="8" t="s">
        <v>356</v>
      </c>
      <c r="B1" s="8" t="s">
        <v>357</v>
      </c>
      <c r="C1" s="8" t="s">
        <v>358</v>
      </c>
      <c r="D1" s="103" t="s">
        <v>359</v>
      </c>
    </row>
    <row r="2" spans="1:6" ht="43.2" x14ac:dyDescent="0.3">
      <c r="A2" s="46" t="s">
        <v>2911</v>
      </c>
      <c r="B2" s="46" t="s">
        <v>2912</v>
      </c>
      <c r="C2" s="188" t="s">
        <v>360</v>
      </c>
      <c r="D2" s="46" t="s">
        <v>1275</v>
      </c>
      <c r="F2" s="99"/>
    </row>
    <row r="3" spans="1:6" ht="62.4" customHeight="1" x14ac:dyDescent="0.3">
      <c r="A3" s="188" t="s">
        <v>1277</v>
      </c>
      <c r="B3" s="46" t="s">
        <v>1278</v>
      </c>
      <c r="C3" s="188" t="s">
        <v>360</v>
      </c>
      <c r="D3" s="46" t="s">
        <v>1275</v>
      </c>
    </row>
    <row r="4" spans="1:6" ht="61.2" customHeight="1" x14ac:dyDescent="0.3">
      <c r="A4" s="188" t="s">
        <v>1276</v>
      </c>
      <c r="B4" s="46" t="s">
        <v>2346</v>
      </c>
      <c r="C4" s="188" t="s">
        <v>360</v>
      </c>
      <c r="D4" s="46" t="s">
        <v>1275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38FF5-7AF5-4BA6-936F-887BD9EE2A07}">
  <dimension ref="A1:B5"/>
  <sheetViews>
    <sheetView workbookViewId="0">
      <selection activeCell="D37" sqref="D37"/>
    </sheetView>
  </sheetViews>
  <sheetFormatPr defaultRowHeight="14.4" x14ac:dyDescent="0.3"/>
  <cols>
    <col min="1" max="1" width="43.88671875" style="63" customWidth="1"/>
    <col min="2" max="2" width="36.44140625" style="63" customWidth="1"/>
  </cols>
  <sheetData>
    <row r="1" spans="1:2" x14ac:dyDescent="0.3">
      <c r="A1" s="65" t="s">
        <v>2647</v>
      </c>
      <c r="B1" s="134">
        <v>308762</v>
      </c>
    </row>
    <row r="2" spans="1:2" x14ac:dyDescent="0.3">
      <c r="A2" s="133">
        <v>2026</v>
      </c>
      <c r="B2" s="135" t="s">
        <v>2646</v>
      </c>
    </row>
    <row r="3" spans="1:2" x14ac:dyDescent="0.3">
      <c r="A3" s="133">
        <v>2027</v>
      </c>
      <c r="B3" s="135" t="s">
        <v>2645</v>
      </c>
    </row>
    <row r="4" spans="1:2" x14ac:dyDescent="0.3">
      <c r="A4" s="133">
        <v>2028</v>
      </c>
      <c r="B4" s="135" t="s">
        <v>2644</v>
      </c>
    </row>
    <row r="5" spans="1:2" x14ac:dyDescent="0.3">
      <c r="A5" s="63" t="s">
        <v>2643</v>
      </c>
    </row>
  </sheetData>
  <pageMargins left="0.75" right="0.75" top="1" bottom="1" header="0.5" footer="0.5"/>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8CAA-D104-4A78-A7D6-DE020AF9860C}">
  <dimension ref="A1:W19"/>
  <sheetViews>
    <sheetView zoomScale="70" zoomScaleNormal="70" workbookViewId="0">
      <selection activeCell="E5" sqref="E5"/>
    </sheetView>
  </sheetViews>
  <sheetFormatPr defaultColWidth="8.88671875" defaultRowHeight="15" customHeight="1" x14ac:dyDescent="0.3"/>
  <cols>
    <col min="1" max="1" width="26" style="45" customWidth="1"/>
    <col min="2" max="2" width="31.44140625" style="45" customWidth="1"/>
    <col min="3" max="3" width="26" style="45" customWidth="1"/>
    <col min="4" max="4" width="14.44140625" style="45" customWidth="1"/>
    <col min="5" max="5" width="14.6640625" style="45" customWidth="1"/>
    <col min="6" max="6" width="15.33203125" style="45" customWidth="1"/>
    <col min="7" max="7" width="14.109375" style="45" customWidth="1"/>
    <col min="8" max="8" width="14.6640625" style="45" customWidth="1"/>
    <col min="9" max="9" width="14.5546875" style="45" customWidth="1"/>
    <col min="10" max="10" width="14.44140625" style="45" customWidth="1"/>
    <col min="11" max="11" width="14.5546875" style="45" customWidth="1"/>
    <col min="12" max="12" width="14.6640625" style="45" customWidth="1"/>
    <col min="13" max="13" width="16.33203125" style="45" customWidth="1"/>
    <col min="14" max="14" width="13" style="45" customWidth="1"/>
    <col min="15" max="15" width="12.33203125" style="45" customWidth="1"/>
    <col min="16" max="16" width="12.6640625" style="45" customWidth="1"/>
    <col min="17" max="16384" width="8.88671875" style="51"/>
  </cols>
  <sheetData>
    <row r="1" spans="1:23" ht="28.8" x14ac:dyDescent="0.3">
      <c r="A1" s="4" t="s">
        <v>2635</v>
      </c>
      <c r="B1" s="8" t="s">
        <v>2634</v>
      </c>
      <c r="C1" s="8" t="s">
        <v>2916</v>
      </c>
      <c r="D1" s="8" t="s">
        <v>2633</v>
      </c>
      <c r="E1" s="8" t="s">
        <v>2632</v>
      </c>
      <c r="F1" s="8" t="s">
        <v>2631</v>
      </c>
      <c r="G1" s="8" t="s">
        <v>2630</v>
      </c>
      <c r="H1" s="8" t="s">
        <v>2629</v>
      </c>
      <c r="I1" s="8" t="s">
        <v>2628</v>
      </c>
      <c r="J1" s="8" t="s">
        <v>2627</v>
      </c>
      <c r="K1" s="8" t="s">
        <v>2626</v>
      </c>
      <c r="L1" s="8" t="s">
        <v>2625</v>
      </c>
      <c r="M1" s="8" t="s">
        <v>2624</v>
      </c>
      <c r="N1" s="8" t="s">
        <v>2623</v>
      </c>
      <c r="O1" s="8" t="s">
        <v>2622</v>
      </c>
      <c r="P1" s="8" t="s">
        <v>2621</v>
      </c>
    </row>
    <row r="2" spans="1:23" s="132" customFormat="1" ht="65.25" customHeight="1" x14ac:dyDescent="0.3">
      <c r="A2" s="46" t="s">
        <v>2913</v>
      </c>
      <c r="B2" s="46" t="s">
        <v>2914</v>
      </c>
      <c r="C2" s="46" t="s">
        <v>2611</v>
      </c>
      <c r="D2" s="231">
        <v>10500</v>
      </c>
      <c r="E2" s="231">
        <v>2800</v>
      </c>
      <c r="F2" s="232">
        <v>0.5</v>
      </c>
      <c r="G2" s="231">
        <v>10500</v>
      </c>
      <c r="H2" s="231">
        <v>2800</v>
      </c>
      <c r="I2" s="232">
        <v>0.5</v>
      </c>
      <c r="J2" s="231">
        <v>10500</v>
      </c>
      <c r="K2" s="231">
        <v>2800</v>
      </c>
      <c r="L2" s="232">
        <v>0.5</v>
      </c>
      <c r="M2" s="131" t="s">
        <v>2614</v>
      </c>
      <c r="N2" s="130">
        <v>0.9</v>
      </c>
      <c r="O2" s="130">
        <v>0.9</v>
      </c>
      <c r="P2" s="130">
        <v>0.9</v>
      </c>
    </row>
    <row r="3" spans="1:23" s="129" customFormat="1" ht="65.25" customHeight="1" x14ac:dyDescent="0.3">
      <c r="A3" s="46" t="s">
        <v>2917</v>
      </c>
      <c r="B3" s="46" t="s">
        <v>2620</v>
      </c>
      <c r="C3" s="46" t="s">
        <v>2619</v>
      </c>
      <c r="D3" s="231">
        <v>485500</v>
      </c>
      <c r="E3" s="231">
        <v>72825</v>
      </c>
      <c r="F3" s="232">
        <v>0.5</v>
      </c>
      <c r="G3" s="231">
        <v>485500</v>
      </c>
      <c r="H3" s="231">
        <v>72825</v>
      </c>
      <c r="I3" s="232">
        <v>0.5</v>
      </c>
      <c r="J3" s="231">
        <v>485500</v>
      </c>
      <c r="K3" s="231">
        <v>72825</v>
      </c>
      <c r="L3" s="232">
        <v>0.5</v>
      </c>
      <c r="M3" s="131" t="s">
        <v>2614</v>
      </c>
      <c r="N3" s="130">
        <v>0.9</v>
      </c>
      <c r="O3" s="130">
        <v>0.9</v>
      </c>
      <c r="P3" s="130">
        <v>0.9</v>
      </c>
    </row>
    <row r="4" spans="1:23" ht="97.8" customHeight="1" x14ac:dyDescent="0.3">
      <c r="A4" s="46" t="s">
        <v>2636</v>
      </c>
      <c r="B4" s="46" t="s">
        <v>2918</v>
      </c>
      <c r="C4" s="228" t="s">
        <v>2611</v>
      </c>
      <c r="D4" s="9" t="s">
        <v>2617</v>
      </c>
      <c r="E4" s="232">
        <v>0.15</v>
      </c>
      <c r="F4" s="232">
        <v>0.5</v>
      </c>
      <c r="G4" s="9" t="s">
        <v>2617</v>
      </c>
      <c r="H4" s="232">
        <v>0.15</v>
      </c>
      <c r="I4" s="232">
        <v>0.5</v>
      </c>
      <c r="J4" s="9" t="s">
        <v>2617</v>
      </c>
      <c r="K4" s="232">
        <v>0.15</v>
      </c>
      <c r="L4" s="232">
        <v>0.5</v>
      </c>
      <c r="M4" s="233" t="s">
        <v>2614</v>
      </c>
      <c r="N4" s="234">
        <v>0.9</v>
      </c>
      <c r="O4" s="234">
        <v>0.9</v>
      </c>
      <c r="P4" s="234">
        <v>0.9</v>
      </c>
    </row>
    <row r="5" spans="1:23" ht="108.6" customHeight="1" x14ac:dyDescent="0.3">
      <c r="A5" s="46" t="s">
        <v>2637</v>
      </c>
      <c r="B5" s="46" t="s">
        <v>2640</v>
      </c>
      <c r="C5" s="228" t="s">
        <v>2618</v>
      </c>
      <c r="D5" s="9" t="s">
        <v>2617</v>
      </c>
      <c r="E5" s="232">
        <v>0.15</v>
      </c>
      <c r="F5" s="232">
        <v>0.5</v>
      </c>
      <c r="G5" s="9" t="s">
        <v>2617</v>
      </c>
      <c r="H5" s="232">
        <v>0.15</v>
      </c>
      <c r="I5" s="232">
        <v>0.5</v>
      </c>
      <c r="J5" s="9" t="s">
        <v>2616</v>
      </c>
      <c r="K5" s="232">
        <v>0.15</v>
      </c>
      <c r="L5" s="232">
        <v>0.5</v>
      </c>
      <c r="M5" s="233" t="s">
        <v>2614</v>
      </c>
      <c r="N5" s="234">
        <v>0.9</v>
      </c>
      <c r="O5" s="234">
        <v>0.9</v>
      </c>
      <c r="P5" s="234">
        <v>0.9</v>
      </c>
    </row>
    <row r="6" spans="1:23" ht="39.75" customHeight="1" x14ac:dyDescent="0.3">
      <c r="A6" s="46" t="s">
        <v>2638</v>
      </c>
      <c r="B6" s="46" t="s">
        <v>2915</v>
      </c>
      <c r="C6" s="228" t="s">
        <v>2611</v>
      </c>
      <c r="D6" s="223">
        <v>1500</v>
      </c>
      <c r="E6" s="223">
        <v>350</v>
      </c>
      <c r="F6" s="235">
        <v>0.9</v>
      </c>
      <c r="G6" s="223">
        <v>1500</v>
      </c>
      <c r="H6" s="223">
        <v>350</v>
      </c>
      <c r="I6" s="235">
        <v>0.9</v>
      </c>
      <c r="J6" s="223">
        <v>1500</v>
      </c>
      <c r="K6" s="223">
        <v>350</v>
      </c>
      <c r="L6" s="235">
        <v>0.9</v>
      </c>
      <c r="M6" s="233" t="s">
        <v>2614</v>
      </c>
      <c r="N6" s="234">
        <v>0.9</v>
      </c>
      <c r="O6" s="234">
        <v>0.9</v>
      </c>
      <c r="P6" s="234">
        <v>0.9</v>
      </c>
    </row>
    <row r="7" spans="1:23" ht="43.2" x14ac:dyDescent="0.3">
      <c r="A7" s="46" t="s">
        <v>2639</v>
      </c>
      <c r="B7" s="46" t="s">
        <v>2615</v>
      </c>
      <c r="C7" s="228" t="s">
        <v>2610</v>
      </c>
      <c r="D7" s="223">
        <v>22000</v>
      </c>
      <c r="E7" s="223">
        <v>3300</v>
      </c>
      <c r="F7" s="235">
        <v>0.9</v>
      </c>
      <c r="G7" s="223">
        <v>22000</v>
      </c>
      <c r="H7" s="223">
        <v>3300</v>
      </c>
      <c r="I7" s="235">
        <v>0.9</v>
      </c>
      <c r="J7" s="223">
        <v>22000</v>
      </c>
      <c r="K7" s="223">
        <v>3300</v>
      </c>
      <c r="L7" s="235">
        <v>0.9</v>
      </c>
      <c r="M7" s="233" t="s">
        <v>2614</v>
      </c>
      <c r="N7" s="234">
        <v>0.9</v>
      </c>
      <c r="O7" s="234">
        <v>0.9</v>
      </c>
      <c r="P7" s="234">
        <v>0.9</v>
      </c>
    </row>
    <row r="8" spans="1:23" ht="12.75" customHeight="1" x14ac:dyDescent="0.3">
      <c r="A8" s="75" t="s">
        <v>2613</v>
      </c>
    </row>
    <row r="9" spans="1:23" ht="14.4" x14ac:dyDescent="0.3">
      <c r="A9" s="75" t="s">
        <v>2612</v>
      </c>
      <c r="B9" s="75"/>
      <c r="C9" s="75"/>
      <c r="D9" s="75"/>
      <c r="E9" s="75"/>
      <c r="F9" s="75"/>
      <c r="G9" s="75"/>
      <c r="H9" s="75"/>
      <c r="I9" s="75"/>
      <c r="J9" s="75"/>
      <c r="K9" s="75"/>
      <c r="L9" s="75"/>
      <c r="M9" s="75"/>
      <c r="N9" s="75"/>
      <c r="O9" s="75"/>
      <c r="P9" s="75"/>
      <c r="Q9" s="75"/>
      <c r="R9" s="75"/>
      <c r="S9" s="75"/>
      <c r="T9" s="75"/>
      <c r="U9" s="75"/>
      <c r="V9" s="75"/>
      <c r="W9" s="75"/>
    </row>
    <row r="10" spans="1:23" ht="15" customHeight="1" x14ac:dyDescent="0.3">
      <c r="A10" s="75"/>
    </row>
    <row r="11" spans="1:23" ht="15" customHeight="1" x14ac:dyDescent="0.3">
      <c r="A11" s="75"/>
    </row>
    <row r="19" spans="7:7" ht="15" customHeight="1" x14ac:dyDescent="0.3">
      <c r="G19" s="236"/>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3E68F-383A-4F9C-81A1-B5E72682A9E5}">
  <dimension ref="A1:G4"/>
  <sheetViews>
    <sheetView workbookViewId="0">
      <selection activeCell="G6" sqref="G6"/>
    </sheetView>
  </sheetViews>
  <sheetFormatPr defaultRowHeight="14.4" x14ac:dyDescent="0.3"/>
  <cols>
    <col min="1" max="1" width="11.88671875" style="75" bestFit="1" customWidth="1"/>
    <col min="2" max="2" width="9.33203125" style="75" bestFit="1" customWidth="1"/>
    <col min="3" max="3" width="9.6640625" style="75" bestFit="1" customWidth="1"/>
    <col min="4" max="4" width="10.88671875" style="75" bestFit="1" customWidth="1"/>
    <col min="5" max="5" width="9.33203125" style="75" bestFit="1" customWidth="1"/>
    <col min="7" max="7" width="18.109375" customWidth="1"/>
  </cols>
  <sheetData>
    <row r="1" spans="1:7" x14ac:dyDescent="0.3">
      <c r="A1" s="88" t="s">
        <v>361</v>
      </c>
      <c r="B1" s="88" t="s">
        <v>362</v>
      </c>
      <c r="C1" s="88" t="s">
        <v>363</v>
      </c>
      <c r="D1" s="88" t="s">
        <v>364</v>
      </c>
      <c r="E1" s="88" t="s">
        <v>365</v>
      </c>
    </row>
    <row r="2" spans="1:7" x14ac:dyDescent="0.3">
      <c r="A2" s="188" t="s">
        <v>100</v>
      </c>
      <c r="B2" s="90">
        <v>42</v>
      </c>
      <c r="C2" s="90">
        <v>71</v>
      </c>
      <c r="D2" s="90">
        <v>22</v>
      </c>
      <c r="E2" s="90">
        <v>1</v>
      </c>
      <c r="G2" s="99"/>
    </row>
    <row r="3" spans="1:7" x14ac:dyDescent="0.3">
      <c r="A3" s="188" t="s">
        <v>431</v>
      </c>
      <c r="B3" s="90">
        <v>75</v>
      </c>
      <c r="C3" s="90">
        <v>225</v>
      </c>
      <c r="D3" s="90">
        <v>5</v>
      </c>
      <c r="E3" s="90">
        <v>1</v>
      </c>
    </row>
    <row r="4" spans="1:7" x14ac:dyDescent="0.3">
      <c r="A4" s="188" t="s">
        <v>432</v>
      </c>
      <c r="B4" s="90">
        <v>300</v>
      </c>
      <c r="C4" s="90">
        <v>29</v>
      </c>
      <c r="D4" s="90">
        <v>1</v>
      </c>
      <c r="E4" s="90">
        <v>0</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5ECF8-271C-46DA-BA90-502FA9467126}">
  <dimension ref="A1:E5"/>
  <sheetViews>
    <sheetView workbookViewId="0">
      <selection activeCell="L33" sqref="L33"/>
    </sheetView>
  </sheetViews>
  <sheetFormatPr defaultRowHeight="14.4" x14ac:dyDescent="0.3"/>
  <cols>
    <col min="1" max="1" width="27.44140625" style="7" customWidth="1"/>
    <col min="2" max="2" width="10.33203125" style="7" customWidth="1"/>
    <col min="3" max="5" width="9.109375" style="7" customWidth="1"/>
    <col min="6" max="16384" width="8.88671875" style="1"/>
  </cols>
  <sheetData>
    <row r="1" spans="1:5" ht="28.8" x14ac:dyDescent="0.3">
      <c r="A1" s="105" t="s">
        <v>370</v>
      </c>
      <c r="B1" s="105" t="s">
        <v>362</v>
      </c>
      <c r="C1" s="105" t="s">
        <v>363</v>
      </c>
      <c r="D1" s="105" t="s">
        <v>364</v>
      </c>
      <c r="E1" s="105" t="s">
        <v>365</v>
      </c>
    </row>
    <row r="2" spans="1:5" x14ac:dyDescent="0.3">
      <c r="A2" s="46" t="s">
        <v>2919</v>
      </c>
      <c r="B2" s="90">
        <v>40</v>
      </c>
      <c r="C2" s="90">
        <v>12</v>
      </c>
      <c r="D2" s="90">
        <v>2</v>
      </c>
      <c r="E2" s="90">
        <v>0</v>
      </c>
    </row>
    <row r="3" spans="1:5" x14ac:dyDescent="0.3">
      <c r="A3" s="46" t="s">
        <v>2920</v>
      </c>
      <c r="B3" s="90">
        <v>335</v>
      </c>
      <c r="C3" s="90">
        <v>242</v>
      </c>
      <c r="D3" s="90">
        <v>4</v>
      </c>
      <c r="E3" s="90">
        <v>1</v>
      </c>
    </row>
    <row r="5" spans="1:5" x14ac:dyDescent="0.3">
      <c r="A5" s="104"/>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sheetPr>
  <dimension ref="A1:I16"/>
  <sheetViews>
    <sheetView workbookViewId="0">
      <pane ySplit="1" topLeftCell="A11" activePane="bottomLeft" state="frozen"/>
      <selection pane="bottomLeft" activeCell="B11" sqref="B11"/>
    </sheetView>
  </sheetViews>
  <sheetFormatPr defaultRowHeight="14.4" x14ac:dyDescent="0.3"/>
  <cols>
    <col min="1" max="1" width="20.5546875" style="15" customWidth="1"/>
    <col min="2" max="2" width="50.5546875" style="15" customWidth="1"/>
    <col min="3" max="3" width="29.5546875" style="15" customWidth="1"/>
    <col min="4" max="4" width="15.33203125" style="15" customWidth="1"/>
    <col min="5" max="5" width="19.109375" style="15" customWidth="1"/>
    <col min="6" max="6" width="15.6640625" style="15" customWidth="1"/>
    <col min="7" max="7" width="16.33203125" style="15" customWidth="1"/>
    <col min="8" max="8" width="10.6640625" style="15" customWidth="1"/>
    <col min="9" max="9" width="31.44140625" style="15" customWidth="1"/>
  </cols>
  <sheetData>
    <row r="1" spans="1:9" ht="72" x14ac:dyDescent="0.3">
      <c r="A1" s="12" t="s">
        <v>433</v>
      </c>
      <c r="B1" s="12" t="s">
        <v>434</v>
      </c>
      <c r="C1" s="4" t="s">
        <v>435</v>
      </c>
      <c r="D1" s="4" t="s">
        <v>436</v>
      </c>
      <c r="E1" s="4" t="s">
        <v>437</v>
      </c>
      <c r="F1" s="4" t="s">
        <v>438</v>
      </c>
      <c r="G1" s="4" t="s">
        <v>439</v>
      </c>
      <c r="H1" s="4" t="s">
        <v>440</v>
      </c>
      <c r="I1" s="4" t="s">
        <v>441</v>
      </c>
    </row>
    <row r="2" spans="1:9" ht="43.2" x14ac:dyDescent="0.3">
      <c r="A2" s="3" t="s">
        <v>442</v>
      </c>
      <c r="B2" s="3" t="s">
        <v>443</v>
      </c>
      <c r="C2" s="3" t="s">
        <v>444</v>
      </c>
      <c r="D2" s="16">
        <v>1</v>
      </c>
      <c r="E2" s="16">
        <v>1</v>
      </c>
      <c r="F2" s="16" t="s">
        <v>8</v>
      </c>
      <c r="G2" s="16" t="s">
        <v>8</v>
      </c>
      <c r="H2" s="16">
        <v>1</v>
      </c>
      <c r="I2" s="3" t="s">
        <v>445</v>
      </c>
    </row>
    <row r="3" spans="1:9" ht="43.2" x14ac:dyDescent="0.3">
      <c r="A3" s="3" t="s">
        <v>446</v>
      </c>
      <c r="B3" s="3" t="s">
        <v>447</v>
      </c>
      <c r="C3" s="3" t="s">
        <v>448</v>
      </c>
      <c r="D3" s="16">
        <v>1</v>
      </c>
      <c r="E3" s="16">
        <v>1</v>
      </c>
      <c r="F3" s="16" t="s">
        <v>8</v>
      </c>
      <c r="G3" s="16" t="s">
        <v>8</v>
      </c>
      <c r="H3" s="16">
        <v>1</v>
      </c>
      <c r="I3" s="3" t="s">
        <v>445</v>
      </c>
    </row>
    <row r="4" spans="1:9" ht="57.6" x14ac:dyDescent="0.3">
      <c r="A4" s="3" t="s">
        <v>449</v>
      </c>
      <c r="B4" s="3" t="s">
        <v>450</v>
      </c>
      <c r="C4" s="3" t="s">
        <v>448</v>
      </c>
      <c r="D4" s="16">
        <v>1</v>
      </c>
      <c r="E4" s="16">
        <v>1</v>
      </c>
      <c r="F4" s="16" t="s">
        <v>8</v>
      </c>
      <c r="G4" s="16" t="s">
        <v>8</v>
      </c>
      <c r="H4" s="16">
        <v>1</v>
      </c>
      <c r="I4" s="3" t="s">
        <v>445</v>
      </c>
    </row>
    <row r="5" spans="1:9" ht="28.8" x14ac:dyDescent="0.3">
      <c r="A5" s="3" t="s">
        <v>451</v>
      </c>
      <c r="B5" s="3" t="s">
        <v>452</v>
      </c>
      <c r="C5" s="3" t="s">
        <v>453</v>
      </c>
      <c r="D5" s="16">
        <v>1</v>
      </c>
      <c r="E5" s="16" t="s">
        <v>8</v>
      </c>
      <c r="F5" s="16" t="s">
        <v>8</v>
      </c>
      <c r="G5" s="16" t="s">
        <v>8</v>
      </c>
      <c r="H5" s="16">
        <v>1</v>
      </c>
      <c r="I5" s="3" t="s">
        <v>345</v>
      </c>
    </row>
    <row r="6" spans="1:9" ht="28.8" x14ac:dyDescent="0.3">
      <c r="A6" s="3" t="s">
        <v>454</v>
      </c>
      <c r="B6" s="3" t="s">
        <v>455</v>
      </c>
      <c r="C6" s="3" t="s">
        <v>453</v>
      </c>
      <c r="D6" s="16">
        <v>2</v>
      </c>
      <c r="E6" s="16" t="s">
        <v>8</v>
      </c>
      <c r="F6" s="16" t="s">
        <v>8</v>
      </c>
      <c r="G6" s="16" t="s">
        <v>8</v>
      </c>
      <c r="H6" s="16">
        <v>2</v>
      </c>
      <c r="I6" s="3" t="s">
        <v>345</v>
      </c>
    </row>
    <row r="7" spans="1:9" ht="43.2" x14ac:dyDescent="0.3">
      <c r="A7" s="3" t="s">
        <v>456</v>
      </c>
      <c r="B7" s="3" t="s">
        <v>457</v>
      </c>
      <c r="C7" s="3" t="s">
        <v>458</v>
      </c>
      <c r="D7" s="16">
        <v>8</v>
      </c>
      <c r="E7" s="16">
        <v>8</v>
      </c>
      <c r="F7" s="16" t="s">
        <v>8</v>
      </c>
      <c r="G7" s="16" t="s">
        <v>8</v>
      </c>
      <c r="H7" s="16">
        <v>8</v>
      </c>
      <c r="I7" s="3" t="s">
        <v>445</v>
      </c>
    </row>
    <row r="8" spans="1:9" ht="57.6" x14ac:dyDescent="0.3">
      <c r="A8" s="3" t="s">
        <v>459</v>
      </c>
      <c r="B8" s="3" t="s">
        <v>460</v>
      </c>
      <c r="C8" s="3" t="s">
        <v>458</v>
      </c>
      <c r="D8" s="16">
        <v>1</v>
      </c>
      <c r="E8" s="16">
        <v>1</v>
      </c>
      <c r="F8" s="16" t="s">
        <v>8</v>
      </c>
      <c r="G8" s="16" t="s">
        <v>8</v>
      </c>
      <c r="H8" s="16">
        <v>1</v>
      </c>
      <c r="I8" s="3" t="s">
        <v>445</v>
      </c>
    </row>
    <row r="9" spans="1:9" ht="43.2" x14ac:dyDescent="0.3">
      <c r="A9" s="3" t="s">
        <v>461</v>
      </c>
      <c r="B9" s="3" t="s">
        <v>462</v>
      </c>
      <c r="C9" s="3" t="s">
        <v>458</v>
      </c>
      <c r="D9" s="16">
        <v>4</v>
      </c>
      <c r="E9" s="16">
        <v>4</v>
      </c>
      <c r="F9" s="16" t="s">
        <v>8</v>
      </c>
      <c r="G9" s="16" t="s">
        <v>8</v>
      </c>
      <c r="H9" s="16">
        <v>4</v>
      </c>
      <c r="I9" s="3" t="s">
        <v>445</v>
      </c>
    </row>
    <row r="10" spans="1:9" ht="72" x14ac:dyDescent="0.3">
      <c r="A10" s="3" t="s">
        <v>463</v>
      </c>
      <c r="B10" s="3" t="s">
        <v>464</v>
      </c>
      <c r="C10" s="3" t="s">
        <v>453</v>
      </c>
      <c r="D10" s="16">
        <v>3</v>
      </c>
      <c r="E10" s="16" t="s">
        <v>8</v>
      </c>
      <c r="F10" s="16" t="s">
        <v>8</v>
      </c>
      <c r="G10" s="16" t="s">
        <v>8</v>
      </c>
      <c r="H10" s="16">
        <v>3</v>
      </c>
      <c r="I10" s="3" t="s">
        <v>345</v>
      </c>
    </row>
    <row r="11" spans="1:9" ht="43.2" x14ac:dyDescent="0.3">
      <c r="A11" s="3" t="s">
        <v>465</v>
      </c>
      <c r="B11" s="3" t="s">
        <v>466</v>
      </c>
      <c r="C11" s="3" t="s">
        <v>458</v>
      </c>
      <c r="D11" s="32" t="s">
        <v>8</v>
      </c>
      <c r="E11" s="32" t="s">
        <v>8</v>
      </c>
      <c r="F11" s="32">
        <v>29</v>
      </c>
      <c r="G11" s="32">
        <v>16</v>
      </c>
      <c r="H11" s="32">
        <v>29</v>
      </c>
      <c r="I11" s="3" t="s">
        <v>445</v>
      </c>
    </row>
    <row r="12" spans="1:9" ht="43.2" x14ac:dyDescent="0.3">
      <c r="A12" s="3" t="s">
        <v>467</v>
      </c>
      <c r="B12" s="3" t="s">
        <v>468</v>
      </c>
      <c r="C12" s="3" t="s">
        <v>458</v>
      </c>
      <c r="D12" s="32" t="s">
        <v>8</v>
      </c>
      <c r="E12" s="32" t="s">
        <v>8</v>
      </c>
      <c r="F12" s="32">
        <v>62</v>
      </c>
      <c r="G12" s="32">
        <v>53</v>
      </c>
      <c r="H12" s="32">
        <v>62</v>
      </c>
      <c r="I12" s="3" t="s">
        <v>445</v>
      </c>
    </row>
    <row r="13" spans="1:9" ht="57.6" x14ac:dyDescent="0.3">
      <c r="A13" s="3" t="s">
        <v>469</v>
      </c>
      <c r="B13" s="3" t="s">
        <v>470</v>
      </c>
      <c r="C13" s="3" t="s">
        <v>458</v>
      </c>
      <c r="D13" s="32" t="s">
        <v>8</v>
      </c>
      <c r="E13" s="32" t="s">
        <v>8</v>
      </c>
      <c r="F13" s="32">
        <v>12</v>
      </c>
      <c r="G13" s="32">
        <v>7</v>
      </c>
      <c r="H13" s="32">
        <v>12</v>
      </c>
      <c r="I13" s="3" t="s">
        <v>445</v>
      </c>
    </row>
    <row r="14" spans="1:9" ht="43.2" x14ac:dyDescent="0.3">
      <c r="A14" s="3" t="s">
        <v>471</v>
      </c>
      <c r="B14" s="3" t="s">
        <v>472</v>
      </c>
      <c r="C14" s="3" t="s">
        <v>473</v>
      </c>
      <c r="D14" s="32" t="s">
        <v>8</v>
      </c>
      <c r="E14" s="32" t="s">
        <v>8</v>
      </c>
      <c r="F14" s="32">
        <v>148</v>
      </c>
      <c r="G14" s="32">
        <v>148</v>
      </c>
      <c r="H14" s="32">
        <v>148</v>
      </c>
      <c r="I14" s="3" t="s">
        <v>474</v>
      </c>
    </row>
    <row r="15" spans="1:9" ht="43.2" x14ac:dyDescent="0.3">
      <c r="A15" s="3" t="s">
        <v>475</v>
      </c>
      <c r="B15" s="3" t="s">
        <v>476</v>
      </c>
      <c r="C15" s="3" t="s">
        <v>477</v>
      </c>
      <c r="D15" s="32" t="s">
        <v>8</v>
      </c>
      <c r="E15" s="32" t="s">
        <v>8</v>
      </c>
      <c r="F15" s="32">
        <v>5</v>
      </c>
      <c r="G15" s="32">
        <v>3</v>
      </c>
      <c r="H15" s="32">
        <v>5</v>
      </c>
      <c r="I15" s="3" t="s">
        <v>478</v>
      </c>
    </row>
    <row r="16" spans="1:9" ht="28.8" x14ac:dyDescent="0.3">
      <c r="A16" s="3" t="s">
        <v>479</v>
      </c>
      <c r="B16" s="3" t="s">
        <v>480</v>
      </c>
      <c r="C16" s="3" t="s">
        <v>481</v>
      </c>
      <c r="D16" s="32">
        <v>27</v>
      </c>
      <c r="E16" s="32" t="s">
        <v>8</v>
      </c>
      <c r="F16" s="32" t="s">
        <v>8</v>
      </c>
      <c r="G16" s="32" t="s">
        <v>8</v>
      </c>
      <c r="H16" s="86">
        <v>27</v>
      </c>
      <c r="I16" s="3" t="s">
        <v>345</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05CD6-FC93-48F5-8C8F-C2DF1FC89795}">
  <dimension ref="A1:O16"/>
  <sheetViews>
    <sheetView zoomScale="90" zoomScaleNormal="90" workbookViewId="0">
      <pane ySplit="1" topLeftCell="A2" activePane="bottomLeft" state="frozen"/>
      <selection pane="bottomLeft" activeCell="M3" sqref="M3"/>
    </sheetView>
  </sheetViews>
  <sheetFormatPr defaultColWidth="8.88671875" defaultRowHeight="14.4" x14ac:dyDescent="0.3"/>
  <cols>
    <col min="1" max="1" width="22.33203125" style="45" customWidth="1"/>
    <col min="2" max="2" width="14.33203125" style="45" customWidth="1"/>
    <col min="3" max="3" width="28.6640625" style="45" customWidth="1"/>
    <col min="4" max="4" width="12.88671875" style="45" customWidth="1"/>
    <col min="5" max="5" width="12.33203125" style="45" customWidth="1"/>
    <col min="6" max="6" width="20.6640625" style="45" customWidth="1"/>
    <col min="7" max="7" width="12.88671875" style="45" customWidth="1"/>
    <col min="8" max="8" width="21.5546875" style="45" customWidth="1"/>
    <col min="9" max="9" width="13.33203125" style="45" customWidth="1"/>
    <col min="10" max="10" width="21.33203125" style="45" customWidth="1"/>
    <col min="11" max="11" width="13.88671875" style="45" customWidth="1"/>
    <col min="12" max="12" width="11.5546875" style="45" customWidth="1"/>
    <col min="13" max="13" width="15.88671875" style="45" customWidth="1"/>
    <col min="14" max="14" width="19.33203125" style="79" customWidth="1"/>
    <col min="15" max="15" width="36.5546875" style="79" bestFit="1" customWidth="1"/>
    <col min="16" max="16384" width="8.88671875" style="79"/>
  </cols>
  <sheetData>
    <row r="1" spans="1:15" ht="43.2" x14ac:dyDescent="0.3">
      <c r="A1" s="4" t="s">
        <v>346</v>
      </c>
      <c r="B1" s="4" t="s">
        <v>2759</v>
      </c>
      <c r="C1" s="4" t="s">
        <v>347</v>
      </c>
      <c r="D1" s="4" t="s">
        <v>399</v>
      </c>
      <c r="E1" s="4" t="s">
        <v>349</v>
      </c>
      <c r="F1" s="4" t="s">
        <v>482</v>
      </c>
      <c r="G1" s="4" t="s">
        <v>400</v>
      </c>
      <c r="H1" s="4" t="s">
        <v>483</v>
      </c>
      <c r="I1" s="4" t="s">
        <v>401</v>
      </c>
      <c r="J1" s="4" t="s">
        <v>484</v>
      </c>
      <c r="K1" s="4" t="s">
        <v>2772</v>
      </c>
      <c r="L1" s="4" t="s">
        <v>2771</v>
      </c>
      <c r="M1" s="4" t="s">
        <v>350</v>
      </c>
    </row>
    <row r="2" spans="1:15" ht="28.8" x14ac:dyDescent="0.3">
      <c r="A2" s="9" t="s">
        <v>2829</v>
      </c>
      <c r="B2" s="9" t="s">
        <v>352</v>
      </c>
      <c r="C2" s="9" t="s">
        <v>2828</v>
      </c>
      <c r="D2" s="74" t="s">
        <v>8</v>
      </c>
      <c r="E2" s="74" t="s">
        <v>2827</v>
      </c>
      <c r="F2" s="18">
        <v>192</v>
      </c>
      <c r="G2" s="18" t="s">
        <v>8</v>
      </c>
      <c r="H2" s="18">
        <v>192</v>
      </c>
      <c r="I2" s="18" t="s">
        <v>8</v>
      </c>
      <c r="J2" s="18">
        <v>192</v>
      </c>
      <c r="K2" s="18" t="s">
        <v>8</v>
      </c>
      <c r="L2" s="18">
        <f>F2+H2+J2</f>
        <v>576</v>
      </c>
      <c r="M2" s="74" t="s">
        <v>2954</v>
      </c>
    </row>
    <row r="3" spans="1:15" ht="123" customHeight="1" x14ac:dyDescent="0.3">
      <c r="A3" s="9" t="s">
        <v>2826</v>
      </c>
      <c r="B3" s="9" t="s">
        <v>351</v>
      </c>
      <c r="C3" s="9" t="s">
        <v>2825</v>
      </c>
      <c r="D3" s="74" t="s">
        <v>8</v>
      </c>
      <c r="E3" s="74" t="s">
        <v>8</v>
      </c>
      <c r="F3" s="18" t="s">
        <v>2824</v>
      </c>
      <c r="G3" s="18" t="s">
        <v>8</v>
      </c>
      <c r="H3" s="18" t="s">
        <v>2823</v>
      </c>
      <c r="I3" s="18" t="s">
        <v>8</v>
      </c>
      <c r="J3" s="18" t="s">
        <v>2822</v>
      </c>
      <c r="K3" s="18" t="s">
        <v>8</v>
      </c>
      <c r="L3" s="18" t="s">
        <v>8</v>
      </c>
      <c r="M3" s="74" t="s">
        <v>2954</v>
      </c>
    </row>
    <row r="4" spans="1:15" ht="136.5" customHeight="1" x14ac:dyDescent="0.3">
      <c r="A4" s="9" t="s">
        <v>2817</v>
      </c>
      <c r="B4" s="9" t="s">
        <v>351</v>
      </c>
      <c r="C4" s="9" t="s">
        <v>2821</v>
      </c>
      <c r="D4" s="74" t="s">
        <v>8</v>
      </c>
      <c r="E4" s="74" t="s">
        <v>8</v>
      </c>
      <c r="F4" s="18" t="s">
        <v>2820</v>
      </c>
      <c r="G4" s="18" t="s">
        <v>8</v>
      </c>
      <c r="H4" s="18" t="s">
        <v>2819</v>
      </c>
      <c r="I4" s="18" t="s">
        <v>8</v>
      </c>
      <c r="J4" s="18" t="s">
        <v>2818</v>
      </c>
      <c r="K4" s="18" t="s">
        <v>8</v>
      </c>
      <c r="L4" s="18" t="s">
        <v>8</v>
      </c>
      <c r="M4" s="74" t="s">
        <v>2955</v>
      </c>
    </row>
    <row r="5" spans="1:15" ht="75" customHeight="1" x14ac:dyDescent="0.3">
      <c r="A5" s="9" t="s">
        <v>2817</v>
      </c>
      <c r="B5" s="9" t="s">
        <v>352</v>
      </c>
      <c r="C5" s="9" t="s">
        <v>2816</v>
      </c>
      <c r="D5" s="74" t="s">
        <v>8</v>
      </c>
      <c r="E5" s="74" t="s">
        <v>2815</v>
      </c>
      <c r="F5" s="18">
        <v>60</v>
      </c>
      <c r="G5" s="89">
        <v>3.0999999999999999E-3</v>
      </c>
      <c r="H5" s="18">
        <v>60</v>
      </c>
      <c r="I5" s="89">
        <v>2.3999999999999998E-3</v>
      </c>
      <c r="J5" s="18">
        <v>60</v>
      </c>
      <c r="K5" s="89">
        <v>4.5999999999999999E-3</v>
      </c>
      <c r="L5" s="18" t="s">
        <v>8</v>
      </c>
      <c r="M5" s="74" t="s">
        <v>2955</v>
      </c>
      <c r="N5" s="199"/>
    </row>
    <row r="6" spans="1:15" ht="90" customHeight="1" x14ac:dyDescent="0.3">
      <c r="A6" s="9" t="s">
        <v>2814</v>
      </c>
      <c r="B6" s="9" t="s">
        <v>351</v>
      </c>
      <c r="C6" s="9" t="s">
        <v>2813</v>
      </c>
      <c r="D6" s="74" t="s">
        <v>8</v>
      </c>
      <c r="E6" s="74" t="s">
        <v>8</v>
      </c>
      <c r="F6" s="18" t="s">
        <v>2812</v>
      </c>
      <c r="G6" s="18" t="s">
        <v>8</v>
      </c>
      <c r="H6" s="18" t="s">
        <v>2811</v>
      </c>
      <c r="I6" s="18" t="s">
        <v>8</v>
      </c>
      <c r="J6" s="18" t="s">
        <v>2810</v>
      </c>
      <c r="K6" s="18" t="s">
        <v>8</v>
      </c>
      <c r="L6" s="18" t="s">
        <v>8</v>
      </c>
      <c r="M6" s="74" t="s">
        <v>2806</v>
      </c>
    </row>
    <row r="7" spans="1:15" ht="97.5" customHeight="1" x14ac:dyDescent="0.3">
      <c r="A7" s="9" t="s">
        <v>2809</v>
      </c>
      <c r="B7" s="9" t="s">
        <v>352</v>
      </c>
      <c r="C7" s="9" t="s">
        <v>2808</v>
      </c>
      <c r="D7" s="74" t="s">
        <v>8</v>
      </c>
      <c r="E7" s="74" t="s">
        <v>2807</v>
      </c>
      <c r="F7" s="18">
        <v>4</v>
      </c>
      <c r="G7" s="18" t="s">
        <v>8</v>
      </c>
      <c r="H7" s="18">
        <v>4</v>
      </c>
      <c r="I7" s="18" t="s">
        <v>8</v>
      </c>
      <c r="J7" s="18">
        <v>4</v>
      </c>
      <c r="K7" s="18" t="s">
        <v>8</v>
      </c>
      <c r="L7" s="18">
        <v>4</v>
      </c>
      <c r="M7" s="74" t="s">
        <v>2956</v>
      </c>
      <c r="O7" s="51"/>
    </row>
    <row r="8" spans="1:15" ht="86.4" x14ac:dyDescent="0.3">
      <c r="A8" s="9" t="s">
        <v>485</v>
      </c>
      <c r="B8" s="9" t="s">
        <v>351</v>
      </c>
      <c r="C8" s="9" t="s">
        <v>2805</v>
      </c>
      <c r="D8" s="74" t="s">
        <v>8</v>
      </c>
      <c r="E8" s="74" t="s">
        <v>8</v>
      </c>
      <c r="F8" s="9" t="s">
        <v>2805</v>
      </c>
      <c r="G8" s="18" t="s">
        <v>8</v>
      </c>
      <c r="H8" s="9" t="s">
        <v>2805</v>
      </c>
      <c r="I8" s="18" t="s">
        <v>8</v>
      </c>
      <c r="J8" s="9" t="s">
        <v>2805</v>
      </c>
      <c r="K8" s="18" t="s">
        <v>8</v>
      </c>
      <c r="L8" s="9" t="s">
        <v>2805</v>
      </c>
      <c r="M8" s="74" t="s">
        <v>2957</v>
      </c>
    </row>
    <row r="9" spans="1:15" ht="60.75" customHeight="1" x14ac:dyDescent="0.3">
      <c r="A9" s="9" t="s">
        <v>2804</v>
      </c>
      <c r="B9" s="9" t="s">
        <v>352</v>
      </c>
      <c r="C9" s="9" t="s">
        <v>2803</v>
      </c>
      <c r="D9" s="74" t="s">
        <v>8</v>
      </c>
      <c r="E9" s="62" t="s">
        <v>2802</v>
      </c>
      <c r="F9" s="62">
        <v>0.97</v>
      </c>
      <c r="G9" s="18" t="s">
        <v>8</v>
      </c>
      <c r="H9" s="62">
        <v>0.97</v>
      </c>
      <c r="I9" s="18" t="s">
        <v>8</v>
      </c>
      <c r="J9" s="62">
        <v>0.97</v>
      </c>
      <c r="K9" s="18" t="s">
        <v>8</v>
      </c>
      <c r="L9" s="62">
        <v>0.97</v>
      </c>
      <c r="M9" s="74" t="s">
        <v>2957</v>
      </c>
    </row>
    <row r="10" spans="1:15" ht="81" customHeight="1" x14ac:dyDescent="0.3">
      <c r="A10" s="9" t="s">
        <v>2801</v>
      </c>
      <c r="B10" s="9" t="s">
        <v>351</v>
      </c>
      <c r="C10" s="9" t="s">
        <v>2800</v>
      </c>
      <c r="D10" s="74" t="s">
        <v>8</v>
      </c>
      <c r="E10" s="74" t="s">
        <v>8</v>
      </c>
      <c r="F10" s="62" t="s">
        <v>2799</v>
      </c>
      <c r="G10" s="18" t="s">
        <v>8</v>
      </c>
      <c r="H10" s="62" t="s">
        <v>2798</v>
      </c>
      <c r="I10" s="18" t="s">
        <v>8</v>
      </c>
      <c r="J10" s="62" t="s">
        <v>2797</v>
      </c>
      <c r="K10" s="18" t="s">
        <v>8</v>
      </c>
      <c r="L10" s="18" t="s">
        <v>8</v>
      </c>
      <c r="M10" s="74" t="s">
        <v>2958</v>
      </c>
    </row>
    <row r="11" spans="1:15" ht="74.400000000000006" customHeight="1" x14ac:dyDescent="0.3">
      <c r="A11" s="9" t="s">
        <v>2796</v>
      </c>
      <c r="B11" s="9" t="s">
        <v>352</v>
      </c>
      <c r="C11" s="9" t="s">
        <v>2795</v>
      </c>
      <c r="D11" s="74" t="s">
        <v>8</v>
      </c>
      <c r="E11" s="74" t="s">
        <v>2794</v>
      </c>
      <c r="F11" s="18">
        <v>217</v>
      </c>
      <c r="G11" s="18" t="s">
        <v>8</v>
      </c>
      <c r="H11" s="18">
        <v>217</v>
      </c>
      <c r="I11" s="18" t="s">
        <v>8</v>
      </c>
      <c r="J11" s="18">
        <v>217</v>
      </c>
      <c r="K11" s="18" t="s">
        <v>8</v>
      </c>
      <c r="L11" s="18">
        <f>F11+H11+J11</f>
        <v>651</v>
      </c>
      <c r="M11" s="74" t="s">
        <v>2959</v>
      </c>
    </row>
    <row r="12" spans="1:15" ht="57.6" x14ac:dyDescent="0.3">
      <c r="A12" s="9" t="s">
        <v>2793</v>
      </c>
      <c r="B12" s="9" t="s">
        <v>351</v>
      </c>
      <c r="C12" s="9" t="s">
        <v>2792</v>
      </c>
      <c r="D12" s="74" t="s">
        <v>8</v>
      </c>
      <c r="E12" s="74" t="s">
        <v>8</v>
      </c>
      <c r="F12" s="18" t="s">
        <v>2791</v>
      </c>
      <c r="G12" s="18" t="s">
        <v>8</v>
      </c>
      <c r="H12" s="18" t="s">
        <v>2790</v>
      </c>
      <c r="I12" s="18" t="s">
        <v>8</v>
      </c>
      <c r="J12" s="18" t="s">
        <v>2789</v>
      </c>
      <c r="K12" s="18" t="s">
        <v>8</v>
      </c>
      <c r="L12" s="18" t="s">
        <v>8</v>
      </c>
      <c r="M12" s="74" t="s">
        <v>2960</v>
      </c>
    </row>
    <row r="13" spans="1:15" x14ac:dyDescent="0.3">
      <c r="A13" s="75" t="s">
        <v>2788</v>
      </c>
    </row>
    <row r="14" spans="1:15" x14ac:dyDescent="0.3">
      <c r="A14" s="75" t="s">
        <v>2787</v>
      </c>
    </row>
    <row r="16" spans="1:15" x14ac:dyDescent="0.3">
      <c r="A16" s="187"/>
    </row>
  </sheetData>
  <autoFilter ref="A1:O14" xr:uid="{7B3E0F74-69AB-42D4-BF05-D73C82FA5618}"/>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sheetPr>
  <dimension ref="A1:D4"/>
  <sheetViews>
    <sheetView workbookViewId="0">
      <selection activeCell="D16" sqref="D16"/>
    </sheetView>
  </sheetViews>
  <sheetFormatPr defaultRowHeight="14.4" x14ac:dyDescent="0.3"/>
  <cols>
    <col min="1" max="1" width="26.33203125" style="7" customWidth="1"/>
    <col min="2" max="2" width="32.44140625" style="7" customWidth="1"/>
    <col min="3" max="3" width="30.88671875" style="7" customWidth="1"/>
    <col min="4" max="4" width="60.88671875" style="7" customWidth="1"/>
  </cols>
  <sheetData>
    <row r="1" spans="1:4" x14ac:dyDescent="0.3">
      <c r="A1" s="4" t="s">
        <v>486</v>
      </c>
      <c r="B1" s="4" t="s">
        <v>487</v>
      </c>
      <c r="C1" s="4" t="s">
        <v>403</v>
      </c>
      <c r="D1" s="4" t="s">
        <v>488</v>
      </c>
    </row>
    <row r="2" spans="1:4" ht="28.8" x14ac:dyDescent="0.3">
      <c r="A2" s="10" t="s">
        <v>489</v>
      </c>
      <c r="B2" s="3" t="s">
        <v>490</v>
      </c>
      <c r="C2" s="3" t="s">
        <v>491</v>
      </c>
      <c r="D2" s="3" t="s">
        <v>492</v>
      </c>
    </row>
    <row r="3" spans="1:4" ht="28.8" x14ac:dyDescent="0.3">
      <c r="A3" s="10" t="s">
        <v>493</v>
      </c>
      <c r="B3" s="3" t="s">
        <v>494</v>
      </c>
      <c r="C3" s="3" t="s">
        <v>491</v>
      </c>
      <c r="D3" s="3" t="s">
        <v>495</v>
      </c>
    </row>
    <row r="4" spans="1:4" ht="28.8" x14ac:dyDescent="0.3">
      <c r="A4" s="10" t="s">
        <v>496</v>
      </c>
      <c r="B4" s="3" t="s">
        <v>497</v>
      </c>
      <c r="C4" s="3" t="s">
        <v>498</v>
      </c>
      <c r="D4" s="3" t="s">
        <v>499</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5D5EE-A8B7-40F5-AEA8-22232CDCF124}">
  <dimension ref="A1:D9"/>
  <sheetViews>
    <sheetView topLeftCell="A6" workbookViewId="0"/>
  </sheetViews>
  <sheetFormatPr defaultColWidth="8.88671875" defaultRowHeight="14.4" x14ac:dyDescent="0.3"/>
  <cols>
    <col min="1" max="1" width="19" style="45" customWidth="1"/>
    <col min="2" max="2" width="42.33203125" style="45" customWidth="1"/>
    <col min="3" max="3" width="35.88671875" style="45" customWidth="1"/>
    <col min="4" max="4" width="53.109375" style="45" customWidth="1"/>
    <col min="5" max="5" width="19.33203125" style="51" customWidth="1"/>
    <col min="6" max="16384" width="8.88671875" style="51"/>
  </cols>
  <sheetData>
    <row r="1" spans="1:4" x14ac:dyDescent="0.3">
      <c r="A1" s="4" t="s">
        <v>486</v>
      </c>
      <c r="B1" s="4" t="s">
        <v>500</v>
      </c>
      <c r="C1" s="4" t="s">
        <v>403</v>
      </c>
      <c r="D1" s="4" t="s">
        <v>488</v>
      </c>
    </row>
    <row r="2" spans="1:4" ht="28.8" x14ac:dyDescent="0.3">
      <c r="A2" s="9" t="s">
        <v>501</v>
      </c>
      <c r="B2" s="9" t="s">
        <v>502</v>
      </c>
      <c r="C2" s="9" t="s">
        <v>503</v>
      </c>
      <c r="D2" s="9" t="s">
        <v>504</v>
      </c>
    </row>
    <row r="3" spans="1:4" ht="43.2" x14ac:dyDescent="0.3">
      <c r="A3" s="9" t="s">
        <v>505</v>
      </c>
      <c r="B3" s="9" t="s">
        <v>506</v>
      </c>
      <c r="C3" s="9" t="s">
        <v>507</v>
      </c>
      <c r="D3" s="9" t="s">
        <v>508</v>
      </c>
    </row>
    <row r="4" spans="1:4" ht="43.2" x14ac:dyDescent="0.3">
      <c r="A4" s="9" t="s">
        <v>509</v>
      </c>
      <c r="B4" s="9" t="s">
        <v>510</v>
      </c>
      <c r="C4" s="9" t="s">
        <v>511</v>
      </c>
      <c r="D4" s="9" t="s">
        <v>512</v>
      </c>
    </row>
    <row r="5" spans="1:4" ht="57.6" x14ac:dyDescent="0.3">
      <c r="A5" s="9" t="s">
        <v>513</v>
      </c>
      <c r="B5" s="9" t="s">
        <v>514</v>
      </c>
      <c r="C5" s="9" t="s">
        <v>515</v>
      </c>
      <c r="D5" s="9" t="s">
        <v>516</v>
      </c>
    </row>
    <row r="6" spans="1:4" ht="43.2" x14ac:dyDescent="0.3">
      <c r="A6" s="9" t="s">
        <v>517</v>
      </c>
      <c r="B6" s="9" t="s">
        <v>518</v>
      </c>
      <c r="C6" s="9" t="s">
        <v>519</v>
      </c>
      <c r="D6" s="9" t="s">
        <v>520</v>
      </c>
    </row>
    <row r="7" spans="1:4" ht="43.2" x14ac:dyDescent="0.3">
      <c r="A7" s="75" t="s">
        <v>521</v>
      </c>
      <c r="B7" s="9" t="s">
        <v>522</v>
      </c>
      <c r="C7" s="9" t="s">
        <v>523</v>
      </c>
      <c r="D7" s="9" t="s">
        <v>524</v>
      </c>
    </row>
    <row r="8" spans="1:4" ht="72" x14ac:dyDescent="0.3">
      <c r="A8" s="9" t="s">
        <v>525</v>
      </c>
      <c r="B8" s="9" t="s">
        <v>526</v>
      </c>
      <c r="C8" s="9" t="s">
        <v>527</v>
      </c>
      <c r="D8" s="9" t="s">
        <v>528</v>
      </c>
    </row>
    <row r="9" spans="1:4" ht="86.4" x14ac:dyDescent="0.3">
      <c r="A9" s="9" t="s">
        <v>529</v>
      </c>
      <c r="B9" s="9" t="s">
        <v>530</v>
      </c>
      <c r="C9" s="9" t="s">
        <v>531</v>
      </c>
      <c r="D9" s="9" t="s">
        <v>532</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0"/>
  </sheetPr>
  <dimension ref="A1:D3"/>
  <sheetViews>
    <sheetView workbookViewId="0">
      <selection activeCell="A3" sqref="A3"/>
    </sheetView>
  </sheetViews>
  <sheetFormatPr defaultRowHeight="14.4" x14ac:dyDescent="0.3"/>
  <cols>
    <col min="1" max="1" width="20.6640625" style="7" customWidth="1"/>
    <col min="2" max="2" width="22.44140625" style="7" customWidth="1"/>
    <col min="3" max="3" width="28.33203125" style="7" customWidth="1"/>
    <col min="4" max="4" width="46.6640625" style="7" customWidth="1"/>
  </cols>
  <sheetData>
    <row r="1" spans="1:4" x14ac:dyDescent="0.3">
      <c r="A1" s="4" t="s">
        <v>533</v>
      </c>
      <c r="B1" s="4" t="s">
        <v>534</v>
      </c>
      <c r="C1" s="4" t="s">
        <v>535</v>
      </c>
      <c r="D1" s="4" t="s">
        <v>536</v>
      </c>
    </row>
    <row r="2" spans="1:4" ht="28.8" x14ac:dyDescent="0.3">
      <c r="A2" s="3" t="s">
        <v>537</v>
      </c>
      <c r="B2" s="3" t="s">
        <v>538</v>
      </c>
      <c r="C2" s="3" t="s">
        <v>539</v>
      </c>
      <c r="D2" s="3" t="s">
        <v>540</v>
      </c>
    </row>
    <row r="3" spans="1:4" ht="28.8" x14ac:dyDescent="0.3">
      <c r="A3" s="3" t="s">
        <v>541</v>
      </c>
      <c r="B3" s="3" t="s">
        <v>542</v>
      </c>
      <c r="C3" s="3" t="s">
        <v>543</v>
      </c>
      <c r="D3" s="3" t="s">
        <v>544</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sheetPr>
  <dimension ref="A1:H6"/>
  <sheetViews>
    <sheetView workbookViewId="0">
      <selection activeCell="B26" sqref="B26"/>
    </sheetView>
  </sheetViews>
  <sheetFormatPr defaultRowHeight="14.4" x14ac:dyDescent="0.3"/>
  <cols>
    <col min="1" max="1" width="14.5546875" style="7" customWidth="1"/>
    <col min="2" max="2" width="22.88671875" style="7" customWidth="1"/>
    <col min="3" max="3" width="13.88671875" style="7" customWidth="1"/>
    <col min="4" max="4" width="25.6640625" style="7" customWidth="1"/>
    <col min="5" max="5" width="15.44140625" style="7" customWidth="1"/>
    <col min="6" max="6" width="13.88671875" style="7" customWidth="1"/>
    <col min="7" max="7" width="14.44140625" style="7" customWidth="1"/>
    <col min="8" max="8" width="19.109375" style="7" customWidth="1"/>
  </cols>
  <sheetData>
    <row r="1" spans="1:8" ht="28.8" x14ac:dyDescent="0.3">
      <c r="A1" s="4" t="s">
        <v>545</v>
      </c>
      <c r="B1" s="4" t="s">
        <v>546</v>
      </c>
      <c r="C1" s="4" t="s">
        <v>547</v>
      </c>
      <c r="D1" s="4" t="s">
        <v>548</v>
      </c>
      <c r="E1" s="4" t="s">
        <v>549</v>
      </c>
      <c r="F1" s="4" t="s">
        <v>550</v>
      </c>
      <c r="G1" s="4" t="s">
        <v>551</v>
      </c>
      <c r="H1" s="4" t="s">
        <v>552</v>
      </c>
    </row>
    <row r="2" spans="1:8" ht="28.8" x14ac:dyDescent="0.3">
      <c r="A2" s="3" t="s">
        <v>553</v>
      </c>
      <c r="B2" s="3" t="s">
        <v>554</v>
      </c>
      <c r="C2" s="3" t="s">
        <v>555</v>
      </c>
      <c r="D2" s="3" t="s">
        <v>556</v>
      </c>
      <c r="E2" s="3" t="s">
        <v>557</v>
      </c>
      <c r="F2" s="3" t="s">
        <v>558</v>
      </c>
      <c r="G2" s="3" t="s">
        <v>559</v>
      </c>
      <c r="H2" s="3" t="s">
        <v>560</v>
      </c>
    </row>
    <row r="3" spans="1:8" ht="43.2" x14ac:dyDescent="0.3">
      <c r="A3" s="3" t="s">
        <v>561</v>
      </c>
      <c r="B3" s="3" t="s">
        <v>562</v>
      </c>
      <c r="C3" s="3" t="s">
        <v>555</v>
      </c>
      <c r="D3" s="3" t="s">
        <v>563</v>
      </c>
      <c r="E3" s="3" t="s">
        <v>564</v>
      </c>
      <c r="F3" s="3" t="s">
        <v>565</v>
      </c>
      <c r="G3" s="3" t="s">
        <v>566</v>
      </c>
      <c r="H3" s="3" t="s">
        <v>565</v>
      </c>
    </row>
    <row r="4" spans="1:8" ht="57.6" x14ac:dyDescent="0.3">
      <c r="A4" s="3" t="s">
        <v>567</v>
      </c>
      <c r="B4" s="3" t="s">
        <v>568</v>
      </c>
      <c r="C4" s="3" t="s">
        <v>569</v>
      </c>
      <c r="D4" s="3" t="s">
        <v>570</v>
      </c>
      <c r="E4" s="3" t="s">
        <v>571</v>
      </c>
      <c r="F4" s="3" t="s">
        <v>572</v>
      </c>
      <c r="G4" s="3" t="s">
        <v>573</v>
      </c>
      <c r="H4" s="3" t="s">
        <v>572</v>
      </c>
    </row>
    <row r="5" spans="1:8" ht="28.8" x14ac:dyDescent="0.3">
      <c r="A5" s="3" t="s">
        <v>567</v>
      </c>
      <c r="B5" s="3" t="s">
        <v>574</v>
      </c>
      <c r="C5" s="3" t="s">
        <v>569</v>
      </c>
      <c r="D5" s="3" t="s">
        <v>575</v>
      </c>
      <c r="E5" s="3" t="s">
        <v>576</v>
      </c>
      <c r="F5" s="3" t="s">
        <v>577</v>
      </c>
      <c r="G5" s="3" t="s">
        <v>578</v>
      </c>
      <c r="H5" s="3" t="s">
        <v>577</v>
      </c>
    </row>
    <row r="6" spans="1:8" ht="28.8" x14ac:dyDescent="0.3">
      <c r="A6" s="3" t="s">
        <v>567</v>
      </c>
      <c r="B6" s="3" t="s">
        <v>579</v>
      </c>
      <c r="C6" s="3" t="s">
        <v>580</v>
      </c>
      <c r="D6" s="3" t="s">
        <v>581</v>
      </c>
      <c r="E6" s="3" t="s">
        <v>582</v>
      </c>
      <c r="F6" s="3" t="s">
        <v>583</v>
      </c>
      <c r="G6" s="3" t="s">
        <v>584</v>
      </c>
      <c r="H6" s="3" t="s">
        <v>585</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78C6-6A15-4358-82BA-DDD9B7E1935F}">
  <dimension ref="A1:I6"/>
  <sheetViews>
    <sheetView zoomScale="90" zoomScaleNormal="90" workbookViewId="0">
      <pane ySplit="1" topLeftCell="A2" activePane="bottomLeft" state="frozen"/>
      <selection pane="bottomLeft" activeCell="E3" sqref="E3"/>
    </sheetView>
  </sheetViews>
  <sheetFormatPr defaultColWidth="8.88671875" defaultRowHeight="14.4" x14ac:dyDescent="0.3"/>
  <cols>
    <col min="1" max="1" width="23.5546875" style="45" customWidth="1"/>
    <col min="2" max="2" width="50.33203125" style="45" customWidth="1"/>
    <col min="3" max="3" width="18.5546875" style="45" customWidth="1"/>
    <col min="4" max="4" width="38.33203125" style="45" customWidth="1"/>
    <col min="5" max="5" width="37.5546875" style="45" customWidth="1"/>
    <col min="6" max="6" width="35.6640625" style="45" customWidth="1"/>
    <col min="7" max="7" width="13" style="45" customWidth="1"/>
    <col min="8" max="8" width="8.88671875" style="51"/>
    <col min="9" max="9" width="36.5546875" style="51" bestFit="1" customWidth="1"/>
    <col min="10" max="16384" width="8.88671875" style="51"/>
  </cols>
  <sheetData>
    <row r="1" spans="1:9" ht="28.8" x14ac:dyDescent="0.3">
      <c r="A1" s="4" t="s">
        <v>346</v>
      </c>
      <c r="B1" s="4" t="s">
        <v>347</v>
      </c>
      <c r="C1" s="4" t="s">
        <v>399</v>
      </c>
      <c r="D1" s="4" t="s">
        <v>586</v>
      </c>
      <c r="E1" s="4" t="s">
        <v>587</v>
      </c>
      <c r="F1" s="4" t="s">
        <v>588</v>
      </c>
      <c r="G1" s="4" t="s">
        <v>350</v>
      </c>
    </row>
    <row r="2" spans="1:9" s="68" customFormat="1" ht="78" customHeight="1" x14ac:dyDescent="0.3">
      <c r="A2" s="70" t="s">
        <v>589</v>
      </c>
      <c r="B2" s="70" t="s">
        <v>590</v>
      </c>
      <c r="C2" s="70" t="s">
        <v>8</v>
      </c>
      <c r="D2" s="70" t="s">
        <v>591</v>
      </c>
      <c r="E2" s="70" t="s">
        <v>592</v>
      </c>
      <c r="F2" s="70" t="s">
        <v>593</v>
      </c>
      <c r="G2" s="70" t="s">
        <v>2961</v>
      </c>
    </row>
    <row r="3" spans="1:9" s="68" customFormat="1" ht="86.25" customHeight="1" x14ac:dyDescent="0.3">
      <c r="A3" s="70" t="s">
        <v>594</v>
      </c>
      <c r="B3" s="70" t="s">
        <v>595</v>
      </c>
      <c r="C3" s="70" t="s">
        <v>8</v>
      </c>
      <c r="D3" s="70" t="s">
        <v>596</v>
      </c>
      <c r="E3" s="70" t="s">
        <v>597</v>
      </c>
      <c r="F3" s="70" t="s">
        <v>598</v>
      </c>
      <c r="G3" s="70" t="s">
        <v>2962</v>
      </c>
    </row>
    <row r="4" spans="1:9" s="68" customFormat="1" ht="227.25" customHeight="1" x14ac:dyDescent="0.3">
      <c r="A4" s="70" t="s">
        <v>599</v>
      </c>
      <c r="B4" s="70" t="s">
        <v>600</v>
      </c>
      <c r="C4" s="70" t="s">
        <v>8</v>
      </c>
      <c r="D4" s="9" t="s">
        <v>601</v>
      </c>
      <c r="E4" s="9" t="s">
        <v>602</v>
      </c>
      <c r="F4" s="9" t="s">
        <v>603</v>
      </c>
      <c r="G4" s="70" t="s">
        <v>2963</v>
      </c>
      <c r="I4" s="69"/>
    </row>
    <row r="5" spans="1:9" s="68" customFormat="1" ht="43.2" x14ac:dyDescent="0.3">
      <c r="A5" s="71" t="s">
        <v>604</v>
      </c>
      <c r="B5" s="46" t="s">
        <v>605</v>
      </c>
      <c r="C5" s="70" t="s">
        <v>8</v>
      </c>
      <c r="D5" s="46" t="s">
        <v>606</v>
      </c>
      <c r="E5" s="46" t="s">
        <v>607</v>
      </c>
      <c r="F5" s="46" t="s">
        <v>608</v>
      </c>
      <c r="G5" s="70" t="s">
        <v>2964</v>
      </c>
      <c r="I5" s="69"/>
    </row>
    <row r="6" spans="1:9" s="81" customFormat="1" x14ac:dyDescent="0.3">
      <c r="A6" s="80"/>
      <c r="B6" s="80"/>
      <c r="C6" s="80"/>
      <c r="D6" s="80"/>
      <c r="E6" s="80"/>
      <c r="F6" s="80"/>
      <c r="G6" s="80"/>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E7"/>
  <sheetViews>
    <sheetView workbookViewId="0">
      <selection activeCell="B25" sqref="B25"/>
    </sheetView>
  </sheetViews>
  <sheetFormatPr defaultRowHeight="14.4" x14ac:dyDescent="0.3"/>
  <cols>
    <col min="1" max="1" width="31.109375" style="15" customWidth="1"/>
    <col min="2" max="2" width="15.44140625" style="15" customWidth="1"/>
    <col min="3" max="3" width="14.6640625" style="15" customWidth="1"/>
    <col min="4" max="4" width="13.6640625" style="15" customWidth="1"/>
    <col min="5" max="5" width="13" style="15" customWidth="1"/>
    <col min="6" max="6" width="11.88671875" bestFit="1" customWidth="1"/>
  </cols>
  <sheetData>
    <row r="1" spans="1:5" x14ac:dyDescent="0.3">
      <c r="A1" s="12" t="s">
        <v>97</v>
      </c>
      <c r="B1" s="12" t="s">
        <v>98</v>
      </c>
      <c r="C1" s="12" t="s">
        <v>99</v>
      </c>
      <c r="D1" s="12" t="s">
        <v>100</v>
      </c>
      <c r="E1" s="12" t="s">
        <v>101</v>
      </c>
    </row>
    <row r="2" spans="1:5" x14ac:dyDescent="0.3">
      <c r="A2" s="13" t="s">
        <v>102</v>
      </c>
      <c r="B2" s="14">
        <v>1396</v>
      </c>
      <c r="C2" s="14">
        <v>1426</v>
      </c>
      <c r="D2" s="14">
        <v>1574</v>
      </c>
      <c r="E2" s="14">
        <f>SUM(B2:D2)</f>
        <v>4396</v>
      </c>
    </row>
    <row r="3" spans="1:5" ht="28.8" x14ac:dyDescent="0.3">
      <c r="A3" s="10" t="s">
        <v>103</v>
      </c>
      <c r="B3" s="14">
        <v>173368</v>
      </c>
      <c r="C3" s="14">
        <v>32228</v>
      </c>
      <c r="D3" s="14">
        <v>1332248</v>
      </c>
      <c r="E3" s="14">
        <f>SUM(B3:D3)</f>
        <v>1537844</v>
      </c>
    </row>
    <row r="4" spans="1:5" ht="28.8" x14ac:dyDescent="0.3">
      <c r="A4" s="10" t="s">
        <v>104</v>
      </c>
      <c r="B4" s="14">
        <v>724</v>
      </c>
      <c r="C4" s="14">
        <v>268</v>
      </c>
      <c r="D4" s="14">
        <v>821</v>
      </c>
      <c r="E4" s="14">
        <f t="shared" ref="E4:E7" si="0">SUM(B4:D4)</f>
        <v>1813</v>
      </c>
    </row>
    <row r="5" spans="1:5" ht="28.8" x14ac:dyDescent="0.3">
      <c r="A5" s="10" t="s">
        <v>105</v>
      </c>
      <c r="B5" s="14">
        <v>1781</v>
      </c>
      <c r="C5" s="14">
        <v>1592</v>
      </c>
      <c r="D5" s="14">
        <v>2940</v>
      </c>
      <c r="E5" s="14">
        <f t="shared" si="0"/>
        <v>6313</v>
      </c>
    </row>
    <row r="6" spans="1:5" ht="28.8" x14ac:dyDescent="0.3">
      <c r="A6" s="10" t="s">
        <v>106</v>
      </c>
      <c r="B6" s="14">
        <v>42</v>
      </c>
      <c r="C6" s="14">
        <v>9</v>
      </c>
      <c r="D6" s="14">
        <v>141</v>
      </c>
      <c r="E6" s="14">
        <f t="shared" si="0"/>
        <v>192</v>
      </c>
    </row>
    <row r="7" spans="1:5" ht="28.8" x14ac:dyDescent="0.3">
      <c r="A7" s="10" t="s">
        <v>107</v>
      </c>
      <c r="B7" s="14">
        <v>2352</v>
      </c>
      <c r="C7" s="14">
        <v>601</v>
      </c>
      <c r="D7" s="14">
        <v>8407</v>
      </c>
      <c r="E7" s="14">
        <f t="shared" si="0"/>
        <v>11360</v>
      </c>
    </row>
  </sheetData>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sheetPr>
  <dimension ref="A1:C2"/>
  <sheetViews>
    <sheetView workbookViewId="0">
      <selection sqref="A1:C2"/>
    </sheetView>
  </sheetViews>
  <sheetFormatPr defaultRowHeight="14.4" x14ac:dyDescent="0.3"/>
  <cols>
    <col min="1" max="1" width="30.109375" style="15" customWidth="1"/>
    <col min="2" max="2" width="46.88671875" style="15" customWidth="1"/>
    <col min="3" max="3" width="46.33203125" style="15" customWidth="1"/>
  </cols>
  <sheetData>
    <row r="1" spans="1:3" x14ac:dyDescent="0.3">
      <c r="A1" s="4" t="s">
        <v>609</v>
      </c>
      <c r="B1" s="12" t="s">
        <v>610</v>
      </c>
      <c r="C1" s="12" t="s">
        <v>611</v>
      </c>
    </row>
    <row r="2" spans="1:3" ht="72" x14ac:dyDescent="0.3">
      <c r="A2" s="3" t="s">
        <v>612</v>
      </c>
      <c r="B2" s="3" t="s">
        <v>613</v>
      </c>
      <c r="C2" s="3" t="s">
        <v>614</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sheetPr>
  <dimension ref="A1:D171"/>
  <sheetViews>
    <sheetView workbookViewId="0">
      <pane ySplit="1" topLeftCell="A2" activePane="bottomLeft" state="frozen"/>
      <selection pane="bottomLeft"/>
    </sheetView>
  </sheetViews>
  <sheetFormatPr defaultRowHeight="14.4" x14ac:dyDescent="0.3"/>
  <cols>
    <col min="1" max="1" width="23.44140625" style="15" customWidth="1"/>
    <col min="2" max="2" width="32.44140625" style="15" customWidth="1"/>
    <col min="3" max="3" width="61.88671875" style="15" customWidth="1"/>
    <col min="4" max="4" width="31.44140625" style="15" customWidth="1"/>
  </cols>
  <sheetData>
    <row r="1" spans="1:4" ht="28.8" x14ac:dyDescent="0.3">
      <c r="A1" s="4" t="s">
        <v>615</v>
      </c>
      <c r="B1" s="12" t="s">
        <v>616</v>
      </c>
      <c r="C1" s="12" t="s">
        <v>617</v>
      </c>
      <c r="D1" s="4" t="s">
        <v>618</v>
      </c>
    </row>
    <row r="2" spans="1:4" ht="28.8" x14ac:dyDescent="0.3">
      <c r="A2" s="13" t="s">
        <v>619</v>
      </c>
      <c r="B2" s="13" t="s">
        <v>620</v>
      </c>
      <c r="C2" s="10" t="s">
        <v>621</v>
      </c>
      <c r="D2" s="13" t="s">
        <v>622</v>
      </c>
    </row>
    <row r="3" spans="1:4" ht="28.8" x14ac:dyDescent="0.3">
      <c r="A3" s="13" t="s">
        <v>619</v>
      </c>
      <c r="B3" s="13" t="s">
        <v>623</v>
      </c>
      <c r="C3" s="10" t="s">
        <v>621</v>
      </c>
      <c r="D3" s="13" t="s">
        <v>622</v>
      </c>
    </row>
    <row r="4" spans="1:4" ht="28.8" x14ac:dyDescent="0.3">
      <c r="A4" s="13" t="s">
        <v>619</v>
      </c>
      <c r="B4" s="13" t="s">
        <v>624</v>
      </c>
      <c r="C4" s="10" t="s">
        <v>621</v>
      </c>
      <c r="D4" s="13" t="s">
        <v>622</v>
      </c>
    </row>
    <row r="5" spans="1:4" ht="28.8" x14ac:dyDescent="0.3">
      <c r="A5" s="13" t="s">
        <v>619</v>
      </c>
      <c r="B5" s="13" t="s">
        <v>625</v>
      </c>
      <c r="C5" s="10" t="s">
        <v>621</v>
      </c>
      <c r="D5" s="13" t="s">
        <v>622</v>
      </c>
    </row>
    <row r="6" spans="1:4" ht="28.8" x14ac:dyDescent="0.3">
      <c r="A6" s="13" t="s">
        <v>619</v>
      </c>
      <c r="B6" s="13" t="s">
        <v>626</v>
      </c>
      <c r="C6" s="10" t="s">
        <v>621</v>
      </c>
      <c r="D6" s="13" t="s">
        <v>622</v>
      </c>
    </row>
    <row r="7" spans="1:4" ht="28.8" x14ac:dyDescent="0.3">
      <c r="A7" s="13" t="s">
        <v>627</v>
      </c>
      <c r="B7" s="13" t="s">
        <v>628</v>
      </c>
      <c r="C7" s="10" t="s">
        <v>621</v>
      </c>
      <c r="D7" s="13" t="s">
        <v>622</v>
      </c>
    </row>
    <row r="8" spans="1:4" ht="28.8" x14ac:dyDescent="0.3">
      <c r="A8" s="13" t="s">
        <v>619</v>
      </c>
      <c r="B8" s="13" t="s">
        <v>629</v>
      </c>
      <c r="C8" s="10" t="s">
        <v>621</v>
      </c>
      <c r="D8" s="13" t="s">
        <v>622</v>
      </c>
    </row>
    <row r="9" spans="1:4" ht="28.8" x14ac:dyDescent="0.3">
      <c r="A9" s="13" t="s">
        <v>630</v>
      </c>
      <c r="B9" s="13" t="s">
        <v>631</v>
      </c>
      <c r="C9" s="10" t="s">
        <v>621</v>
      </c>
      <c r="D9" s="13" t="s">
        <v>622</v>
      </c>
    </row>
    <row r="10" spans="1:4" ht="28.8" x14ac:dyDescent="0.3">
      <c r="A10" s="13" t="s">
        <v>632</v>
      </c>
      <c r="B10" s="13" t="s">
        <v>633</v>
      </c>
      <c r="C10" s="10" t="s">
        <v>621</v>
      </c>
      <c r="D10" s="13" t="s">
        <v>622</v>
      </c>
    </row>
    <row r="11" spans="1:4" ht="28.8" x14ac:dyDescent="0.3">
      <c r="A11" s="13" t="s">
        <v>632</v>
      </c>
      <c r="B11" s="13" t="s">
        <v>634</v>
      </c>
      <c r="C11" s="10" t="s">
        <v>621</v>
      </c>
      <c r="D11" s="13" t="s">
        <v>622</v>
      </c>
    </row>
    <row r="12" spans="1:4" ht="28.8" x14ac:dyDescent="0.3">
      <c r="A12" s="13" t="s">
        <v>619</v>
      </c>
      <c r="B12" s="13" t="s">
        <v>635</v>
      </c>
      <c r="C12" s="10" t="s">
        <v>621</v>
      </c>
      <c r="D12" s="13" t="s">
        <v>622</v>
      </c>
    </row>
    <row r="13" spans="1:4" ht="28.8" x14ac:dyDescent="0.3">
      <c r="A13" s="13" t="s">
        <v>619</v>
      </c>
      <c r="B13" s="13" t="s">
        <v>636</v>
      </c>
      <c r="C13" s="10" t="s">
        <v>621</v>
      </c>
      <c r="D13" s="13" t="s">
        <v>622</v>
      </c>
    </row>
    <row r="14" spans="1:4" ht="28.8" x14ac:dyDescent="0.3">
      <c r="A14" s="13" t="s">
        <v>619</v>
      </c>
      <c r="B14" s="13" t="s">
        <v>637</v>
      </c>
      <c r="C14" s="10" t="s">
        <v>621</v>
      </c>
      <c r="D14" s="13" t="s">
        <v>622</v>
      </c>
    </row>
    <row r="15" spans="1:4" ht="28.8" x14ac:dyDescent="0.3">
      <c r="A15" s="13" t="s">
        <v>619</v>
      </c>
      <c r="B15" s="13" t="s">
        <v>638</v>
      </c>
      <c r="C15" s="10" t="s">
        <v>621</v>
      </c>
      <c r="D15" s="13" t="s">
        <v>622</v>
      </c>
    </row>
    <row r="16" spans="1:4" ht="28.8" x14ac:dyDescent="0.3">
      <c r="A16" s="13" t="s">
        <v>639</v>
      </c>
      <c r="B16" s="13" t="s">
        <v>640</v>
      </c>
      <c r="C16" s="10" t="s">
        <v>621</v>
      </c>
      <c r="D16" s="13" t="s">
        <v>622</v>
      </c>
    </row>
    <row r="17" spans="1:4" ht="28.8" x14ac:dyDescent="0.3">
      <c r="A17" s="13" t="s">
        <v>627</v>
      </c>
      <c r="B17" s="13" t="s">
        <v>641</v>
      </c>
      <c r="C17" s="10" t="s">
        <v>621</v>
      </c>
      <c r="D17" s="13" t="s">
        <v>622</v>
      </c>
    </row>
    <row r="18" spans="1:4" ht="28.8" x14ac:dyDescent="0.3">
      <c r="A18" s="13" t="s">
        <v>619</v>
      </c>
      <c r="B18" s="13" t="s">
        <v>642</v>
      </c>
      <c r="C18" s="10" t="s">
        <v>621</v>
      </c>
      <c r="D18" s="13" t="s">
        <v>622</v>
      </c>
    </row>
    <row r="19" spans="1:4" ht="28.8" x14ac:dyDescent="0.3">
      <c r="A19" s="13" t="s">
        <v>619</v>
      </c>
      <c r="B19" s="13" t="s">
        <v>643</v>
      </c>
      <c r="C19" s="10" t="s">
        <v>621</v>
      </c>
      <c r="D19" s="13" t="s">
        <v>622</v>
      </c>
    </row>
    <row r="20" spans="1:4" ht="28.8" x14ac:dyDescent="0.3">
      <c r="A20" s="13" t="s">
        <v>619</v>
      </c>
      <c r="B20" s="13" t="s">
        <v>644</v>
      </c>
      <c r="C20" s="10" t="s">
        <v>621</v>
      </c>
      <c r="D20" s="13" t="s">
        <v>622</v>
      </c>
    </row>
    <row r="21" spans="1:4" ht="28.8" x14ac:dyDescent="0.3">
      <c r="A21" s="13" t="s">
        <v>619</v>
      </c>
      <c r="B21" s="13" t="s">
        <v>645</v>
      </c>
      <c r="C21" s="10" t="s">
        <v>621</v>
      </c>
      <c r="D21" s="13" t="s">
        <v>622</v>
      </c>
    </row>
    <row r="22" spans="1:4" ht="28.8" x14ac:dyDescent="0.3">
      <c r="A22" s="13" t="s">
        <v>619</v>
      </c>
      <c r="B22" s="13" t="s">
        <v>646</v>
      </c>
      <c r="C22" s="10" t="s">
        <v>621</v>
      </c>
      <c r="D22" s="13" t="s">
        <v>622</v>
      </c>
    </row>
    <row r="23" spans="1:4" ht="28.8" x14ac:dyDescent="0.3">
      <c r="A23" s="13" t="s">
        <v>619</v>
      </c>
      <c r="B23" s="13" t="s">
        <v>647</v>
      </c>
      <c r="C23" s="10" t="s">
        <v>621</v>
      </c>
      <c r="D23" s="13" t="s">
        <v>622</v>
      </c>
    </row>
    <row r="24" spans="1:4" ht="28.8" x14ac:dyDescent="0.3">
      <c r="A24" s="13" t="s">
        <v>619</v>
      </c>
      <c r="B24" s="13" t="s">
        <v>648</v>
      </c>
      <c r="C24" s="10" t="s">
        <v>621</v>
      </c>
      <c r="D24" s="13" t="s">
        <v>622</v>
      </c>
    </row>
    <row r="25" spans="1:4" ht="28.8" x14ac:dyDescent="0.3">
      <c r="A25" s="13" t="s">
        <v>619</v>
      </c>
      <c r="B25" s="13" t="s">
        <v>649</v>
      </c>
      <c r="C25" s="10" t="s">
        <v>621</v>
      </c>
      <c r="D25" s="13" t="s">
        <v>622</v>
      </c>
    </row>
    <row r="26" spans="1:4" ht="28.8" x14ac:dyDescent="0.3">
      <c r="A26" s="13" t="s">
        <v>619</v>
      </c>
      <c r="B26" s="13" t="s">
        <v>650</v>
      </c>
      <c r="C26" s="10" t="s">
        <v>621</v>
      </c>
      <c r="D26" s="13" t="s">
        <v>622</v>
      </c>
    </row>
    <row r="27" spans="1:4" ht="28.8" x14ac:dyDescent="0.3">
      <c r="A27" s="13" t="s">
        <v>619</v>
      </c>
      <c r="B27" s="13" t="s">
        <v>651</v>
      </c>
      <c r="C27" s="10" t="s">
        <v>621</v>
      </c>
      <c r="D27" s="13" t="s">
        <v>622</v>
      </c>
    </row>
    <row r="28" spans="1:4" ht="28.8" x14ac:dyDescent="0.3">
      <c r="A28" s="13" t="s">
        <v>619</v>
      </c>
      <c r="B28" s="13" t="s">
        <v>652</v>
      </c>
      <c r="C28" s="10" t="s">
        <v>621</v>
      </c>
      <c r="D28" s="13" t="s">
        <v>622</v>
      </c>
    </row>
    <row r="29" spans="1:4" ht="28.8" x14ac:dyDescent="0.3">
      <c r="A29" s="13" t="s">
        <v>619</v>
      </c>
      <c r="B29" s="13" t="s">
        <v>653</v>
      </c>
      <c r="C29" s="10" t="s">
        <v>621</v>
      </c>
      <c r="D29" s="13" t="s">
        <v>622</v>
      </c>
    </row>
    <row r="30" spans="1:4" ht="28.8" x14ac:dyDescent="0.3">
      <c r="A30" s="13" t="s">
        <v>619</v>
      </c>
      <c r="B30" s="13" t="s">
        <v>654</v>
      </c>
      <c r="C30" s="10" t="s">
        <v>621</v>
      </c>
      <c r="D30" s="13" t="s">
        <v>622</v>
      </c>
    </row>
    <row r="31" spans="1:4" ht="28.8" x14ac:dyDescent="0.3">
      <c r="A31" s="13" t="s">
        <v>619</v>
      </c>
      <c r="B31" s="13" t="s">
        <v>655</v>
      </c>
      <c r="C31" s="10" t="s">
        <v>621</v>
      </c>
      <c r="D31" s="13" t="s">
        <v>622</v>
      </c>
    </row>
    <row r="32" spans="1:4" ht="28.8" x14ac:dyDescent="0.3">
      <c r="A32" s="13" t="s">
        <v>619</v>
      </c>
      <c r="B32" s="13" t="s">
        <v>656</v>
      </c>
      <c r="C32" s="10" t="s">
        <v>621</v>
      </c>
      <c r="D32" s="13" t="s">
        <v>622</v>
      </c>
    </row>
    <row r="33" spans="1:4" ht="28.8" x14ac:dyDescent="0.3">
      <c r="A33" s="13" t="s">
        <v>619</v>
      </c>
      <c r="B33" s="13" t="s">
        <v>657</v>
      </c>
      <c r="C33" s="10" t="s">
        <v>621</v>
      </c>
      <c r="D33" s="13" t="s">
        <v>622</v>
      </c>
    </row>
    <row r="34" spans="1:4" ht="28.8" x14ac:dyDescent="0.3">
      <c r="A34" s="13" t="s">
        <v>619</v>
      </c>
      <c r="B34" s="13" t="s">
        <v>658</v>
      </c>
      <c r="C34" s="10" t="s">
        <v>621</v>
      </c>
      <c r="D34" s="13" t="s">
        <v>622</v>
      </c>
    </row>
    <row r="35" spans="1:4" ht="28.8" x14ac:dyDescent="0.3">
      <c r="A35" s="13" t="s">
        <v>619</v>
      </c>
      <c r="B35" s="13" t="s">
        <v>659</v>
      </c>
      <c r="C35" s="10" t="s">
        <v>621</v>
      </c>
      <c r="D35" s="13" t="s">
        <v>622</v>
      </c>
    </row>
    <row r="36" spans="1:4" ht="28.8" x14ac:dyDescent="0.3">
      <c r="A36" s="13" t="s">
        <v>619</v>
      </c>
      <c r="B36" s="13" t="s">
        <v>660</v>
      </c>
      <c r="C36" s="10" t="s">
        <v>621</v>
      </c>
      <c r="D36" s="13" t="s">
        <v>622</v>
      </c>
    </row>
    <row r="37" spans="1:4" ht="28.8" x14ac:dyDescent="0.3">
      <c r="A37" s="13" t="s">
        <v>619</v>
      </c>
      <c r="B37" s="13" t="s">
        <v>661</v>
      </c>
      <c r="C37" s="10" t="s">
        <v>621</v>
      </c>
      <c r="D37" s="13" t="s">
        <v>622</v>
      </c>
    </row>
    <row r="38" spans="1:4" ht="28.8" x14ac:dyDescent="0.3">
      <c r="A38" s="13" t="s">
        <v>619</v>
      </c>
      <c r="B38" s="13" t="s">
        <v>662</v>
      </c>
      <c r="C38" s="10" t="s">
        <v>621</v>
      </c>
      <c r="D38" s="13" t="s">
        <v>622</v>
      </c>
    </row>
    <row r="39" spans="1:4" ht="28.8" x14ac:dyDescent="0.3">
      <c r="A39" s="13" t="s">
        <v>619</v>
      </c>
      <c r="B39" s="13" t="s">
        <v>663</v>
      </c>
      <c r="C39" s="10" t="s">
        <v>621</v>
      </c>
      <c r="D39" s="13" t="s">
        <v>622</v>
      </c>
    </row>
    <row r="40" spans="1:4" ht="28.8" x14ac:dyDescent="0.3">
      <c r="A40" s="13" t="s">
        <v>619</v>
      </c>
      <c r="B40" s="13" t="s">
        <v>664</v>
      </c>
      <c r="C40" s="10" t="s">
        <v>621</v>
      </c>
      <c r="D40" s="13" t="s">
        <v>622</v>
      </c>
    </row>
    <row r="41" spans="1:4" ht="28.8" x14ac:dyDescent="0.3">
      <c r="A41" s="13" t="s">
        <v>619</v>
      </c>
      <c r="B41" s="13" t="s">
        <v>665</v>
      </c>
      <c r="C41" s="10" t="s">
        <v>621</v>
      </c>
      <c r="D41" s="13" t="s">
        <v>622</v>
      </c>
    </row>
    <row r="42" spans="1:4" ht="28.8" x14ac:dyDescent="0.3">
      <c r="A42" s="13" t="s">
        <v>619</v>
      </c>
      <c r="B42" s="13" t="s">
        <v>666</v>
      </c>
      <c r="C42" s="10" t="s">
        <v>621</v>
      </c>
      <c r="D42" s="13" t="s">
        <v>622</v>
      </c>
    </row>
    <row r="43" spans="1:4" ht="28.8" x14ac:dyDescent="0.3">
      <c r="A43" s="13" t="s">
        <v>619</v>
      </c>
      <c r="B43" s="13" t="s">
        <v>667</v>
      </c>
      <c r="C43" s="10" t="s">
        <v>621</v>
      </c>
      <c r="D43" s="13" t="s">
        <v>622</v>
      </c>
    </row>
    <row r="44" spans="1:4" ht="28.8" x14ac:dyDescent="0.3">
      <c r="A44" s="13" t="s">
        <v>619</v>
      </c>
      <c r="B44" s="13" t="s">
        <v>668</v>
      </c>
      <c r="C44" s="10" t="s">
        <v>621</v>
      </c>
      <c r="D44" s="13" t="s">
        <v>622</v>
      </c>
    </row>
    <row r="45" spans="1:4" ht="28.8" x14ac:dyDescent="0.3">
      <c r="A45" s="13" t="s">
        <v>619</v>
      </c>
      <c r="B45" s="13" t="s">
        <v>669</v>
      </c>
      <c r="C45" s="10" t="s">
        <v>621</v>
      </c>
      <c r="D45" s="13" t="s">
        <v>622</v>
      </c>
    </row>
    <row r="46" spans="1:4" ht="28.8" x14ac:dyDescent="0.3">
      <c r="A46" s="13" t="s">
        <v>619</v>
      </c>
      <c r="B46" s="13" t="s">
        <v>670</v>
      </c>
      <c r="C46" s="10" t="s">
        <v>621</v>
      </c>
      <c r="D46" s="13" t="s">
        <v>622</v>
      </c>
    </row>
    <row r="47" spans="1:4" ht="28.8" x14ac:dyDescent="0.3">
      <c r="A47" s="13" t="s">
        <v>671</v>
      </c>
      <c r="B47" s="13" t="s">
        <v>672</v>
      </c>
      <c r="C47" s="10" t="s">
        <v>621</v>
      </c>
      <c r="D47" s="13" t="s">
        <v>622</v>
      </c>
    </row>
    <row r="48" spans="1:4" ht="28.8" x14ac:dyDescent="0.3">
      <c r="A48" s="13" t="s">
        <v>619</v>
      </c>
      <c r="B48" s="13" t="s">
        <v>673</v>
      </c>
      <c r="C48" s="10" t="s">
        <v>621</v>
      </c>
      <c r="D48" s="13" t="s">
        <v>622</v>
      </c>
    </row>
    <row r="49" spans="1:4" ht="28.8" x14ac:dyDescent="0.3">
      <c r="A49" s="13" t="s">
        <v>619</v>
      </c>
      <c r="B49" s="13" t="s">
        <v>674</v>
      </c>
      <c r="C49" s="10" t="s">
        <v>621</v>
      </c>
      <c r="D49" s="13" t="s">
        <v>622</v>
      </c>
    </row>
    <row r="50" spans="1:4" ht="28.8" x14ac:dyDescent="0.3">
      <c r="A50" s="13" t="s">
        <v>619</v>
      </c>
      <c r="B50" s="13" t="s">
        <v>675</v>
      </c>
      <c r="C50" s="10" t="s">
        <v>621</v>
      </c>
      <c r="D50" s="13" t="s">
        <v>622</v>
      </c>
    </row>
    <row r="51" spans="1:4" ht="28.8" x14ac:dyDescent="0.3">
      <c r="A51" s="13" t="s">
        <v>619</v>
      </c>
      <c r="B51" s="13" t="s">
        <v>676</v>
      </c>
      <c r="C51" s="10" t="s">
        <v>621</v>
      </c>
      <c r="D51" s="13" t="s">
        <v>622</v>
      </c>
    </row>
    <row r="52" spans="1:4" ht="28.8" x14ac:dyDescent="0.3">
      <c r="A52" s="13" t="s">
        <v>619</v>
      </c>
      <c r="B52" s="13" t="s">
        <v>677</v>
      </c>
      <c r="C52" s="10" t="s">
        <v>621</v>
      </c>
      <c r="D52" s="13" t="s">
        <v>622</v>
      </c>
    </row>
    <row r="53" spans="1:4" ht="28.8" x14ac:dyDescent="0.3">
      <c r="A53" s="13" t="s">
        <v>627</v>
      </c>
      <c r="B53" s="13" t="s">
        <v>678</v>
      </c>
      <c r="C53" s="10" t="s">
        <v>621</v>
      </c>
      <c r="D53" s="13" t="s">
        <v>622</v>
      </c>
    </row>
    <row r="54" spans="1:4" ht="28.8" x14ac:dyDescent="0.3">
      <c r="A54" s="13" t="s">
        <v>679</v>
      </c>
      <c r="B54" s="13" t="s">
        <v>680</v>
      </c>
      <c r="C54" s="10" t="s">
        <v>621</v>
      </c>
      <c r="D54" s="13" t="s">
        <v>622</v>
      </c>
    </row>
    <row r="55" spans="1:4" ht="28.8" x14ac:dyDescent="0.3">
      <c r="A55" s="13" t="s">
        <v>632</v>
      </c>
      <c r="B55" s="13" t="s">
        <v>681</v>
      </c>
      <c r="C55" s="10" t="s">
        <v>621</v>
      </c>
      <c r="D55" s="13" t="s">
        <v>622</v>
      </c>
    </row>
    <row r="56" spans="1:4" ht="28.8" x14ac:dyDescent="0.3">
      <c r="A56" s="13" t="s">
        <v>619</v>
      </c>
      <c r="B56" s="13" t="s">
        <v>682</v>
      </c>
      <c r="C56" s="10" t="s">
        <v>621</v>
      </c>
      <c r="D56" s="13" t="s">
        <v>622</v>
      </c>
    </row>
    <row r="57" spans="1:4" ht="28.8" x14ac:dyDescent="0.3">
      <c r="A57" s="13" t="s">
        <v>639</v>
      </c>
      <c r="B57" s="13" t="s">
        <v>683</v>
      </c>
      <c r="C57" s="10" t="s">
        <v>621</v>
      </c>
      <c r="D57" s="13" t="s">
        <v>622</v>
      </c>
    </row>
    <row r="58" spans="1:4" ht="28.8" x14ac:dyDescent="0.3">
      <c r="A58" s="13" t="s">
        <v>619</v>
      </c>
      <c r="B58" s="13" t="s">
        <v>684</v>
      </c>
      <c r="C58" s="10" t="s">
        <v>621</v>
      </c>
      <c r="D58" s="13" t="s">
        <v>622</v>
      </c>
    </row>
    <row r="59" spans="1:4" ht="28.8" x14ac:dyDescent="0.3">
      <c r="A59" s="13" t="s">
        <v>685</v>
      </c>
      <c r="B59" s="13" t="s">
        <v>686</v>
      </c>
      <c r="C59" s="10" t="s">
        <v>621</v>
      </c>
      <c r="D59" s="13" t="s">
        <v>622</v>
      </c>
    </row>
    <row r="60" spans="1:4" ht="28.8" x14ac:dyDescent="0.3">
      <c r="A60" s="13" t="s">
        <v>619</v>
      </c>
      <c r="B60" s="13" t="s">
        <v>687</v>
      </c>
      <c r="C60" s="10" t="s">
        <v>621</v>
      </c>
      <c r="D60" s="13" t="s">
        <v>622</v>
      </c>
    </row>
    <row r="61" spans="1:4" ht="28.8" x14ac:dyDescent="0.3">
      <c r="A61" s="13" t="s">
        <v>619</v>
      </c>
      <c r="B61" s="13" t="s">
        <v>688</v>
      </c>
      <c r="C61" s="10" t="s">
        <v>621</v>
      </c>
      <c r="D61" s="13" t="s">
        <v>622</v>
      </c>
    </row>
    <row r="62" spans="1:4" ht="28.8" x14ac:dyDescent="0.3">
      <c r="A62" s="13" t="s">
        <v>619</v>
      </c>
      <c r="B62" s="13" t="s">
        <v>689</v>
      </c>
      <c r="C62" s="10" t="s">
        <v>621</v>
      </c>
      <c r="D62" s="13" t="s">
        <v>622</v>
      </c>
    </row>
    <row r="63" spans="1:4" ht="28.8" x14ac:dyDescent="0.3">
      <c r="A63" s="13" t="s">
        <v>619</v>
      </c>
      <c r="B63" s="13" t="s">
        <v>690</v>
      </c>
      <c r="C63" s="10" t="s">
        <v>621</v>
      </c>
      <c r="D63" s="13" t="s">
        <v>622</v>
      </c>
    </row>
    <row r="64" spans="1:4" ht="28.8" x14ac:dyDescent="0.3">
      <c r="A64" s="13" t="s">
        <v>619</v>
      </c>
      <c r="B64" s="13" t="s">
        <v>691</v>
      </c>
      <c r="C64" s="10" t="s">
        <v>621</v>
      </c>
      <c r="D64" s="13" t="s">
        <v>622</v>
      </c>
    </row>
    <row r="65" spans="1:4" ht="28.8" x14ac:dyDescent="0.3">
      <c r="A65" s="13" t="s">
        <v>619</v>
      </c>
      <c r="B65" s="13" t="s">
        <v>692</v>
      </c>
      <c r="C65" s="10" t="s">
        <v>621</v>
      </c>
      <c r="D65" s="13" t="s">
        <v>622</v>
      </c>
    </row>
    <row r="66" spans="1:4" ht="28.8" x14ac:dyDescent="0.3">
      <c r="A66" s="13" t="s">
        <v>693</v>
      </c>
      <c r="B66" s="13" t="s">
        <v>694</v>
      </c>
      <c r="C66" s="10" t="s">
        <v>621</v>
      </c>
      <c r="D66" s="13" t="s">
        <v>622</v>
      </c>
    </row>
    <row r="67" spans="1:4" ht="28.8" x14ac:dyDescent="0.3">
      <c r="A67" s="13" t="s">
        <v>619</v>
      </c>
      <c r="B67" s="13" t="s">
        <v>695</v>
      </c>
      <c r="C67" s="10" t="s">
        <v>621</v>
      </c>
      <c r="D67" s="13" t="s">
        <v>622</v>
      </c>
    </row>
    <row r="68" spans="1:4" ht="28.8" x14ac:dyDescent="0.3">
      <c r="A68" s="13" t="s">
        <v>639</v>
      </c>
      <c r="B68" s="13" t="s">
        <v>696</v>
      </c>
      <c r="C68" s="10" t="s">
        <v>621</v>
      </c>
      <c r="D68" s="13" t="s">
        <v>622</v>
      </c>
    </row>
    <row r="69" spans="1:4" ht="28.8" x14ac:dyDescent="0.3">
      <c r="A69" s="13" t="s">
        <v>619</v>
      </c>
      <c r="B69" s="13" t="s">
        <v>697</v>
      </c>
      <c r="C69" s="10" t="s">
        <v>621</v>
      </c>
      <c r="D69" s="13" t="s">
        <v>622</v>
      </c>
    </row>
    <row r="70" spans="1:4" ht="28.8" x14ac:dyDescent="0.3">
      <c r="A70" s="13" t="s">
        <v>619</v>
      </c>
      <c r="B70" s="13" t="s">
        <v>698</v>
      </c>
      <c r="C70" s="10" t="s">
        <v>621</v>
      </c>
      <c r="D70" s="13" t="s">
        <v>622</v>
      </c>
    </row>
    <row r="71" spans="1:4" ht="28.8" x14ac:dyDescent="0.3">
      <c r="A71" s="13" t="s">
        <v>639</v>
      </c>
      <c r="B71" s="13" t="s">
        <v>699</v>
      </c>
      <c r="C71" s="10" t="s">
        <v>621</v>
      </c>
      <c r="D71" s="13" t="s">
        <v>622</v>
      </c>
    </row>
    <row r="72" spans="1:4" ht="28.8" x14ac:dyDescent="0.3">
      <c r="A72" s="13" t="s">
        <v>619</v>
      </c>
      <c r="B72" s="13" t="s">
        <v>700</v>
      </c>
      <c r="C72" s="10" t="s">
        <v>621</v>
      </c>
      <c r="D72" s="13" t="s">
        <v>622</v>
      </c>
    </row>
    <row r="73" spans="1:4" ht="28.8" x14ac:dyDescent="0.3">
      <c r="A73" s="13" t="s">
        <v>619</v>
      </c>
      <c r="B73" s="13" t="s">
        <v>701</v>
      </c>
      <c r="C73" s="10" t="s">
        <v>621</v>
      </c>
      <c r="D73" s="13" t="s">
        <v>622</v>
      </c>
    </row>
    <row r="74" spans="1:4" ht="28.8" x14ac:dyDescent="0.3">
      <c r="A74" s="13" t="s">
        <v>619</v>
      </c>
      <c r="B74" s="13" t="s">
        <v>702</v>
      </c>
      <c r="C74" s="10" t="s">
        <v>621</v>
      </c>
      <c r="D74" s="13" t="s">
        <v>622</v>
      </c>
    </row>
    <row r="75" spans="1:4" ht="28.8" x14ac:dyDescent="0.3">
      <c r="A75" s="13" t="s">
        <v>619</v>
      </c>
      <c r="B75" s="13" t="s">
        <v>703</v>
      </c>
      <c r="C75" s="10" t="s">
        <v>621</v>
      </c>
      <c r="D75" s="13" t="s">
        <v>622</v>
      </c>
    </row>
    <row r="76" spans="1:4" ht="28.8" x14ac:dyDescent="0.3">
      <c r="A76" s="13" t="s">
        <v>619</v>
      </c>
      <c r="B76" s="13" t="s">
        <v>704</v>
      </c>
      <c r="C76" s="10" t="s">
        <v>621</v>
      </c>
      <c r="D76" s="13" t="s">
        <v>622</v>
      </c>
    </row>
    <row r="77" spans="1:4" ht="28.8" x14ac:dyDescent="0.3">
      <c r="A77" s="13" t="s">
        <v>619</v>
      </c>
      <c r="B77" s="13" t="s">
        <v>705</v>
      </c>
      <c r="C77" s="10" t="s">
        <v>621</v>
      </c>
      <c r="D77" s="13" t="s">
        <v>622</v>
      </c>
    </row>
    <row r="78" spans="1:4" ht="28.8" x14ac:dyDescent="0.3">
      <c r="A78" s="13" t="s">
        <v>619</v>
      </c>
      <c r="B78" s="13" t="s">
        <v>706</v>
      </c>
      <c r="C78" s="10" t="s">
        <v>621</v>
      </c>
      <c r="D78" s="13" t="s">
        <v>622</v>
      </c>
    </row>
    <row r="79" spans="1:4" ht="28.8" x14ac:dyDescent="0.3">
      <c r="A79" s="13" t="s">
        <v>619</v>
      </c>
      <c r="B79" s="13" t="s">
        <v>707</v>
      </c>
      <c r="C79" s="10" t="s">
        <v>621</v>
      </c>
      <c r="D79" s="13" t="s">
        <v>622</v>
      </c>
    </row>
    <row r="80" spans="1:4" ht="28.8" x14ac:dyDescent="0.3">
      <c r="A80" s="13" t="s">
        <v>619</v>
      </c>
      <c r="B80" s="13" t="s">
        <v>708</v>
      </c>
      <c r="C80" s="10" t="s">
        <v>621</v>
      </c>
      <c r="D80" s="13" t="s">
        <v>622</v>
      </c>
    </row>
    <row r="81" spans="1:4" ht="28.8" x14ac:dyDescent="0.3">
      <c r="A81" s="13" t="s">
        <v>619</v>
      </c>
      <c r="B81" s="13" t="s">
        <v>709</v>
      </c>
      <c r="C81" s="10" t="s">
        <v>621</v>
      </c>
      <c r="D81" s="13" t="s">
        <v>622</v>
      </c>
    </row>
    <row r="82" spans="1:4" ht="28.8" x14ac:dyDescent="0.3">
      <c r="A82" s="13" t="s">
        <v>619</v>
      </c>
      <c r="B82" s="13" t="s">
        <v>710</v>
      </c>
      <c r="C82" s="10" t="s">
        <v>621</v>
      </c>
      <c r="D82" s="13" t="s">
        <v>622</v>
      </c>
    </row>
    <row r="83" spans="1:4" ht="28.8" x14ac:dyDescent="0.3">
      <c r="A83" s="13" t="s">
        <v>619</v>
      </c>
      <c r="B83" s="13" t="s">
        <v>711</v>
      </c>
      <c r="C83" s="10" t="s">
        <v>621</v>
      </c>
      <c r="D83" s="13" t="s">
        <v>622</v>
      </c>
    </row>
    <row r="84" spans="1:4" ht="28.8" x14ac:dyDescent="0.3">
      <c r="A84" s="13" t="s">
        <v>639</v>
      </c>
      <c r="B84" s="13" t="s">
        <v>712</v>
      </c>
      <c r="C84" s="10" t="s">
        <v>621</v>
      </c>
      <c r="D84" s="13" t="s">
        <v>622</v>
      </c>
    </row>
    <row r="85" spans="1:4" ht="28.8" x14ac:dyDescent="0.3">
      <c r="A85" s="13" t="s">
        <v>685</v>
      </c>
      <c r="B85" s="13" t="s">
        <v>713</v>
      </c>
      <c r="C85" s="10" t="s">
        <v>621</v>
      </c>
      <c r="D85" s="13" t="s">
        <v>622</v>
      </c>
    </row>
    <row r="86" spans="1:4" ht="28.8" x14ac:dyDescent="0.3">
      <c r="A86" s="13" t="s">
        <v>619</v>
      </c>
      <c r="B86" s="13" t="s">
        <v>714</v>
      </c>
      <c r="C86" s="10" t="s">
        <v>621</v>
      </c>
      <c r="D86" s="13" t="s">
        <v>622</v>
      </c>
    </row>
    <row r="87" spans="1:4" ht="28.8" x14ac:dyDescent="0.3">
      <c r="A87" s="13" t="s">
        <v>639</v>
      </c>
      <c r="B87" s="13" t="s">
        <v>715</v>
      </c>
      <c r="C87" s="10" t="s">
        <v>621</v>
      </c>
      <c r="D87" s="13" t="s">
        <v>622</v>
      </c>
    </row>
    <row r="88" spans="1:4" ht="28.8" x14ac:dyDescent="0.3">
      <c r="A88" s="13" t="s">
        <v>619</v>
      </c>
      <c r="B88" s="13" t="s">
        <v>716</v>
      </c>
      <c r="C88" s="10" t="s">
        <v>621</v>
      </c>
      <c r="D88" s="13" t="s">
        <v>622</v>
      </c>
    </row>
    <row r="89" spans="1:4" ht="28.8" x14ac:dyDescent="0.3">
      <c r="A89" s="13" t="s">
        <v>619</v>
      </c>
      <c r="B89" s="13" t="s">
        <v>717</v>
      </c>
      <c r="C89" s="10" t="s">
        <v>621</v>
      </c>
      <c r="D89" s="13" t="s">
        <v>622</v>
      </c>
    </row>
    <row r="90" spans="1:4" ht="28.8" x14ac:dyDescent="0.3">
      <c r="A90" s="13" t="s">
        <v>639</v>
      </c>
      <c r="B90" s="13" t="s">
        <v>718</v>
      </c>
      <c r="C90" s="10" t="s">
        <v>621</v>
      </c>
      <c r="D90" s="13" t="s">
        <v>622</v>
      </c>
    </row>
    <row r="91" spans="1:4" ht="28.8" x14ac:dyDescent="0.3">
      <c r="A91" s="13" t="s">
        <v>619</v>
      </c>
      <c r="B91" s="13" t="s">
        <v>719</v>
      </c>
      <c r="C91" s="10" t="s">
        <v>621</v>
      </c>
      <c r="D91" s="13" t="s">
        <v>622</v>
      </c>
    </row>
    <row r="92" spans="1:4" ht="28.8" x14ac:dyDescent="0.3">
      <c r="A92" s="13" t="s">
        <v>619</v>
      </c>
      <c r="B92" s="13" t="s">
        <v>720</v>
      </c>
      <c r="C92" s="10" t="s">
        <v>621</v>
      </c>
      <c r="D92" s="13" t="s">
        <v>622</v>
      </c>
    </row>
    <row r="93" spans="1:4" ht="28.8" x14ac:dyDescent="0.3">
      <c r="A93" s="13" t="s">
        <v>619</v>
      </c>
      <c r="B93" s="13" t="s">
        <v>721</v>
      </c>
      <c r="C93" s="10" t="s">
        <v>621</v>
      </c>
      <c r="D93" s="13" t="s">
        <v>622</v>
      </c>
    </row>
    <row r="94" spans="1:4" ht="28.8" x14ac:dyDescent="0.3">
      <c r="A94" s="13" t="s">
        <v>639</v>
      </c>
      <c r="B94" s="13" t="s">
        <v>722</v>
      </c>
      <c r="C94" s="10" t="s">
        <v>621</v>
      </c>
      <c r="D94" s="13" t="s">
        <v>622</v>
      </c>
    </row>
    <row r="95" spans="1:4" ht="28.8" x14ac:dyDescent="0.3">
      <c r="A95" s="13" t="s">
        <v>639</v>
      </c>
      <c r="B95" s="13" t="s">
        <v>723</v>
      </c>
      <c r="C95" s="10" t="s">
        <v>621</v>
      </c>
      <c r="D95" s="13" t="s">
        <v>622</v>
      </c>
    </row>
    <row r="96" spans="1:4" ht="28.8" x14ac:dyDescent="0.3">
      <c r="A96" s="13" t="s">
        <v>619</v>
      </c>
      <c r="B96" s="13" t="s">
        <v>724</v>
      </c>
      <c r="C96" s="10" t="s">
        <v>621</v>
      </c>
      <c r="D96" s="13" t="s">
        <v>622</v>
      </c>
    </row>
    <row r="97" spans="1:4" ht="28.8" x14ac:dyDescent="0.3">
      <c r="A97" s="13" t="s">
        <v>619</v>
      </c>
      <c r="B97" s="13" t="s">
        <v>725</v>
      </c>
      <c r="C97" s="10" t="s">
        <v>621</v>
      </c>
      <c r="D97" s="13" t="s">
        <v>622</v>
      </c>
    </row>
    <row r="98" spans="1:4" ht="28.8" x14ac:dyDescent="0.3">
      <c r="A98" s="13" t="s">
        <v>619</v>
      </c>
      <c r="B98" s="13" t="s">
        <v>726</v>
      </c>
      <c r="C98" s="10" t="s">
        <v>621</v>
      </c>
      <c r="D98" s="13" t="s">
        <v>622</v>
      </c>
    </row>
    <row r="99" spans="1:4" ht="28.8" x14ac:dyDescent="0.3">
      <c r="A99" s="13" t="s">
        <v>619</v>
      </c>
      <c r="B99" s="13" t="s">
        <v>727</v>
      </c>
      <c r="C99" s="10" t="s">
        <v>621</v>
      </c>
      <c r="D99" s="13" t="s">
        <v>622</v>
      </c>
    </row>
    <row r="100" spans="1:4" ht="28.8" x14ac:dyDescent="0.3">
      <c r="A100" s="13" t="s">
        <v>619</v>
      </c>
      <c r="B100" s="13" t="s">
        <v>728</v>
      </c>
      <c r="C100" s="10" t="s">
        <v>621</v>
      </c>
      <c r="D100" s="13" t="s">
        <v>622</v>
      </c>
    </row>
    <row r="101" spans="1:4" ht="28.8" x14ac:dyDescent="0.3">
      <c r="A101" s="13" t="s">
        <v>619</v>
      </c>
      <c r="B101" s="13" t="s">
        <v>729</v>
      </c>
      <c r="C101" s="10" t="s">
        <v>621</v>
      </c>
      <c r="D101" s="13" t="s">
        <v>622</v>
      </c>
    </row>
    <row r="102" spans="1:4" ht="28.8" x14ac:dyDescent="0.3">
      <c r="A102" s="13" t="s">
        <v>619</v>
      </c>
      <c r="B102" s="13" t="s">
        <v>730</v>
      </c>
      <c r="C102" s="10" t="s">
        <v>621</v>
      </c>
      <c r="D102" s="13" t="s">
        <v>622</v>
      </c>
    </row>
    <row r="103" spans="1:4" ht="28.8" x14ac:dyDescent="0.3">
      <c r="A103" s="13" t="s">
        <v>619</v>
      </c>
      <c r="B103" s="13" t="s">
        <v>731</v>
      </c>
      <c r="C103" s="10" t="s">
        <v>621</v>
      </c>
      <c r="D103" s="13" t="s">
        <v>622</v>
      </c>
    </row>
    <row r="104" spans="1:4" ht="28.8" x14ac:dyDescent="0.3">
      <c r="A104" s="13" t="s">
        <v>619</v>
      </c>
      <c r="B104" s="13" t="s">
        <v>732</v>
      </c>
      <c r="C104" s="10" t="s">
        <v>621</v>
      </c>
      <c r="D104" s="13" t="s">
        <v>622</v>
      </c>
    </row>
    <row r="105" spans="1:4" ht="28.8" x14ac:dyDescent="0.3">
      <c r="A105" s="13" t="s">
        <v>619</v>
      </c>
      <c r="B105" s="13" t="s">
        <v>733</v>
      </c>
      <c r="C105" s="10" t="s">
        <v>621</v>
      </c>
      <c r="D105" s="13" t="s">
        <v>622</v>
      </c>
    </row>
    <row r="106" spans="1:4" ht="28.8" x14ac:dyDescent="0.3">
      <c r="A106" s="13" t="s">
        <v>619</v>
      </c>
      <c r="B106" s="13" t="s">
        <v>734</v>
      </c>
      <c r="C106" s="10" t="s">
        <v>621</v>
      </c>
      <c r="D106" s="13" t="s">
        <v>622</v>
      </c>
    </row>
    <row r="107" spans="1:4" ht="28.8" x14ac:dyDescent="0.3">
      <c r="A107" s="13" t="s">
        <v>619</v>
      </c>
      <c r="B107" s="13" t="s">
        <v>735</v>
      </c>
      <c r="C107" s="10" t="s">
        <v>621</v>
      </c>
      <c r="D107" s="13" t="s">
        <v>622</v>
      </c>
    </row>
    <row r="108" spans="1:4" ht="28.8" x14ac:dyDescent="0.3">
      <c r="A108" s="13" t="s">
        <v>639</v>
      </c>
      <c r="B108" s="13" t="s">
        <v>736</v>
      </c>
      <c r="C108" s="10" t="s">
        <v>621</v>
      </c>
      <c r="D108" s="13" t="s">
        <v>622</v>
      </c>
    </row>
    <row r="109" spans="1:4" ht="28.8" x14ac:dyDescent="0.3">
      <c r="A109" s="13" t="s">
        <v>619</v>
      </c>
      <c r="B109" s="13" t="s">
        <v>737</v>
      </c>
      <c r="C109" s="10" t="s">
        <v>621</v>
      </c>
      <c r="D109" s="13" t="s">
        <v>622</v>
      </c>
    </row>
    <row r="110" spans="1:4" ht="28.8" x14ac:dyDescent="0.3">
      <c r="A110" s="13" t="s">
        <v>619</v>
      </c>
      <c r="B110" s="13" t="s">
        <v>738</v>
      </c>
      <c r="C110" s="10" t="s">
        <v>621</v>
      </c>
      <c r="D110" s="13" t="s">
        <v>622</v>
      </c>
    </row>
    <row r="111" spans="1:4" ht="28.8" x14ac:dyDescent="0.3">
      <c r="A111" s="13" t="s">
        <v>619</v>
      </c>
      <c r="B111" s="13" t="s">
        <v>739</v>
      </c>
      <c r="C111" s="10" t="s">
        <v>621</v>
      </c>
      <c r="D111" s="13" t="s">
        <v>622</v>
      </c>
    </row>
    <row r="112" spans="1:4" ht="28.8" x14ac:dyDescent="0.3">
      <c r="A112" s="13" t="s">
        <v>619</v>
      </c>
      <c r="B112" s="13" t="s">
        <v>740</v>
      </c>
      <c r="C112" s="10" t="s">
        <v>621</v>
      </c>
      <c r="D112" s="13" t="s">
        <v>622</v>
      </c>
    </row>
    <row r="113" spans="1:4" ht="28.8" x14ac:dyDescent="0.3">
      <c r="A113" s="13" t="s">
        <v>619</v>
      </c>
      <c r="B113" s="13" t="s">
        <v>741</v>
      </c>
      <c r="C113" s="10" t="s">
        <v>621</v>
      </c>
      <c r="D113" s="13" t="s">
        <v>622</v>
      </c>
    </row>
    <row r="114" spans="1:4" ht="28.8" x14ac:dyDescent="0.3">
      <c r="A114" s="13" t="s">
        <v>639</v>
      </c>
      <c r="B114" s="13" t="s">
        <v>742</v>
      </c>
      <c r="C114" s="10" t="s">
        <v>621</v>
      </c>
      <c r="D114" s="13" t="s">
        <v>622</v>
      </c>
    </row>
    <row r="115" spans="1:4" ht="28.8" x14ac:dyDescent="0.3">
      <c r="A115" s="13" t="s">
        <v>639</v>
      </c>
      <c r="B115" s="13" t="s">
        <v>743</v>
      </c>
      <c r="C115" s="10" t="s">
        <v>621</v>
      </c>
      <c r="D115" s="13" t="s">
        <v>622</v>
      </c>
    </row>
    <row r="116" spans="1:4" ht="28.8" x14ac:dyDescent="0.3">
      <c r="A116" s="13" t="s">
        <v>619</v>
      </c>
      <c r="B116" s="13" t="s">
        <v>744</v>
      </c>
      <c r="C116" s="10" t="s">
        <v>621</v>
      </c>
      <c r="D116" s="13" t="s">
        <v>622</v>
      </c>
    </row>
    <row r="117" spans="1:4" ht="28.8" x14ac:dyDescent="0.3">
      <c r="A117" s="13" t="s">
        <v>619</v>
      </c>
      <c r="B117" s="13" t="s">
        <v>745</v>
      </c>
      <c r="C117" s="10" t="s">
        <v>621</v>
      </c>
      <c r="D117" s="13" t="s">
        <v>622</v>
      </c>
    </row>
    <row r="118" spans="1:4" ht="28.8" x14ac:dyDescent="0.3">
      <c r="A118" s="13" t="s">
        <v>619</v>
      </c>
      <c r="B118" s="13" t="s">
        <v>746</v>
      </c>
      <c r="C118" s="10" t="s">
        <v>621</v>
      </c>
      <c r="D118" s="13" t="s">
        <v>622</v>
      </c>
    </row>
    <row r="119" spans="1:4" ht="28.8" x14ac:dyDescent="0.3">
      <c r="A119" s="13" t="s">
        <v>619</v>
      </c>
      <c r="B119" s="13" t="s">
        <v>747</v>
      </c>
      <c r="C119" s="10" t="s">
        <v>621</v>
      </c>
      <c r="D119" s="13" t="s">
        <v>622</v>
      </c>
    </row>
    <row r="120" spans="1:4" ht="28.8" x14ac:dyDescent="0.3">
      <c r="A120" s="13" t="s">
        <v>619</v>
      </c>
      <c r="B120" s="13" t="s">
        <v>748</v>
      </c>
      <c r="C120" s="10" t="s">
        <v>621</v>
      </c>
      <c r="D120" s="13" t="s">
        <v>622</v>
      </c>
    </row>
    <row r="121" spans="1:4" ht="28.8" x14ac:dyDescent="0.3">
      <c r="A121" s="13" t="s">
        <v>639</v>
      </c>
      <c r="B121" s="13" t="s">
        <v>749</v>
      </c>
      <c r="C121" s="10" t="s">
        <v>621</v>
      </c>
      <c r="D121" s="13" t="s">
        <v>622</v>
      </c>
    </row>
    <row r="122" spans="1:4" ht="28.8" x14ac:dyDescent="0.3">
      <c r="A122" s="13" t="s">
        <v>619</v>
      </c>
      <c r="B122" s="13" t="s">
        <v>750</v>
      </c>
      <c r="C122" s="10" t="s">
        <v>621</v>
      </c>
      <c r="D122" s="13" t="s">
        <v>622</v>
      </c>
    </row>
    <row r="123" spans="1:4" ht="28.8" x14ac:dyDescent="0.3">
      <c r="A123" s="13" t="s">
        <v>619</v>
      </c>
      <c r="B123" s="13" t="s">
        <v>751</v>
      </c>
      <c r="C123" s="10" t="s">
        <v>621</v>
      </c>
      <c r="D123" s="13" t="s">
        <v>622</v>
      </c>
    </row>
    <row r="124" spans="1:4" ht="28.8" x14ac:dyDescent="0.3">
      <c r="A124" s="13" t="s">
        <v>619</v>
      </c>
      <c r="B124" s="13" t="s">
        <v>752</v>
      </c>
      <c r="C124" s="10" t="s">
        <v>621</v>
      </c>
      <c r="D124" s="13" t="s">
        <v>622</v>
      </c>
    </row>
    <row r="125" spans="1:4" ht="28.8" x14ac:dyDescent="0.3">
      <c r="A125" s="13" t="s">
        <v>639</v>
      </c>
      <c r="B125" s="13" t="s">
        <v>753</v>
      </c>
      <c r="C125" s="10" t="s">
        <v>621</v>
      </c>
      <c r="D125" s="13" t="s">
        <v>622</v>
      </c>
    </row>
    <row r="126" spans="1:4" ht="28.8" x14ac:dyDescent="0.3">
      <c r="A126" s="13" t="s">
        <v>619</v>
      </c>
      <c r="B126" s="13" t="s">
        <v>754</v>
      </c>
      <c r="C126" s="10" t="s">
        <v>621</v>
      </c>
      <c r="D126" s="13" t="s">
        <v>622</v>
      </c>
    </row>
    <row r="127" spans="1:4" ht="28.8" x14ac:dyDescent="0.3">
      <c r="A127" s="13" t="s">
        <v>619</v>
      </c>
      <c r="B127" s="13" t="s">
        <v>755</v>
      </c>
      <c r="C127" s="10" t="s">
        <v>621</v>
      </c>
      <c r="D127" s="13" t="s">
        <v>622</v>
      </c>
    </row>
    <row r="128" spans="1:4" ht="28.8" x14ac:dyDescent="0.3">
      <c r="A128" s="13" t="s">
        <v>619</v>
      </c>
      <c r="B128" s="13" t="s">
        <v>756</v>
      </c>
      <c r="C128" s="10" t="s">
        <v>621</v>
      </c>
      <c r="D128" s="13" t="s">
        <v>622</v>
      </c>
    </row>
    <row r="129" spans="1:4" ht="28.8" x14ac:dyDescent="0.3">
      <c r="A129" s="13" t="s">
        <v>619</v>
      </c>
      <c r="B129" s="13" t="s">
        <v>757</v>
      </c>
      <c r="C129" s="10" t="s">
        <v>621</v>
      </c>
      <c r="D129" s="13" t="s">
        <v>622</v>
      </c>
    </row>
    <row r="130" spans="1:4" ht="28.8" x14ac:dyDescent="0.3">
      <c r="A130" s="13" t="s">
        <v>639</v>
      </c>
      <c r="B130" s="13" t="s">
        <v>758</v>
      </c>
      <c r="C130" s="10" t="s">
        <v>621</v>
      </c>
      <c r="D130" s="13" t="s">
        <v>622</v>
      </c>
    </row>
    <row r="131" spans="1:4" ht="28.8" x14ac:dyDescent="0.3">
      <c r="A131" s="13" t="s">
        <v>639</v>
      </c>
      <c r="B131" s="13" t="s">
        <v>759</v>
      </c>
      <c r="C131" s="10" t="s">
        <v>621</v>
      </c>
      <c r="D131" s="13" t="s">
        <v>622</v>
      </c>
    </row>
    <row r="132" spans="1:4" ht="28.8" x14ac:dyDescent="0.3">
      <c r="A132" s="13" t="s">
        <v>639</v>
      </c>
      <c r="B132" s="13" t="s">
        <v>760</v>
      </c>
      <c r="C132" s="10" t="s">
        <v>621</v>
      </c>
      <c r="D132" s="13" t="s">
        <v>622</v>
      </c>
    </row>
    <row r="133" spans="1:4" ht="28.8" x14ac:dyDescent="0.3">
      <c r="A133" s="13" t="s">
        <v>619</v>
      </c>
      <c r="B133" s="13" t="s">
        <v>761</v>
      </c>
      <c r="C133" s="10" t="s">
        <v>621</v>
      </c>
      <c r="D133" s="13" t="s">
        <v>622</v>
      </c>
    </row>
    <row r="134" spans="1:4" ht="28.8" x14ac:dyDescent="0.3">
      <c r="A134" s="13" t="s">
        <v>639</v>
      </c>
      <c r="B134" s="13" t="s">
        <v>762</v>
      </c>
      <c r="C134" s="10" t="s">
        <v>621</v>
      </c>
      <c r="D134" s="13" t="s">
        <v>622</v>
      </c>
    </row>
    <row r="135" spans="1:4" ht="28.8" x14ac:dyDescent="0.3">
      <c r="A135" s="13" t="s">
        <v>619</v>
      </c>
      <c r="B135" s="13" t="s">
        <v>763</v>
      </c>
      <c r="C135" s="10" t="s">
        <v>621</v>
      </c>
      <c r="D135" s="13" t="s">
        <v>622</v>
      </c>
    </row>
    <row r="136" spans="1:4" ht="28.8" x14ac:dyDescent="0.3">
      <c r="A136" s="13" t="s">
        <v>639</v>
      </c>
      <c r="B136" s="13" t="s">
        <v>764</v>
      </c>
      <c r="C136" s="10" t="s">
        <v>621</v>
      </c>
      <c r="D136" s="13" t="s">
        <v>622</v>
      </c>
    </row>
    <row r="137" spans="1:4" ht="28.8" x14ac:dyDescent="0.3">
      <c r="A137" s="13" t="s">
        <v>619</v>
      </c>
      <c r="B137" s="13" t="s">
        <v>765</v>
      </c>
      <c r="C137" s="10" t="s">
        <v>621</v>
      </c>
      <c r="D137" s="13" t="s">
        <v>622</v>
      </c>
    </row>
    <row r="138" spans="1:4" ht="28.8" x14ac:dyDescent="0.3">
      <c r="A138" s="13" t="s">
        <v>671</v>
      </c>
      <c r="B138" s="13" t="s">
        <v>766</v>
      </c>
      <c r="C138" s="10" t="s">
        <v>621</v>
      </c>
      <c r="D138" s="13" t="s">
        <v>622</v>
      </c>
    </row>
    <row r="139" spans="1:4" ht="28.8" x14ac:dyDescent="0.3">
      <c r="A139" s="13" t="s">
        <v>619</v>
      </c>
      <c r="B139" s="13" t="s">
        <v>767</v>
      </c>
      <c r="C139" s="10" t="s">
        <v>621</v>
      </c>
      <c r="D139" s="13" t="s">
        <v>622</v>
      </c>
    </row>
    <row r="140" spans="1:4" ht="28.8" x14ac:dyDescent="0.3">
      <c r="A140" s="13" t="s">
        <v>619</v>
      </c>
      <c r="B140" s="13" t="s">
        <v>768</v>
      </c>
      <c r="C140" s="10" t="s">
        <v>621</v>
      </c>
      <c r="D140" s="13" t="s">
        <v>622</v>
      </c>
    </row>
    <row r="141" spans="1:4" ht="28.8" x14ac:dyDescent="0.3">
      <c r="A141" s="13" t="s">
        <v>639</v>
      </c>
      <c r="B141" s="13" t="s">
        <v>769</v>
      </c>
      <c r="C141" s="10" t="s">
        <v>621</v>
      </c>
      <c r="D141" s="13" t="s">
        <v>622</v>
      </c>
    </row>
    <row r="142" spans="1:4" ht="28.8" x14ac:dyDescent="0.3">
      <c r="A142" s="13" t="s">
        <v>619</v>
      </c>
      <c r="B142" s="13" t="s">
        <v>770</v>
      </c>
      <c r="C142" s="10" t="s">
        <v>621</v>
      </c>
      <c r="D142" s="13" t="s">
        <v>622</v>
      </c>
    </row>
    <row r="143" spans="1:4" ht="28.8" x14ac:dyDescent="0.3">
      <c r="A143" s="13" t="s">
        <v>619</v>
      </c>
      <c r="B143" s="13" t="s">
        <v>771</v>
      </c>
      <c r="C143" s="10" t="s">
        <v>621</v>
      </c>
      <c r="D143" s="13" t="s">
        <v>622</v>
      </c>
    </row>
    <row r="144" spans="1:4" ht="28.8" x14ac:dyDescent="0.3">
      <c r="A144" s="13" t="s">
        <v>619</v>
      </c>
      <c r="B144" s="13" t="s">
        <v>772</v>
      </c>
      <c r="C144" s="10" t="s">
        <v>621</v>
      </c>
      <c r="D144" s="13" t="s">
        <v>622</v>
      </c>
    </row>
    <row r="145" spans="1:4" ht="28.8" x14ac:dyDescent="0.3">
      <c r="A145" s="13" t="s">
        <v>619</v>
      </c>
      <c r="B145" s="13" t="s">
        <v>773</v>
      </c>
      <c r="C145" s="10" t="s">
        <v>621</v>
      </c>
      <c r="D145" s="13" t="s">
        <v>622</v>
      </c>
    </row>
    <row r="146" spans="1:4" ht="28.8" x14ac:dyDescent="0.3">
      <c r="A146" s="13" t="s">
        <v>693</v>
      </c>
      <c r="B146" s="13" t="s">
        <v>774</v>
      </c>
      <c r="C146" s="10" t="s">
        <v>621</v>
      </c>
      <c r="D146" s="13" t="s">
        <v>622</v>
      </c>
    </row>
    <row r="147" spans="1:4" ht="28.8" x14ac:dyDescent="0.3">
      <c r="A147" s="13" t="s">
        <v>619</v>
      </c>
      <c r="B147" s="13" t="s">
        <v>775</v>
      </c>
      <c r="C147" s="10" t="s">
        <v>621</v>
      </c>
      <c r="D147" s="13" t="s">
        <v>622</v>
      </c>
    </row>
    <row r="148" spans="1:4" ht="28.8" x14ac:dyDescent="0.3">
      <c r="A148" s="13" t="s">
        <v>619</v>
      </c>
      <c r="B148" s="13" t="s">
        <v>776</v>
      </c>
      <c r="C148" s="10" t="s">
        <v>621</v>
      </c>
      <c r="D148" s="13" t="s">
        <v>622</v>
      </c>
    </row>
    <row r="149" spans="1:4" ht="28.8" x14ac:dyDescent="0.3">
      <c r="A149" s="13" t="s">
        <v>639</v>
      </c>
      <c r="B149" s="13" t="s">
        <v>777</v>
      </c>
      <c r="C149" s="10" t="s">
        <v>621</v>
      </c>
      <c r="D149" s="13" t="s">
        <v>622</v>
      </c>
    </row>
    <row r="150" spans="1:4" ht="28.8" x14ac:dyDescent="0.3">
      <c r="A150" s="13" t="s">
        <v>639</v>
      </c>
      <c r="B150" s="13" t="s">
        <v>778</v>
      </c>
      <c r="C150" s="10" t="s">
        <v>621</v>
      </c>
      <c r="D150" s="13" t="s">
        <v>622</v>
      </c>
    </row>
    <row r="151" spans="1:4" ht="28.8" x14ac:dyDescent="0.3">
      <c r="A151" s="13" t="s">
        <v>619</v>
      </c>
      <c r="B151" s="13" t="s">
        <v>779</v>
      </c>
      <c r="C151" s="10" t="s">
        <v>621</v>
      </c>
      <c r="D151" s="13" t="s">
        <v>622</v>
      </c>
    </row>
    <row r="152" spans="1:4" ht="28.8" x14ac:dyDescent="0.3">
      <c r="A152" s="13" t="s">
        <v>619</v>
      </c>
      <c r="B152" s="13" t="s">
        <v>780</v>
      </c>
      <c r="C152" s="10" t="s">
        <v>621</v>
      </c>
      <c r="D152" s="13" t="s">
        <v>622</v>
      </c>
    </row>
    <row r="153" spans="1:4" ht="28.8" x14ac:dyDescent="0.3">
      <c r="A153" s="13" t="s">
        <v>619</v>
      </c>
      <c r="B153" s="13" t="s">
        <v>781</v>
      </c>
      <c r="C153" s="10" t="s">
        <v>621</v>
      </c>
      <c r="D153" s="13" t="s">
        <v>622</v>
      </c>
    </row>
    <row r="154" spans="1:4" ht="28.8" x14ac:dyDescent="0.3">
      <c r="A154" s="13" t="s">
        <v>639</v>
      </c>
      <c r="B154" s="13" t="s">
        <v>782</v>
      </c>
      <c r="C154" s="10" t="s">
        <v>621</v>
      </c>
      <c r="D154" s="13" t="s">
        <v>622</v>
      </c>
    </row>
    <row r="155" spans="1:4" ht="28.8" x14ac:dyDescent="0.3">
      <c r="A155" s="13" t="s">
        <v>639</v>
      </c>
      <c r="B155" s="13" t="s">
        <v>783</v>
      </c>
      <c r="C155" s="10" t="s">
        <v>621</v>
      </c>
      <c r="D155" s="13" t="s">
        <v>622</v>
      </c>
    </row>
    <row r="156" spans="1:4" ht="28.8" x14ac:dyDescent="0.3">
      <c r="A156" s="13" t="s">
        <v>619</v>
      </c>
      <c r="B156" s="13" t="s">
        <v>784</v>
      </c>
      <c r="C156" s="10" t="s">
        <v>621</v>
      </c>
      <c r="D156" s="13" t="s">
        <v>622</v>
      </c>
    </row>
    <row r="157" spans="1:4" ht="28.8" x14ac:dyDescent="0.3">
      <c r="A157" s="13" t="s">
        <v>619</v>
      </c>
      <c r="B157" s="13" t="s">
        <v>785</v>
      </c>
      <c r="C157" s="10" t="s">
        <v>621</v>
      </c>
      <c r="D157" s="13" t="s">
        <v>622</v>
      </c>
    </row>
    <row r="158" spans="1:4" ht="28.8" x14ac:dyDescent="0.3">
      <c r="A158" s="13" t="s">
        <v>639</v>
      </c>
      <c r="B158" s="13" t="s">
        <v>786</v>
      </c>
      <c r="C158" s="10" t="s">
        <v>621</v>
      </c>
      <c r="D158" s="13" t="s">
        <v>622</v>
      </c>
    </row>
    <row r="159" spans="1:4" ht="28.8" x14ac:dyDescent="0.3">
      <c r="A159" s="13" t="s">
        <v>639</v>
      </c>
      <c r="B159" s="13" t="s">
        <v>787</v>
      </c>
      <c r="C159" s="10" t="s">
        <v>621</v>
      </c>
      <c r="D159" s="13" t="s">
        <v>622</v>
      </c>
    </row>
    <row r="160" spans="1:4" ht="28.8" x14ac:dyDescent="0.3">
      <c r="A160" s="13" t="s">
        <v>619</v>
      </c>
      <c r="B160" s="13" t="s">
        <v>788</v>
      </c>
      <c r="C160" s="10" t="s">
        <v>621</v>
      </c>
      <c r="D160" s="13" t="s">
        <v>622</v>
      </c>
    </row>
    <row r="161" spans="1:4" ht="28.8" x14ac:dyDescent="0.3">
      <c r="A161" s="13" t="s">
        <v>627</v>
      </c>
      <c r="B161" s="13" t="s">
        <v>789</v>
      </c>
      <c r="C161" s="10" t="s">
        <v>621</v>
      </c>
      <c r="D161" s="13" t="s">
        <v>622</v>
      </c>
    </row>
    <row r="162" spans="1:4" ht="28.8" x14ac:dyDescent="0.3">
      <c r="A162" s="13" t="s">
        <v>619</v>
      </c>
      <c r="B162" s="13" t="s">
        <v>790</v>
      </c>
      <c r="C162" s="10" t="s">
        <v>621</v>
      </c>
      <c r="D162" s="13" t="s">
        <v>622</v>
      </c>
    </row>
    <row r="163" spans="1:4" ht="28.8" x14ac:dyDescent="0.3">
      <c r="A163" s="13" t="s">
        <v>619</v>
      </c>
      <c r="B163" s="13" t="s">
        <v>791</v>
      </c>
      <c r="C163" s="10" t="s">
        <v>621</v>
      </c>
      <c r="D163" s="13" t="s">
        <v>622</v>
      </c>
    </row>
    <row r="164" spans="1:4" ht="28.8" x14ac:dyDescent="0.3">
      <c r="A164" s="13" t="s">
        <v>639</v>
      </c>
      <c r="B164" s="13" t="s">
        <v>792</v>
      </c>
      <c r="C164" s="10" t="s">
        <v>621</v>
      </c>
      <c r="D164" s="13" t="s">
        <v>622</v>
      </c>
    </row>
    <row r="165" spans="1:4" ht="28.8" x14ac:dyDescent="0.3">
      <c r="A165" s="13" t="s">
        <v>639</v>
      </c>
      <c r="B165" s="13" t="s">
        <v>793</v>
      </c>
      <c r="C165" s="10" t="s">
        <v>621</v>
      </c>
      <c r="D165" s="13" t="s">
        <v>622</v>
      </c>
    </row>
    <row r="166" spans="1:4" ht="28.8" x14ac:dyDescent="0.3">
      <c r="A166" s="13" t="s">
        <v>627</v>
      </c>
      <c r="B166" s="13" t="s">
        <v>794</v>
      </c>
      <c r="C166" s="10" t="s">
        <v>621</v>
      </c>
      <c r="D166" s="13" t="s">
        <v>622</v>
      </c>
    </row>
    <row r="167" spans="1:4" ht="28.8" x14ac:dyDescent="0.3">
      <c r="A167" s="13" t="s">
        <v>619</v>
      </c>
      <c r="B167" s="13" t="s">
        <v>795</v>
      </c>
      <c r="C167" s="10" t="s">
        <v>621</v>
      </c>
      <c r="D167" s="13" t="s">
        <v>622</v>
      </c>
    </row>
    <row r="168" spans="1:4" ht="28.8" x14ac:dyDescent="0.3">
      <c r="A168" s="13" t="s">
        <v>619</v>
      </c>
      <c r="B168" s="13" t="s">
        <v>796</v>
      </c>
      <c r="C168" s="10" t="s">
        <v>621</v>
      </c>
      <c r="D168" s="13" t="s">
        <v>622</v>
      </c>
    </row>
    <row r="169" spans="1:4" ht="28.8" x14ac:dyDescent="0.3">
      <c r="A169" s="13" t="s">
        <v>639</v>
      </c>
      <c r="B169" s="13" t="s">
        <v>797</v>
      </c>
      <c r="C169" s="10" t="s">
        <v>621</v>
      </c>
      <c r="D169" s="13" t="s">
        <v>622</v>
      </c>
    </row>
    <row r="170" spans="1:4" ht="28.8" x14ac:dyDescent="0.3">
      <c r="A170" s="13" t="s">
        <v>639</v>
      </c>
      <c r="B170" s="13" t="s">
        <v>798</v>
      </c>
      <c r="C170" s="10" t="s">
        <v>621</v>
      </c>
      <c r="D170" s="13" t="s">
        <v>622</v>
      </c>
    </row>
    <row r="171" spans="1:4" ht="28.8" x14ac:dyDescent="0.3">
      <c r="A171" s="13" t="s">
        <v>639</v>
      </c>
      <c r="B171" s="13" t="s">
        <v>799</v>
      </c>
      <c r="C171" s="10" t="s">
        <v>621</v>
      </c>
      <c r="D171" s="13" t="s">
        <v>622</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0ACF9-DF0D-4F17-9321-C2A618463A88}">
  <dimension ref="A1:C3"/>
  <sheetViews>
    <sheetView workbookViewId="0">
      <selection activeCell="C10" sqref="C10"/>
    </sheetView>
  </sheetViews>
  <sheetFormatPr defaultRowHeight="14.4" x14ac:dyDescent="0.3"/>
  <cols>
    <col min="1" max="1" width="30.6640625" style="7" customWidth="1"/>
    <col min="2" max="2" width="44" style="7" customWidth="1"/>
    <col min="3" max="3" width="44.6640625" style="7" customWidth="1"/>
  </cols>
  <sheetData>
    <row r="1" spans="1:3" x14ac:dyDescent="0.3">
      <c r="A1" s="4" t="s">
        <v>609</v>
      </c>
      <c r="B1" s="4" t="s">
        <v>610</v>
      </c>
      <c r="C1" s="4" t="s">
        <v>611</v>
      </c>
    </row>
    <row r="2" spans="1:3" ht="112.2" customHeight="1" x14ac:dyDescent="0.3">
      <c r="A2" s="3" t="s">
        <v>1233</v>
      </c>
      <c r="B2" s="3" t="s">
        <v>1232</v>
      </c>
      <c r="C2" s="9" t="s">
        <v>2921</v>
      </c>
    </row>
    <row r="3" spans="1:3" ht="178.95" customHeight="1" x14ac:dyDescent="0.3">
      <c r="A3" s="3" t="s">
        <v>1231</v>
      </c>
      <c r="B3" s="3" t="s">
        <v>1230</v>
      </c>
      <c r="C3" s="9" t="s">
        <v>2922</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7076E-1D83-4448-9805-D67EDA640EB8}">
  <sheetPr>
    <tabColor theme="0"/>
  </sheetPr>
  <dimension ref="A1:F26"/>
  <sheetViews>
    <sheetView workbookViewId="0">
      <pane ySplit="1" topLeftCell="A2" activePane="bottomLeft" state="frozen"/>
      <selection pane="bottomLeft"/>
    </sheetView>
  </sheetViews>
  <sheetFormatPr defaultRowHeight="14.4" x14ac:dyDescent="0.3"/>
  <cols>
    <col min="1" max="2" width="27.33203125" style="15" customWidth="1"/>
    <col min="3" max="3" width="29.33203125" style="15" customWidth="1"/>
    <col min="4" max="4" width="30.33203125" style="15" customWidth="1"/>
    <col min="5" max="6" width="8.88671875" style="15"/>
  </cols>
  <sheetData>
    <row r="1" spans="1:4" ht="72" x14ac:dyDescent="0.3">
      <c r="A1" s="4" t="s">
        <v>800</v>
      </c>
      <c r="B1" s="12" t="s">
        <v>801</v>
      </c>
      <c r="C1" s="4" t="s">
        <v>802</v>
      </c>
      <c r="D1" s="12" t="s">
        <v>803</v>
      </c>
    </row>
    <row r="2" spans="1:4" ht="28.8" x14ac:dyDescent="0.3">
      <c r="A2" s="3" t="s">
        <v>623</v>
      </c>
      <c r="B2" s="3" t="s">
        <v>804</v>
      </c>
      <c r="C2" s="3" t="s">
        <v>805</v>
      </c>
      <c r="D2" s="3" t="s">
        <v>806</v>
      </c>
    </row>
    <row r="3" spans="1:4" ht="28.8" x14ac:dyDescent="0.3">
      <c r="A3" s="3" t="s">
        <v>620</v>
      </c>
      <c r="B3" s="3" t="s">
        <v>804</v>
      </c>
      <c r="C3" s="3" t="s">
        <v>805</v>
      </c>
      <c r="D3" s="3" t="s">
        <v>806</v>
      </c>
    </row>
    <row r="4" spans="1:4" ht="28.8" x14ac:dyDescent="0.3">
      <c r="A4" s="3" t="s">
        <v>630</v>
      </c>
      <c r="B4" s="3" t="s">
        <v>804</v>
      </c>
      <c r="C4" s="3" t="s">
        <v>805</v>
      </c>
      <c r="D4" s="3" t="s">
        <v>806</v>
      </c>
    </row>
    <row r="5" spans="1:4" ht="28.8" x14ac:dyDescent="0.3">
      <c r="A5" s="3" t="s">
        <v>807</v>
      </c>
      <c r="B5" s="3" t="s">
        <v>804</v>
      </c>
      <c r="C5" s="3" t="s">
        <v>805</v>
      </c>
      <c r="D5" s="3" t="s">
        <v>806</v>
      </c>
    </row>
    <row r="6" spans="1:4" ht="28.8" x14ac:dyDescent="0.3">
      <c r="A6" s="3" t="s">
        <v>633</v>
      </c>
      <c r="B6" s="3" t="s">
        <v>804</v>
      </c>
      <c r="C6" s="3" t="s">
        <v>805</v>
      </c>
      <c r="D6" s="3" t="s">
        <v>806</v>
      </c>
    </row>
    <row r="7" spans="1:4" ht="28.8" x14ac:dyDescent="0.3">
      <c r="A7" s="3" t="s">
        <v>808</v>
      </c>
      <c r="B7" s="3" t="s">
        <v>804</v>
      </c>
      <c r="C7" s="3" t="s">
        <v>805</v>
      </c>
      <c r="D7" s="3" t="s">
        <v>806</v>
      </c>
    </row>
    <row r="8" spans="1:4" ht="28.8" x14ac:dyDescent="0.3">
      <c r="A8" s="3" t="s">
        <v>809</v>
      </c>
      <c r="B8" s="3" t="s">
        <v>804</v>
      </c>
      <c r="C8" s="3" t="s">
        <v>805</v>
      </c>
      <c r="D8" s="3" t="s">
        <v>806</v>
      </c>
    </row>
    <row r="9" spans="1:4" ht="28.8" x14ac:dyDescent="0.3">
      <c r="A9" s="3" t="s">
        <v>810</v>
      </c>
      <c r="B9" s="3" t="s">
        <v>811</v>
      </c>
      <c r="C9" s="11" t="s">
        <v>812</v>
      </c>
      <c r="D9" s="3" t="s">
        <v>813</v>
      </c>
    </row>
    <row r="10" spans="1:4" ht="28.8" x14ac:dyDescent="0.3">
      <c r="A10" s="3" t="s">
        <v>814</v>
      </c>
      <c r="B10" s="3" t="s">
        <v>811</v>
      </c>
      <c r="C10" s="11" t="s">
        <v>812</v>
      </c>
      <c r="D10" s="3" t="s">
        <v>813</v>
      </c>
    </row>
    <row r="11" spans="1:4" ht="28.8" x14ac:dyDescent="0.3">
      <c r="A11" s="3" t="s">
        <v>630</v>
      </c>
      <c r="B11" s="3" t="s">
        <v>811</v>
      </c>
      <c r="C11" s="11" t="s">
        <v>812</v>
      </c>
      <c r="D11" s="3" t="s">
        <v>813</v>
      </c>
    </row>
    <row r="12" spans="1:4" ht="28.8" x14ac:dyDescent="0.3">
      <c r="A12" s="3" t="s">
        <v>815</v>
      </c>
      <c r="B12" s="3" t="s">
        <v>811</v>
      </c>
      <c r="C12" s="11" t="s">
        <v>812</v>
      </c>
      <c r="D12" s="3" t="s">
        <v>813</v>
      </c>
    </row>
    <row r="13" spans="1:4" ht="28.8" x14ac:dyDescent="0.3">
      <c r="A13" s="3" t="s">
        <v>816</v>
      </c>
      <c r="B13" s="3" t="s">
        <v>811</v>
      </c>
      <c r="C13" s="11" t="s">
        <v>812</v>
      </c>
      <c r="D13" s="3" t="s">
        <v>813</v>
      </c>
    </row>
    <row r="14" spans="1:4" ht="28.8" x14ac:dyDescent="0.3">
      <c r="A14" s="3" t="s">
        <v>663</v>
      </c>
      <c r="B14" s="3" t="s">
        <v>811</v>
      </c>
      <c r="C14" s="11" t="s">
        <v>812</v>
      </c>
      <c r="D14" s="3" t="s">
        <v>813</v>
      </c>
    </row>
    <row r="15" spans="1:4" ht="28.8" x14ac:dyDescent="0.3">
      <c r="A15" s="3" t="s">
        <v>817</v>
      </c>
      <c r="B15" s="3" t="s">
        <v>811</v>
      </c>
      <c r="C15" s="11" t="s">
        <v>812</v>
      </c>
      <c r="D15" s="3" t="s">
        <v>813</v>
      </c>
    </row>
    <row r="16" spans="1:4" ht="28.8" x14ac:dyDescent="0.3">
      <c r="A16" s="3" t="s">
        <v>676</v>
      </c>
      <c r="B16" s="3" t="s">
        <v>811</v>
      </c>
      <c r="C16" s="11" t="s">
        <v>812</v>
      </c>
      <c r="D16" s="3" t="s">
        <v>813</v>
      </c>
    </row>
    <row r="17" spans="1:4" ht="28.8" x14ac:dyDescent="0.3">
      <c r="A17" s="3" t="s">
        <v>680</v>
      </c>
      <c r="B17" s="3" t="s">
        <v>811</v>
      </c>
      <c r="C17" s="11" t="s">
        <v>812</v>
      </c>
      <c r="D17" s="3" t="s">
        <v>813</v>
      </c>
    </row>
    <row r="18" spans="1:4" ht="28.8" x14ac:dyDescent="0.3">
      <c r="A18" s="3" t="s">
        <v>718</v>
      </c>
      <c r="B18" s="3" t="s">
        <v>811</v>
      </c>
      <c r="C18" s="11" t="s">
        <v>812</v>
      </c>
      <c r="D18" s="3" t="s">
        <v>813</v>
      </c>
    </row>
    <row r="19" spans="1:4" ht="28.8" x14ac:dyDescent="0.3">
      <c r="A19" s="3" t="s">
        <v>818</v>
      </c>
      <c r="B19" s="3" t="s">
        <v>811</v>
      </c>
      <c r="C19" s="11" t="s">
        <v>812</v>
      </c>
      <c r="D19" s="3" t="s">
        <v>813</v>
      </c>
    </row>
    <row r="20" spans="1:4" ht="28.8" x14ac:dyDescent="0.3">
      <c r="A20" s="3" t="s">
        <v>758</v>
      </c>
      <c r="B20" s="3" t="s">
        <v>811</v>
      </c>
      <c r="C20" s="11" t="s">
        <v>812</v>
      </c>
      <c r="D20" s="3" t="s">
        <v>813</v>
      </c>
    </row>
    <row r="21" spans="1:4" ht="28.8" x14ac:dyDescent="0.3">
      <c r="A21" s="3" t="s">
        <v>766</v>
      </c>
      <c r="B21" s="3" t="s">
        <v>811</v>
      </c>
      <c r="C21" s="11" t="s">
        <v>812</v>
      </c>
      <c r="D21" s="3" t="s">
        <v>813</v>
      </c>
    </row>
    <row r="22" spans="1:4" ht="28.8" x14ac:dyDescent="0.3">
      <c r="A22" s="3" t="s">
        <v>819</v>
      </c>
      <c r="B22" s="3" t="s">
        <v>811</v>
      </c>
      <c r="C22" s="11" t="s">
        <v>812</v>
      </c>
      <c r="D22" s="3" t="s">
        <v>813</v>
      </c>
    </row>
    <row r="23" spans="1:4" ht="28.8" x14ac:dyDescent="0.3">
      <c r="A23" s="3" t="s">
        <v>820</v>
      </c>
      <c r="B23" s="3" t="s">
        <v>811</v>
      </c>
      <c r="C23" s="11" t="s">
        <v>812</v>
      </c>
      <c r="D23" s="3" t="s">
        <v>813</v>
      </c>
    </row>
    <row r="24" spans="1:4" ht="28.8" x14ac:dyDescent="0.3">
      <c r="A24" s="3" t="s">
        <v>821</v>
      </c>
      <c r="B24" s="3" t="s">
        <v>811</v>
      </c>
      <c r="C24" s="11" t="s">
        <v>812</v>
      </c>
      <c r="D24" s="3" t="s">
        <v>813</v>
      </c>
    </row>
    <row r="25" spans="1:4" ht="28.8" x14ac:dyDescent="0.3">
      <c r="A25" s="27" t="s">
        <v>822</v>
      </c>
      <c r="B25" s="27" t="s">
        <v>823</v>
      </c>
      <c r="C25" s="28">
        <v>45467</v>
      </c>
      <c r="D25" s="27" t="s">
        <v>824</v>
      </c>
    </row>
    <row r="26" spans="1:4" ht="43.2" x14ac:dyDescent="0.3">
      <c r="A26" s="6" t="s">
        <v>825</v>
      </c>
      <c r="B26" s="6" t="s">
        <v>811</v>
      </c>
      <c r="C26" s="17" t="s">
        <v>826</v>
      </c>
      <c r="D26" s="17" t="s">
        <v>827</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23AD8-194D-4070-B74E-EBE306B25E83}">
  <sheetPr>
    <tabColor theme="0"/>
  </sheetPr>
  <dimension ref="A1:C2"/>
  <sheetViews>
    <sheetView workbookViewId="0">
      <selection activeCell="C2" sqref="C2"/>
    </sheetView>
  </sheetViews>
  <sheetFormatPr defaultRowHeight="15" customHeight="1" x14ac:dyDescent="0.3"/>
  <cols>
    <col min="1" max="1" width="24.44140625" style="15" customWidth="1"/>
    <col min="2" max="2" width="31.109375" style="15" customWidth="1"/>
    <col min="3" max="3" width="27.5546875" style="15" customWidth="1"/>
    <col min="4" max="4" width="36.5546875" bestFit="1" customWidth="1"/>
  </cols>
  <sheetData>
    <row r="1" spans="1:3" ht="28.8" x14ac:dyDescent="0.3">
      <c r="A1" s="8" t="s">
        <v>828</v>
      </c>
      <c r="B1" s="8" t="s">
        <v>610</v>
      </c>
      <c r="C1" s="8" t="s">
        <v>829</v>
      </c>
    </row>
    <row r="2" spans="1:3" ht="97.5" customHeight="1" x14ac:dyDescent="0.3">
      <c r="A2" s="6" t="s">
        <v>830</v>
      </c>
      <c r="B2" s="17" t="s">
        <v>8</v>
      </c>
      <c r="C2" s="17" t="s">
        <v>8</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669E2-F130-4097-AE1F-841D3F4880D1}">
  <sheetPr>
    <tabColor theme="0"/>
  </sheetPr>
  <dimension ref="A1:D17"/>
  <sheetViews>
    <sheetView workbookViewId="0">
      <pane ySplit="1" topLeftCell="A5" activePane="bottomLeft" state="frozen"/>
      <selection pane="bottomLeft" activeCell="A5" sqref="A5"/>
    </sheetView>
  </sheetViews>
  <sheetFormatPr defaultRowHeight="14.4" x14ac:dyDescent="0.3"/>
  <cols>
    <col min="1" max="1" width="22.44140625" style="7" customWidth="1"/>
    <col min="2" max="2" width="24.33203125" style="7" customWidth="1"/>
    <col min="3" max="3" width="20.33203125" style="7" customWidth="1"/>
    <col min="4" max="4" width="50.33203125" style="7" customWidth="1"/>
  </cols>
  <sheetData>
    <row r="1" spans="1:4" ht="86.4" x14ac:dyDescent="0.3">
      <c r="A1" s="30" t="s">
        <v>800</v>
      </c>
      <c r="B1" s="30" t="s">
        <v>801</v>
      </c>
      <c r="C1" s="30" t="s">
        <v>802</v>
      </c>
      <c r="D1" s="30" t="s">
        <v>803</v>
      </c>
    </row>
    <row r="2" spans="1:4" ht="57.6" x14ac:dyDescent="0.3">
      <c r="A2" s="3" t="s">
        <v>831</v>
      </c>
      <c r="B2" s="3" t="s">
        <v>823</v>
      </c>
      <c r="C2" s="3" t="s">
        <v>832</v>
      </c>
      <c r="D2" s="39" t="s">
        <v>833</v>
      </c>
    </row>
    <row r="3" spans="1:4" ht="86.4" x14ac:dyDescent="0.3">
      <c r="A3" s="3" t="s">
        <v>834</v>
      </c>
      <c r="B3" s="3" t="s">
        <v>823</v>
      </c>
      <c r="C3" s="3" t="s">
        <v>835</v>
      </c>
      <c r="D3" s="38" t="s">
        <v>836</v>
      </c>
    </row>
    <row r="4" spans="1:4" ht="43.2" x14ac:dyDescent="0.3">
      <c r="A4" s="3" t="s">
        <v>837</v>
      </c>
      <c r="B4" s="3" t="s">
        <v>838</v>
      </c>
      <c r="C4" s="3" t="s">
        <v>839</v>
      </c>
      <c r="D4" s="3" t="s">
        <v>840</v>
      </c>
    </row>
    <row r="5" spans="1:4" ht="43.2" x14ac:dyDescent="0.3">
      <c r="A5" s="3" t="s">
        <v>841</v>
      </c>
      <c r="B5" s="3" t="s">
        <v>823</v>
      </c>
      <c r="C5" s="3" t="s">
        <v>842</v>
      </c>
      <c r="D5" s="1" t="s">
        <v>843</v>
      </c>
    </row>
    <row r="6" spans="1:4" ht="43.2" x14ac:dyDescent="0.3">
      <c r="A6" s="3" t="s">
        <v>844</v>
      </c>
      <c r="B6" s="3" t="s">
        <v>845</v>
      </c>
      <c r="C6" s="3" t="s">
        <v>846</v>
      </c>
      <c r="D6" s="10" t="s">
        <v>847</v>
      </c>
    </row>
    <row r="7" spans="1:4" ht="63" customHeight="1" x14ac:dyDescent="0.3">
      <c r="A7" s="3" t="s">
        <v>848</v>
      </c>
      <c r="B7" s="3" t="s">
        <v>849</v>
      </c>
      <c r="C7" s="3" t="s">
        <v>850</v>
      </c>
      <c r="D7" s="35" t="s">
        <v>851</v>
      </c>
    </row>
    <row r="8" spans="1:4" ht="43.2" x14ac:dyDescent="0.3">
      <c r="A8" s="3" t="s">
        <v>852</v>
      </c>
      <c r="B8" s="3" t="s">
        <v>845</v>
      </c>
      <c r="C8" s="3" t="s">
        <v>853</v>
      </c>
      <c r="D8" s="10" t="s">
        <v>854</v>
      </c>
    </row>
    <row r="9" spans="1:4" ht="86.4" x14ac:dyDescent="0.3">
      <c r="A9" s="3" t="s">
        <v>855</v>
      </c>
      <c r="B9" s="3" t="s">
        <v>823</v>
      </c>
      <c r="C9" s="3" t="s">
        <v>856</v>
      </c>
      <c r="D9" s="10" t="s">
        <v>857</v>
      </c>
    </row>
    <row r="10" spans="1:4" x14ac:dyDescent="0.3">
      <c r="A10" s="3" t="s">
        <v>858</v>
      </c>
      <c r="B10" s="3" t="s">
        <v>845</v>
      </c>
      <c r="C10" s="3" t="s">
        <v>859</v>
      </c>
      <c r="D10" s="10" t="s">
        <v>860</v>
      </c>
    </row>
    <row r="11" spans="1:4" ht="57.6" x14ac:dyDescent="0.3">
      <c r="A11" s="3" t="s">
        <v>861</v>
      </c>
      <c r="B11" s="3" t="s">
        <v>823</v>
      </c>
      <c r="C11" s="3" t="s">
        <v>862</v>
      </c>
      <c r="D11" s="10" t="s">
        <v>863</v>
      </c>
    </row>
    <row r="12" spans="1:4" ht="43.2" x14ac:dyDescent="0.3">
      <c r="A12" s="3" t="s">
        <v>864</v>
      </c>
      <c r="B12" s="3" t="s">
        <v>823</v>
      </c>
      <c r="C12" s="3" t="s">
        <v>865</v>
      </c>
      <c r="D12" s="10" t="s">
        <v>866</v>
      </c>
    </row>
    <row r="13" spans="1:4" ht="43.2" x14ac:dyDescent="0.3">
      <c r="A13" s="3" t="s">
        <v>867</v>
      </c>
      <c r="B13" s="3" t="s">
        <v>823</v>
      </c>
      <c r="C13" s="3" t="s">
        <v>868</v>
      </c>
      <c r="D13" s="10" t="s">
        <v>869</v>
      </c>
    </row>
    <row r="14" spans="1:4" ht="28.8" x14ac:dyDescent="0.3">
      <c r="A14" s="3" t="s">
        <v>870</v>
      </c>
      <c r="B14" s="3" t="s">
        <v>845</v>
      </c>
      <c r="C14" s="29" t="s">
        <v>871</v>
      </c>
      <c r="D14" s="10" t="s">
        <v>872</v>
      </c>
    </row>
    <row r="15" spans="1:4" ht="28.8" x14ac:dyDescent="0.3">
      <c r="A15" s="3" t="s">
        <v>873</v>
      </c>
      <c r="B15" s="3" t="s">
        <v>823</v>
      </c>
      <c r="C15" s="29" t="s">
        <v>874</v>
      </c>
      <c r="D15" s="10" t="s">
        <v>875</v>
      </c>
    </row>
    <row r="16" spans="1:4" ht="57.6" x14ac:dyDescent="0.3">
      <c r="A16" s="3" t="s">
        <v>876</v>
      </c>
      <c r="B16" s="3" t="s">
        <v>823</v>
      </c>
      <c r="C16" s="3" t="s">
        <v>877</v>
      </c>
      <c r="D16" s="10" t="s">
        <v>878</v>
      </c>
    </row>
    <row r="17" spans="1:4" ht="73.5" customHeight="1" x14ac:dyDescent="0.3">
      <c r="A17" s="3" t="s">
        <v>879</v>
      </c>
      <c r="B17" s="3" t="s">
        <v>811</v>
      </c>
      <c r="C17" s="3" t="s">
        <v>880</v>
      </c>
      <c r="D17" s="10" t="s">
        <v>881</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0"/>
  </sheetPr>
  <dimension ref="A1:C4"/>
  <sheetViews>
    <sheetView workbookViewId="0">
      <selection activeCell="C16" sqref="C16"/>
    </sheetView>
  </sheetViews>
  <sheetFormatPr defaultRowHeight="14.4" x14ac:dyDescent="0.3"/>
  <cols>
    <col min="1" max="1" width="30.44140625" style="15" customWidth="1"/>
    <col min="2" max="2" width="34" style="15" customWidth="1"/>
    <col min="3" max="3" width="50.6640625" style="15" customWidth="1"/>
  </cols>
  <sheetData>
    <row r="1" spans="1:3" x14ac:dyDescent="0.3">
      <c r="A1" s="4" t="s">
        <v>828</v>
      </c>
      <c r="B1" s="4" t="s">
        <v>610</v>
      </c>
      <c r="C1" s="12" t="s">
        <v>829</v>
      </c>
    </row>
    <row r="2" spans="1:3" ht="43.2" x14ac:dyDescent="0.3">
      <c r="A2" s="16" t="s">
        <v>882</v>
      </c>
      <c r="B2" s="16" t="s">
        <v>883</v>
      </c>
      <c r="C2" s="3" t="s">
        <v>884</v>
      </c>
    </row>
    <row r="3" spans="1:3" ht="72" x14ac:dyDescent="0.3">
      <c r="A3" s="5" t="s">
        <v>885</v>
      </c>
      <c r="B3" s="3" t="s">
        <v>886</v>
      </c>
      <c r="C3" s="3" t="s">
        <v>887</v>
      </c>
    </row>
    <row r="4" spans="1:3" ht="57.6" x14ac:dyDescent="0.3">
      <c r="A4" s="16" t="s">
        <v>888</v>
      </c>
      <c r="B4" s="3" t="s">
        <v>889</v>
      </c>
      <c r="C4" s="3" t="s">
        <v>890</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0"/>
  </sheetPr>
  <dimension ref="A1:F12"/>
  <sheetViews>
    <sheetView workbookViewId="0">
      <pane ySplit="1" topLeftCell="A2" activePane="bottomLeft" state="frozen"/>
      <selection pane="bottomLeft" activeCell="C24" sqref="C24"/>
    </sheetView>
  </sheetViews>
  <sheetFormatPr defaultRowHeight="14.4" x14ac:dyDescent="0.3"/>
  <cols>
    <col min="1" max="1" width="22.88671875" style="15" customWidth="1"/>
    <col min="2" max="2" width="21.33203125" style="15" bestFit="1" customWidth="1"/>
    <col min="3" max="3" width="31.5546875" style="15" customWidth="1"/>
    <col min="4" max="4" width="29.88671875" style="15" bestFit="1" customWidth="1"/>
    <col min="5" max="5" width="53.6640625" style="15" customWidth="1"/>
  </cols>
  <sheetData>
    <row r="1" spans="1:6" ht="28.8" x14ac:dyDescent="0.3">
      <c r="A1" s="4" t="s">
        <v>891</v>
      </c>
      <c r="B1" s="4" t="s">
        <v>892</v>
      </c>
      <c r="C1" s="4" t="s">
        <v>893</v>
      </c>
      <c r="D1" s="4" t="s">
        <v>894</v>
      </c>
      <c r="E1" s="4" t="s">
        <v>895</v>
      </c>
      <c r="F1" s="1"/>
    </row>
    <row r="2" spans="1:6" ht="43.2" x14ac:dyDescent="0.3">
      <c r="A2" s="3" t="s">
        <v>896</v>
      </c>
      <c r="B2" s="3" t="s">
        <v>897</v>
      </c>
      <c r="C2" s="3" t="s">
        <v>898</v>
      </c>
      <c r="D2" s="3" t="s">
        <v>899</v>
      </c>
      <c r="E2" s="3" t="s">
        <v>900</v>
      </c>
      <c r="F2" s="2"/>
    </row>
    <row r="3" spans="1:6" ht="43.2" x14ac:dyDescent="0.3">
      <c r="A3" s="3" t="s">
        <v>896</v>
      </c>
      <c r="B3" s="3" t="s">
        <v>901</v>
      </c>
      <c r="C3" s="3" t="s">
        <v>898</v>
      </c>
      <c r="D3" s="3" t="s">
        <v>899</v>
      </c>
      <c r="E3" s="3" t="s">
        <v>900</v>
      </c>
      <c r="F3" s="1"/>
    </row>
    <row r="4" spans="1:6" ht="43.2" x14ac:dyDescent="0.3">
      <c r="A4" s="3" t="s">
        <v>896</v>
      </c>
      <c r="B4" s="3" t="s">
        <v>902</v>
      </c>
      <c r="C4" s="3" t="s">
        <v>898</v>
      </c>
      <c r="D4" s="3" t="s">
        <v>899</v>
      </c>
      <c r="E4" s="3" t="s">
        <v>900</v>
      </c>
      <c r="F4" s="1"/>
    </row>
    <row r="5" spans="1:6" ht="43.2" x14ac:dyDescent="0.3">
      <c r="A5" s="3" t="s">
        <v>896</v>
      </c>
      <c r="B5" s="3" t="s">
        <v>903</v>
      </c>
      <c r="C5" s="3" t="s">
        <v>898</v>
      </c>
      <c r="D5" s="3" t="s">
        <v>899</v>
      </c>
      <c r="E5" s="3" t="s">
        <v>900</v>
      </c>
      <c r="F5" s="1"/>
    </row>
    <row r="6" spans="1:6" ht="43.2" x14ac:dyDescent="0.3">
      <c r="A6" s="3" t="s">
        <v>904</v>
      </c>
      <c r="B6" s="3" t="s">
        <v>897</v>
      </c>
      <c r="C6" s="3" t="s">
        <v>905</v>
      </c>
      <c r="D6" s="3" t="s">
        <v>906</v>
      </c>
      <c r="E6" s="3" t="s">
        <v>900</v>
      </c>
      <c r="F6" s="1"/>
    </row>
    <row r="7" spans="1:6" ht="43.2" x14ac:dyDescent="0.3">
      <c r="A7" s="3" t="s">
        <v>904</v>
      </c>
      <c r="B7" s="3" t="s">
        <v>901</v>
      </c>
      <c r="C7" s="3" t="s">
        <v>905</v>
      </c>
      <c r="D7" s="3" t="s">
        <v>906</v>
      </c>
      <c r="E7" s="3" t="s">
        <v>900</v>
      </c>
      <c r="F7" s="1"/>
    </row>
    <row r="8" spans="1:6" ht="43.2" x14ac:dyDescent="0.3">
      <c r="A8" s="3" t="s">
        <v>904</v>
      </c>
      <c r="B8" s="3" t="s">
        <v>907</v>
      </c>
      <c r="C8" s="3" t="s">
        <v>905</v>
      </c>
      <c r="D8" s="3" t="s">
        <v>906</v>
      </c>
      <c r="E8" s="3" t="s">
        <v>900</v>
      </c>
      <c r="F8" s="1"/>
    </row>
    <row r="9" spans="1:6" ht="43.2" x14ac:dyDescent="0.3">
      <c r="A9" s="3" t="s">
        <v>904</v>
      </c>
      <c r="B9" s="3" t="s">
        <v>903</v>
      </c>
      <c r="C9" s="3" t="s">
        <v>905</v>
      </c>
      <c r="D9" s="3" t="s">
        <v>906</v>
      </c>
      <c r="E9" s="3" t="s">
        <v>900</v>
      </c>
      <c r="F9" s="1"/>
    </row>
    <row r="10" spans="1:6" ht="72" x14ac:dyDescent="0.3">
      <c r="A10" s="3" t="s">
        <v>908</v>
      </c>
      <c r="B10" s="3" t="s">
        <v>909</v>
      </c>
      <c r="C10" s="3" t="s">
        <v>898</v>
      </c>
      <c r="D10" s="3" t="s">
        <v>910</v>
      </c>
      <c r="E10" s="3" t="s">
        <v>900</v>
      </c>
      <c r="F10" s="1"/>
    </row>
    <row r="11" spans="1:6" ht="57.6" x14ac:dyDescent="0.3">
      <c r="A11" s="3" t="s">
        <v>911</v>
      </c>
      <c r="B11" s="3" t="s">
        <v>909</v>
      </c>
      <c r="C11" s="3" t="s">
        <v>898</v>
      </c>
      <c r="D11" s="3" t="s">
        <v>899</v>
      </c>
      <c r="E11" s="3" t="s">
        <v>900</v>
      </c>
      <c r="F11" s="1"/>
    </row>
    <row r="12" spans="1:6" ht="57.6" x14ac:dyDescent="0.3">
      <c r="A12" s="3" t="s">
        <v>912</v>
      </c>
      <c r="B12" s="3" t="s">
        <v>909</v>
      </c>
      <c r="C12" s="3" t="s">
        <v>898</v>
      </c>
      <c r="D12" s="3" t="s">
        <v>899</v>
      </c>
      <c r="E12" s="3" t="s">
        <v>900</v>
      </c>
      <c r="F12" s="1"/>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6B33D-D331-4BAB-90FF-D12F74BBFD6E}">
  <sheetPr>
    <tabColor theme="0"/>
  </sheetPr>
  <dimension ref="A1:C16"/>
  <sheetViews>
    <sheetView workbookViewId="0">
      <pane ySplit="1" topLeftCell="A16" activePane="bottomLeft" state="frozen"/>
      <selection pane="bottomLeft" activeCell="B16" sqref="B16"/>
    </sheetView>
  </sheetViews>
  <sheetFormatPr defaultRowHeight="15" customHeight="1" x14ac:dyDescent="0.3"/>
  <cols>
    <col min="1" max="1" width="38.33203125" style="15" bestFit="1" customWidth="1"/>
    <col min="2" max="2" width="94.109375" style="7" customWidth="1"/>
    <col min="3" max="3" width="35.5546875" bestFit="1" customWidth="1"/>
  </cols>
  <sheetData>
    <row r="1" spans="1:3" ht="14.4" x14ac:dyDescent="0.3">
      <c r="A1" s="12" t="s">
        <v>913</v>
      </c>
      <c r="B1" s="4" t="s">
        <v>895</v>
      </c>
    </row>
    <row r="2" spans="1:3" ht="28.8" x14ac:dyDescent="0.3">
      <c r="A2" s="3" t="s">
        <v>911</v>
      </c>
      <c r="B2" s="3" t="s">
        <v>914</v>
      </c>
      <c r="C2" s="2"/>
    </row>
    <row r="3" spans="1:3" ht="28.8" x14ac:dyDescent="0.3">
      <c r="A3" s="3" t="s">
        <v>915</v>
      </c>
      <c r="B3" s="3" t="s">
        <v>916</v>
      </c>
    </row>
    <row r="4" spans="1:3" ht="47.4" customHeight="1" x14ac:dyDescent="0.3">
      <c r="A4" s="3" t="s">
        <v>917</v>
      </c>
      <c r="B4" s="3" t="s">
        <v>918</v>
      </c>
    </row>
    <row r="5" spans="1:3" ht="43.2" x14ac:dyDescent="0.3">
      <c r="A5" s="3" t="s">
        <v>919</v>
      </c>
      <c r="B5" s="3" t="s">
        <v>920</v>
      </c>
    </row>
    <row r="6" spans="1:3" ht="43.2" x14ac:dyDescent="0.3">
      <c r="A6" s="3" t="s">
        <v>921</v>
      </c>
      <c r="B6" s="9" t="s">
        <v>922</v>
      </c>
    </row>
    <row r="7" spans="1:3" ht="28.8" x14ac:dyDescent="0.3">
      <c r="A7" s="3" t="s">
        <v>923</v>
      </c>
      <c r="B7" s="3" t="s">
        <v>924</v>
      </c>
    </row>
    <row r="8" spans="1:3" ht="28.8" x14ac:dyDescent="0.3">
      <c r="A8" s="3" t="s">
        <v>925</v>
      </c>
      <c r="B8" s="3" t="s">
        <v>926</v>
      </c>
    </row>
    <row r="9" spans="1:3" ht="28.8" x14ac:dyDescent="0.3">
      <c r="A9" s="3" t="s">
        <v>927</v>
      </c>
      <c r="B9" s="3" t="s">
        <v>928</v>
      </c>
    </row>
    <row r="10" spans="1:3" ht="43.2" x14ac:dyDescent="0.3">
      <c r="A10" s="3" t="s">
        <v>929</v>
      </c>
      <c r="B10" s="3" t="s">
        <v>930</v>
      </c>
    </row>
    <row r="11" spans="1:3" ht="43.2" x14ac:dyDescent="0.3">
      <c r="A11" s="16" t="s">
        <v>931</v>
      </c>
      <c r="B11" s="3" t="s">
        <v>932</v>
      </c>
    </row>
    <row r="12" spans="1:3" ht="43.2" x14ac:dyDescent="0.3">
      <c r="A12" s="16" t="s">
        <v>933</v>
      </c>
      <c r="B12" s="3" t="s">
        <v>934</v>
      </c>
    </row>
    <row r="13" spans="1:3" ht="72" x14ac:dyDescent="0.3">
      <c r="A13" s="16" t="s">
        <v>935</v>
      </c>
      <c r="B13" s="9" t="s">
        <v>936</v>
      </c>
    </row>
    <row r="14" spans="1:3" ht="28.8" x14ac:dyDescent="0.3">
      <c r="A14" s="16" t="s">
        <v>937</v>
      </c>
      <c r="B14" s="3" t="s">
        <v>938</v>
      </c>
    </row>
    <row r="15" spans="1:3" ht="57.6" x14ac:dyDescent="0.3">
      <c r="A15" s="16" t="s">
        <v>939</v>
      </c>
      <c r="B15" s="3" t="s">
        <v>940</v>
      </c>
    </row>
    <row r="16" spans="1:3" ht="115.2" x14ac:dyDescent="0.3">
      <c r="A16" s="16" t="s">
        <v>941</v>
      </c>
      <c r="B16" s="9" t="s">
        <v>942</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2E852-AB2D-4991-8D7C-6C639EB6C0C3}">
  <sheetPr>
    <tabColor theme="0"/>
  </sheetPr>
  <dimension ref="A1:C4"/>
  <sheetViews>
    <sheetView workbookViewId="0">
      <selection activeCell="B3" sqref="B3"/>
    </sheetView>
  </sheetViews>
  <sheetFormatPr defaultRowHeight="14.4" x14ac:dyDescent="0.3"/>
  <cols>
    <col min="1" max="1" width="32.44140625" style="43" customWidth="1"/>
    <col min="2" max="2" width="54.5546875" style="43" customWidth="1"/>
    <col min="3" max="3" width="72.33203125" style="43" bestFit="1" customWidth="1"/>
  </cols>
  <sheetData>
    <row r="1" spans="1:3" x14ac:dyDescent="0.3">
      <c r="A1" s="61" t="s">
        <v>609</v>
      </c>
      <c r="B1" s="61" t="s">
        <v>610</v>
      </c>
      <c r="C1" s="61" t="s">
        <v>611</v>
      </c>
    </row>
    <row r="2" spans="1:3" ht="72" x14ac:dyDescent="0.3">
      <c r="A2" s="67" t="s">
        <v>943</v>
      </c>
      <c r="B2" s="67" t="s">
        <v>944</v>
      </c>
      <c r="C2" s="67" t="s">
        <v>945</v>
      </c>
    </row>
    <row r="3" spans="1:3" ht="57.6" x14ac:dyDescent="0.3">
      <c r="A3" s="67" t="s">
        <v>946</v>
      </c>
      <c r="B3" s="67" t="s">
        <v>947</v>
      </c>
      <c r="C3" s="67" t="s">
        <v>948</v>
      </c>
    </row>
    <row r="4" spans="1:3" ht="86.4" x14ac:dyDescent="0.3">
      <c r="A4" s="67" t="s">
        <v>949</v>
      </c>
      <c r="B4" s="67" t="s">
        <v>950</v>
      </c>
      <c r="C4" s="67" t="s">
        <v>951</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E5A54-102B-475D-B59A-BF9D641F0318}">
  <sheetPr>
    <tabColor theme="0"/>
  </sheetPr>
  <dimension ref="A1:H5"/>
  <sheetViews>
    <sheetView workbookViewId="0">
      <selection activeCell="C21" sqref="C21"/>
    </sheetView>
  </sheetViews>
  <sheetFormatPr defaultRowHeight="14.4" x14ac:dyDescent="0.3"/>
  <cols>
    <col min="1" max="1" width="13.33203125" style="7" customWidth="1"/>
    <col min="2" max="2" width="18.44140625" style="7" customWidth="1"/>
    <col min="3" max="3" width="29.6640625" style="7" customWidth="1"/>
    <col min="4" max="4" width="15.109375" style="7" customWidth="1"/>
    <col min="5" max="5" width="14.109375" style="7" customWidth="1"/>
    <col min="6" max="6" width="15.88671875" style="7" customWidth="1"/>
    <col min="7" max="7" width="15.44140625" style="7" customWidth="1"/>
    <col min="8" max="8" width="46.5546875" style="7" customWidth="1"/>
  </cols>
  <sheetData>
    <row r="1" spans="1:8" ht="43.2" x14ac:dyDescent="0.3">
      <c r="A1" s="4" t="s">
        <v>108</v>
      </c>
      <c r="B1" s="4" t="s">
        <v>109</v>
      </c>
      <c r="C1" s="4" t="s">
        <v>110</v>
      </c>
      <c r="D1" s="4" t="s">
        <v>111</v>
      </c>
      <c r="E1" s="4" t="s">
        <v>112</v>
      </c>
      <c r="F1" s="4" t="s">
        <v>113</v>
      </c>
      <c r="G1" s="4" t="s">
        <v>114</v>
      </c>
      <c r="H1" s="4" t="s">
        <v>115</v>
      </c>
    </row>
    <row r="2" spans="1:8" ht="100.8" x14ac:dyDescent="0.3">
      <c r="A2" s="41">
        <v>39376</v>
      </c>
      <c r="B2" s="3" t="s">
        <v>116</v>
      </c>
      <c r="C2" s="3" t="s">
        <v>117</v>
      </c>
      <c r="D2" s="40">
        <v>197990</v>
      </c>
      <c r="E2" s="3">
        <v>2</v>
      </c>
      <c r="F2" s="40">
        <v>1736</v>
      </c>
      <c r="G2" s="3" t="s">
        <v>118</v>
      </c>
      <c r="H2" s="3" t="s">
        <v>119</v>
      </c>
    </row>
    <row r="3" spans="1:8" ht="57.6" x14ac:dyDescent="0.3">
      <c r="A3" s="41">
        <v>39377</v>
      </c>
      <c r="B3" s="3" t="s">
        <v>120</v>
      </c>
      <c r="C3" s="3" t="s">
        <v>117</v>
      </c>
      <c r="D3" s="40">
        <v>9472</v>
      </c>
      <c r="E3" s="3">
        <v>0</v>
      </c>
      <c r="F3" s="3">
        <v>248</v>
      </c>
      <c r="G3" s="3" t="s">
        <v>118</v>
      </c>
      <c r="H3" s="3" t="s">
        <v>121</v>
      </c>
    </row>
    <row r="5" spans="1:8" x14ac:dyDescent="0.3">
      <c r="A5" s="15" t="s">
        <v>122</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F8062-ACB8-4964-A19F-B568288E64B0}">
  <sheetPr filterMode="1"/>
  <dimension ref="A1:S9"/>
  <sheetViews>
    <sheetView tabSelected="1" workbookViewId="0">
      <pane ySplit="1" topLeftCell="A2" activePane="bottomLeft" state="frozen"/>
      <selection pane="bottomLeft" activeCell="H10" sqref="H10"/>
    </sheetView>
  </sheetViews>
  <sheetFormatPr defaultColWidth="8.88671875" defaultRowHeight="14.4" x14ac:dyDescent="0.3"/>
  <cols>
    <col min="1" max="1" width="21.5546875" style="45" customWidth="1"/>
    <col min="2" max="2" width="11.5546875" style="45" bestFit="1" customWidth="1"/>
    <col min="3" max="3" width="36.5546875" style="45" customWidth="1"/>
    <col min="4" max="4" width="15.88671875" style="45" customWidth="1"/>
    <col min="5" max="5" width="31.44140625" style="45" customWidth="1"/>
    <col min="6" max="6" width="27.33203125" style="45" customWidth="1"/>
    <col min="7" max="7" width="30" style="45" customWidth="1"/>
    <col min="8" max="8" width="18.44140625" style="45" customWidth="1"/>
    <col min="9" max="16384" width="8.88671875" style="51"/>
  </cols>
  <sheetData>
    <row r="1" spans="1:19" ht="57.6" x14ac:dyDescent="0.3">
      <c r="A1" s="8" t="s">
        <v>346</v>
      </c>
      <c r="B1" s="8" t="s">
        <v>952</v>
      </c>
      <c r="C1" s="8" t="s">
        <v>347</v>
      </c>
      <c r="D1" s="8" t="s">
        <v>348</v>
      </c>
      <c r="E1" s="8" t="s">
        <v>482</v>
      </c>
      <c r="F1" s="8" t="s">
        <v>483</v>
      </c>
      <c r="G1" s="8" t="s">
        <v>484</v>
      </c>
      <c r="H1" s="8" t="s">
        <v>402</v>
      </c>
    </row>
    <row r="2" spans="1:19" ht="100.8" hidden="1" x14ac:dyDescent="0.3">
      <c r="A2" s="46" t="s">
        <v>953</v>
      </c>
      <c r="B2" s="46" t="s">
        <v>351</v>
      </c>
      <c r="C2" s="46" t="s">
        <v>954</v>
      </c>
      <c r="D2" s="46" t="s">
        <v>8</v>
      </c>
      <c r="E2" s="46" t="s">
        <v>955</v>
      </c>
      <c r="F2" s="46" t="s">
        <v>956</v>
      </c>
      <c r="G2" s="46" t="s">
        <v>957</v>
      </c>
      <c r="H2" s="46" t="s">
        <v>958</v>
      </c>
      <c r="I2" s="79"/>
      <c r="K2" s="79"/>
      <c r="L2" s="79"/>
      <c r="M2" s="79"/>
      <c r="N2" s="79"/>
      <c r="P2" s="79"/>
      <c r="Q2" s="79"/>
      <c r="R2" s="79"/>
      <c r="S2" s="79"/>
    </row>
    <row r="3" spans="1:19" ht="172.8" hidden="1" x14ac:dyDescent="0.3">
      <c r="A3" s="46" t="s">
        <v>959</v>
      </c>
      <c r="B3" s="46" t="s">
        <v>351</v>
      </c>
      <c r="C3" s="46" t="s">
        <v>960</v>
      </c>
      <c r="D3" s="46" t="s">
        <v>8</v>
      </c>
      <c r="E3" s="46" t="s">
        <v>961</v>
      </c>
      <c r="F3" s="46" t="s">
        <v>962</v>
      </c>
      <c r="G3" s="46" t="s">
        <v>963</v>
      </c>
      <c r="H3" s="46" t="s">
        <v>964</v>
      </c>
    </row>
    <row r="4" spans="1:19" ht="216" hidden="1" x14ac:dyDescent="0.3">
      <c r="A4" s="46" t="s">
        <v>965</v>
      </c>
      <c r="B4" s="46" t="s">
        <v>351</v>
      </c>
      <c r="C4" s="71" t="s">
        <v>966</v>
      </c>
      <c r="D4" s="46" t="s">
        <v>8</v>
      </c>
      <c r="E4" s="46" t="s">
        <v>967</v>
      </c>
      <c r="F4" s="46" t="s">
        <v>968</v>
      </c>
      <c r="G4" s="46" t="s">
        <v>969</v>
      </c>
      <c r="H4" s="46" t="s">
        <v>964</v>
      </c>
    </row>
    <row r="5" spans="1:19" ht="158.4" x14ac:dyDescent="0.3">
      <c r="A5" s="46" t="s">
        <v>970</v>
      </c>
      <c r="B5" s="46" t="s">
        <v>351</v>
      </c>
      <c r="C5" s="46" t="s">
        <v>971</v>
      </c>
      <c r="D5" s="46" t="s">
        <v>8</v>
      </c>
      <c r="E5" s="46" t="s">
        <v>972</v>
      </c>
      <c r="F5" s="46" t="s">
        <v>973</v>
      </c>
      <c r="G5" s="46" t="s">
        <v>974</v>
      </c>
      <c r="H5" s="46" t="s">
        <v>2965</v>
      </c>
    </row>
    <row r="6" spans="1:19" ht="172.8" hidden="1" x14ac:dyDescent="0.3">
      <c r="A6" s="71" t="s">
        <v>975</v>
      </c>
      <c r="B6" s="71" t="s">
        <v>351</v>
      </c>
      <c r="C6" s="71" t="s">
        <v>976</v>
      </c>
      <c r="D6" s="71" t="s">
        <v>8</v>
      </c>
      <c r="E6" s="71" t="s">
        <v>977</v>
      </c>
      <c r="F6" s="71" t="s">
        <v>978</v>
      </c>
      <c r="G6" s="71" t="s">
        <v>979</v>
      </c>
      <c r="H6" s="46" t="s">
        <v>980</v>
      </c>
    </row>
    <row r="7" spans="1:19" hidden="1" x14ac:dyDescent="0.3">
      <c r="A7" s="70" t="s">
        <v>485</v>
      </c>
      <c r="B7" s="46" t="s">
        <v>351</v>
      </c>
      <c r="C7" s="46" t="s">
        <v>981</v>
      </c>
      <c r="D7" s="46" t="s">
        <v>8</v>
      </c>
      <c r="E7" s="46" t="s">
        <v>982</v>
      </c>
      <c r="F7" s="46" t="s">
        <v>982</v>
      </c>
      <c r="G7" s="46" t="s">
        <v>982</v>
      </c>
      <c r="H7" s="46" t="s">
        <v>983</v>
      </c>
    </row>
    <row r="8" spans="1:19" hidden="1" x14ac:dyDescent="0.3">
      <c r="A8" s="46" t="s">
        <v>984</v>
      </c>
      <c r="B8" s="46" t="s">
        <v>351</v>
      </c>
      <c r="C8" s="46" t="s">
        <v>985</v>
      </c>
      <c r="D8" s="46" t="s">
        <v>8</v>
      </c>
      <c r="E8" s="46" t="s">
        <v>982</v>
      </c>
      <c r="F8" s="46" t="s">
        <v>982</v>
      </c>
      <c r="G8" s="46" t="s">
        <v>982</v>
      </c>
      <c r="H8" s="46" t="s">
        <v>986</v>
      </c>
    </row>
    <row r="9" spans="1:19" ht="28.8" hidden="1" x14ac:dyDescent="0.3">
      <c r="A9" s="46" t="s">
        <v>987</v>
      </c>
      <c r="B9" s="46" t="s">
        <v>351</v>
      </c>
      <c r="C9" s="46" t="s">
        <v>988</v>
      </c>
      <c r="D9" s="46" t="s">
        <v>8</v>
      </c>
      <c r="E9" s="46" t="s">
        <v>982</v>
      </c>
      <c r="F9" s="46" t="s">
        <v>982</v>
      </c>
      <c r="G9" s="46" t="s">
        <v>982</v>
      </c>
      <c r="H9" s="46" t="s">
        <v>986</v>
      </c>
    </row>
  </sheetData>
  <autoFilter ref="A1:S9" xr:uid="{5F2F8062-ACB8-4964-A19F-B568288E64B0}">
    <filterColumn colId="0">
      <filters>
        <filter val="Enterprise Data Foundation"/>
      </filters>
    </filterColumn>
  </autoFilter>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665C0-E100-40FC-8A8D-D26941AB1ABC}">
  <sheetPr>
    <tabColor theme="0"/>
  </sheetPr>
  <dimension ref="A1:J22"/>
  <sheetViews>
    <sheetView topLeftCell="B1" workbookViewId="0">
      <pane ySplit="1" topLeftCell="A19" activePane="bottomLeft" state="frozen"/>
      <selection pane="bottomLeft" activeCell="F9" sqref="F9"/>
    </sheetView>
  </sheetViews>
  <sheetFormatPr defaultRowHeight="14.4" x14ac:dyDescent="0.3"/>
  <cols>
    <col min="1" max="1" width="16.5546875" style="51" customWidth="1"/>
    <col min="2" max="2" width="18.109375" style="87" customWidth="1"/>
    <col min="3" max="3" width="15.33203125" customWidth="1"/>
    <col min="4" max="4" width="20.33203125" customWidth="1"/>
    <col min="5" max="5" width="48.33203125" style="1" customWidth="1"/>
    <col min="6" max="6" width="44.6640625" customWidth="1"/>
    <col min="7" max="7" width="18.5546875" customWidth="1"/>
    <col min="8" max="8" width="18.6640625" customWidth="1"/>
  </cols>
  <sheetData>
    <row r="1" spans="1:10" ht="28.8" x14ac:dyDescent="0.3">
      <c r="A1" s="52" t="s">
        <v>989</v>
      </c>
      <c r="B1" s="53" t="s">
        <v>990</v>
      </c>
      <c r="C1" s="52" t="s">
        <v>991</v>
      </c>
      <c r="D1" s="53" t="s">
        <v>992</v>
      </c>
      <c r="E1" s="53" t="s">
        <v>993</v>
      </c>
      <c r="F1" s="52" t="s">
        <v>994</v>
      </c>
      <c r="G1" s="53" t="s">
        <v>995</v>
      </c>
      <c r="H1" s="52" t="s">
        <v>996</v>
      </c>
    </row>
    <row r="2" spans="1:10" ht="86.4" x14ac:dyDescent="0.3">
      <c r="A2" s="54">
        <v>1</v>
      </c>
      <c r="B2" s="57">
        <v>2024</v>
      </c>
      <c r="C2" s="38" t="s">
        <v>997</v>
      </c>
      <c r="D2" s="38" t="s">
        <v>998</v>
      </c>
      <c r="E2" s="38" t="s">
        <v>999</v>
      </c>
      <c r="F2" s="38" t="s">
        <v>1000</v>
      </c>
      <c r="G2" s="55" t="s">
        <v>1001</v>
      </c>
      <c r="H2" s="55" t="s">
        <v>8</v>
      </c>
      <c r="I2" s="2"/>
      <c r="J2" s="2"/>
    </row>
    <row r="3" spans="1:10" ht="43.2" x14ac:dyDescent="0.3">
      <c r="A3" s="54">
        <v>2</v>
      </c>
      <c r="B3" s="57">
        <v>2024</v>
      </c>
      <c r="C3" s="38" t="s">
        <v>1002</v>
      </c>
      <c r="D3" s="38" t="s">
        <v>1003</v>
      </c>
      <c r="E3" s="38" t="s">
        <v>1004</v>
      </c>
      <c r="F3" s="38" t="s">
        <v>1005</v>
      </c>
      <c r="G3" s="55" t="s">
        <v>1001</v>
      </c>
      <c r="H3" s="55" t="s">
        <v>8</v>
      </c>
      <c r="I3" s="2"/>
      <c r="J3" s="2"/>
    </row>
    <row r="4" spans="1:10" ht="57.6" x14ac:dyDescent="0.3">
      <c r="A4" s="54">
        <v>3</v>
      </c>
      <c r="B4" s="57">
        <v>2024</v>
      </c>
      <c r="C4" s="38" t="s">
        <v>1002</v>
      </c>
      <c r="D4" s="38" t="s">
        <v>1003</v>
      </c>
      <c r="E4" s="38" t="s">
        <v>1006</v>
      </c>
      <c r="F4" s="38" t="s">
        <v>1007</v>
      </c>
      <c r="G4" s="55" t="s">
        <v>1001</v>
      </c>
      <c r="H4" s="55" t="s">
        <v>8</v>
      </c>
      <c r="I4" s="2"/>
      <c r="J4" s="2"/>
    </row>
    <row r="5" spans="1:10" ht="43.2" x14ac:dyDescent="0.3">
      <c r="A5" s="54">
        <v>4</v>
      </c>
      <c r="B5" s="57">
        <v>2024</v>
      </c>
      <c r="C5" s="55" t="s">
        <v>1008</v>
      </c>
      <c r="D5" s="56" t="s">
        <v>1009</v>
      </c>
      <c r="E5" s="38" t="s">
        <v>1010</v>
      </c>
      <c r="F5" s="38" t="s">
        <v>1011</v>
      </c>
      <c r="G5" s="57" t="s">
        <v>1012</v>
      </c>
      <c r="H5" s="56" t="s">
        <v>1013</v>
      </c>
    </row>
    <row r="6" spans="1:10" ht="57.6" x14ac:dyDescent="0.3">
      <c r="A6" s="54">
        <v>5</v>
      </c>
      <c r="B6" s="57">
        <v>2024</v>
      </c>
      <c r="C6" s="38" t="s">
        <v>1008</v>
      </c>
      <c r="D6" s="56" t="s">
        <v>1014</v>
      </c>
      <c r="E6" s="38" t="s">
        <v>1015</v>
      </c>
      <c r="F6" s="38" t="s">
        <v>1016</v>
      </c>
      <c r="G6" s="57" t="s">
        <v>1012</v>
      </c>
      <c r="H6" s="55" t="s">
        <v>8</v>
      </c>
    </row>
    <row r="7" spans="1:10" ht="72" x14ac:dyDescent="0.3">
      <c r="A7" s="54">
        <v>6</v>
      </c>
      <c r="B7" s="59">
        <v>2024</v>
      </c>
      <c r="C7" s="59" t="s">
        <v>975</v>
      </c>
      <c r="D7" s="59" t="s">
        <v>1017</v>
      </c>
      <c r="E7" s="59" t="s">
        <v>1018</v>
      </c>
      <c r="F7" s="59" t="s">
        <v>1019</v>
      </c>
      <c r="G7" s="59" t="s">
        <v>1020</v>
      </c>
      <c r="H7" s="59" t="s">
        <v>1021</v>
      </c>
    </row>
    <row r="8" spans="1:10" ht="57.6" x14ac:dyDescent="0.3">
      <c r="A8" s="54">
        <v>7</v>
      </c>
      <c r="B8" s="59" t="s">
        <v>1022</v>
      </c>
      <c r="C8" s="59" t="s">
        <v>1023</v>
      </c>
      <c r="D8" s="59" t="s">
        <v>1024</v>
      </c>
      <c r="E8" s="59" t="s">
        <v>1025</v>
      </c>
      <c r="F8" s="59" t="s">
        <v>1026</v>
      </c>
      <c r="G8" s="59" t="s">
        <v>1027</v>
      </c>
      <c r="H8" s="59" t="s">
        <v>1028</v>
      </c>
    </row>
    <row r="9" spans="1:10" ht="72" x14ac:dyDescent="0.3">
      <c r="A9" s="54">
        <v>8</v>
      </c>
      <c r="B9" s="59">
        <v>2022</v>
      </c>
      <c r="C9" s="59" t="s">
        <v>1029</v>
      </c>
      <c r="D9" s="59" t="s">
        <v>1030</v>
      </c>
      <c r="E9" s="59" t="s">
        <v>1031</v>
      </c>
      <c r="F9" s="59" t="s">
        <v>1032</v>
      </c>
      <c r="G9" s="59" t="s">
        <v>1033</v>
      </c>
      <c r="H9" s="59" t="s">
        <v>1034</v>
      </c>
    </row>
    <row r="10" spans="1:10" ht="86.4" x14ac:dyDescent="0.3">
      <c r="A10" s="54">
        <v>9</v>
      </c>
      <c r="B10" s="59">
        <v>2024</v>
      </c>
      <c r="C10" s="59" t="s">
        <v>1035</v>
      </c>
      <c r="D10" s="56" t="s">
        <v>1036</v>
      </c>
      <c r="E10" s="38" t="s">
        <v>1037</v>
      </c>
      <c r="F10" s="38" t="s">
        <v>1038</v>
      </c>
      <c r="G10" s="59" t="s">
        <v>1020</v>
      </c>
      <c r="H10" s="55" t="s">
        <v>8</v>
      </c>
    </row>
    <row r="11" spans="1:10" ht="57.6" x14ac:dyDescent="0.3">
      <c r="A11" s="54">
        <v>10</v>
      </c>
      <c r="B11" s="57">
        <v>2024</v>
      </c>
      <c r="C11" s="59" t="s">
        <v>1035</v>
      </c>
      <c r="D11" s="56" t="s">
        <v>1036</v>
      </c>
      <c r="E11" s="38" t="s">
        <v>1039</v>
      </c>
      <c r="F11" s="38" t="s">
        <v>1040</v>
      </c>
      <c r="G11" s="59" t="s">
        <v>1020</v>
      </c>
      <c r="H11" s="55" t="s">
        <v>8</v>
      </c>
    </row>
    <row r="12" spans="1:10" ht="100.8" x14ac:dyDescent="0.3">
      <c r="A12" s="54">
        <v>11</v>
      </c>
      <c r="B12" s="57">
        <v>2024</v>
      </c>
      <c r="C12" s="59" t="s">
        <v>1035</v>
      </c>
      <c r="D12" s="56" t="s">
        <v>1036</v>
      </c>
      <c r="E12" s="38" t="s">
        <v>1041</v>
      </c>
      <c r="F12" s="59" t="s">
        <v>1042</v>
      </c>
      <c r="G12" s="59" t="s">
        <v>1020</v>
      </c>
      <c r="H12" s="55" t="s">
        <v>8</v>
      </c>
    </row>
    <row r="13" spans="1:10" ht="129.6" x14ac:dyDescent="0.3">
      <c r="A13" s="54">
        <v>12</v>
      </c>
      <c r="B13" s="57">
        <v>2024</v>
      </c>
      <c r="C13" s="38" t="s">
        <v>1043</v>
      </c>
      <c r="D13" s="58" t="s">
        <v>1044</v>
      </c>
      <c r="E13" s="38" t="s">
        <v>1045</v>
      </c>
      <c r="F13" s="38" t="s">
        <v>1046</v>
      </c>
      <c r="G13" s="59" t="s">
        <v>1020</v>
      </c>
      <c r="H13" s="55" t="s">
        <v>8</v>
      </c>
    </row>
    <row r="14" spans="1:10" ht="72" x14ac:dyDescent="0.3">
      <c r="A14" s="54">
        <v>13</v>
      </c>
      <c r="B14" s="57">
        <v>2024</v>
      </c>
      <c r="C14" s="38" t="s">
        <v>1043</v>
      </c>
      <c r="D14" s="58" t="s">
        <v>1044</v>
      </c>
      <c r="E14" s="38" t="s">
        <v>1047</v>
      </c>
      <c r="F14" s="38" t="s">
        <v>1048</v>
      </c>
      <c r="G14" s="59" t="s">
        <v>1020</v>
      </c>
      <c r="H14" s="55" t="s">
        <v>8</v>
      </c>
    </row>
    <row r="15" spans="1:10" ht="115.2" x14ac:dyDescent="0.3">
      <c r="A15" s="54">
        <v>14</v>
      </c>
      <c r="B15" s="57">
        <v>2024</v>
      </c>
      <c r="C15" s="38" t="s">
        <v>1043</v>
      </c>
      <c r="D15" s="58" t="s">
        <v>1044</v>
      </c>
      <c r="E15" s="38" t="s">
        <v>1049</v>
      </c>
      <c r="F15" s="38" t="s">
        <v>1048</v>
      </c>
      <c r="G15" s="59" t="s">
        <v>1020</v>
      </c>
      <c r="H15" s="55" t="s">
        <v>8</v>
      </c>
    </row>
    <row r="16" spans="1:10" ht="86.4" x14ac:dyDescent="0.3">
      <c r="A16" s="54">
        <v>15</v>
      </c>
      <c r="B16" s="57">
        <v>2024</v>
      </c>
      <c r="C16" s="38" t="s">
        <v>1043</v>
      </c>
      <c r="D16" s="58" t="s">
        <v>1044</v>
      </c>
      <c r="E16" s="38" t="s">
        <v>1050</v>
      </c>
      <c r="F16" s="38" t="s">
        <v>1048</v>
      </c>
      <c r="G16" s="59" t="s">
        <v>1020</v>
      </c>
      <c r="H16" s="55" t="s">
        <v>8</v>
      </c>
    </row>
    <row r="17" spans="1:8" ht="115.2" x14ac:dyDescent="0.3">
      <c r="A17" s="54">
        <v>16</v>
      </c>
      <c r="B17" s="57">
        <v>2024</v>
      </c>
      <c r="C17" s="38" t="s">
        <v>1043</v>
      </c>
      <c r="D17" s="58" t="s">
        <v>1044</v>
      </c>
      <c r="E17" s="38" t="s">
        <v>1051</v>
      </c>
      <c r="F17" s="38" t="s">
        <v>1048</v>
      </c>
      <c r="G17" s="59" t="s">
        <v>1020</v>
      </c>
      <c r="H17" s="55" t="s">
        <v>8</v>
      </c>
    </row>
    <row r="18" spans="1:8" ht="216" x14ac:dyDescent="0.3">
      <c r="A18" s="54">
        <v>17</v>
      </c>
      <c r="B18" s="57">
        <v>2024</v>
      </c>
      <c r="C18" s="38" t="s">
        <v>1043</v>
      </c>
      <c r="D18" s="58" t="s">
        <v>1044</v>
      </c>
      <c r="E18" s="38" t="s">
        <v>1052</v>
      </c>
      <c r="F18" s="38" t="s">
        <v>1048</v>
      </c>
      <c r="G18" s="59" t="s">
        <v>1020</v>
      </c>
      <c r="H18" s="55" t="s">
        <v>8</v>
      </c>
    </row>
    <row r="19" spans="1:8" ht="86.4" x14ac:dyDescent="0.3">
      <c r="A19" s="54">
        <v>18</v>
      </c>
      <c r="B19" s="57">
        <v>2024</v>
      </c>
      <c r="C19" s="38" t="s">
        <v>1043</v>
      </c>
      <c r="D19" s="58" t="s">
        <v>1044</v>
      </c>
      <c r="E19" s="38" t="s">
        <v>1053</v>
      </c>
      <c r="F19" s="38" t="s">
        <v>1048</v>
      </c>
      <c r="G19" s="59" t="s">
        <v>1020</v>
      </c>
      <c r="H19" s="55" t="s">
        <v>8</v>
      </c>
    </row>
    <row r="20" spans="1:8" ht="187.2" x14ac:dyDescent="0.3">
      <c r="A20" s="54">
        <v>19</v>
      </c>
      <c r="B20" s="57">
        <v>2024</v>
      </c>
      <c r="C20" s="38" t="s">
        <v>1043</v>
      </c>
      <c r="D20" s="58" t="s">
        <v>1044</v>
      </c>
      <c r="E20" s="38" t="s">
        <v>1054</v>
      </c>
      <c r="F20" s="38" t="s">
        <v>1048</v>
      </c>
      <c r="G20" s="59" t="s">
        <v>1020</v>
      </c>
      <c r="H20" s="55" t="s">
        <v>8</v>
      </c>
    </row>
    <row r="21" spans="1:8" ht="158.4" x14ac:dyDescent="0.3">
      <c r="A21" s="54">
        <v>20</v>
      </c>
      <c r="B21" s="57">
        <v>2024</v>
      </c>
      <c r="C21" s="38" t="s">
        <v>1043</v>
      </c>
      <c r="D21" s="58" t="s">
        <v>1044</v>
      </c>
      <c r="E21" s="38" t="s">
        <v>1055</v>
      </c>
      <c r="F21" s="38" t="s">
        <v>1048</v>
      </c>
      <c r="G21" s="59" t="s">
        <v>1020</v>
      </c>
      <c r="H21" s="55" t="s">
        <v>8</v>
      </c>
    </row>
    <row r="22" spans="1:8" ht="100.8" x14ac:dyDescent="0.3">
      <c r="A22" s="54">
        <v>21</v>
      </c>
      <c r="B22" s="57">
        <v>2024</v>
      </c>
      <c r="C22" s="38" t="s">
        <v>1043</v>
      </c>
      <c r="D22" s="58" t="s">
        <v>1044</v>
      </c>
      <c r="E22" s="38" t="s">
        <v>1056</v>
      </c>
      <c r="F22" s="38" t="s">
        <v>1048</v>
      </c>
      <c r="G22" s="59" t="s">
        <v>1020</v>
      </c>
      <c r="H22" s="55" t="s">
        <v>8</v>
      </c>
    </row>
  </sheetData>
  <autoFilter ref="A1:J22" xr:uid="{00000000-0001-0000-3B00-000000000000}"/>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45326-50C8-44E1-8693-3568DEC018C9}">
  <dimension ref="A1:D7"/>
  <sheetViews>
    <sheetView zoomScale="90" zoomScaleNormal="90" workbookViewId="0">
      <pane ySplit="1" topLeftCell="A2" activePane="bottomLeft" state="frozen"/>
      <selection pane="bottomLeft" activeCell="A2" sqref="A2"/>
    </sheetView>
  </sheetViews>
  <sheetFormatPr defaultRowHeight="14.4" x14ac:dyDescent="0.3"/>
  <cols>
    <col min="1" max="1" width="31.88671875" style="43" customWidth="1"/>
    <col min="2" max="2" width="56" style="43" customWidth="1"/>
    <col min="3" max="3" width="48.44140625" style="43" customWidth="1"/>
    <col min="4" max="4" width="52.44140625" style="43" customWidth="1"/>
  </cols>
  <sheetData>
    <row r="1" spans="1:4" ht="28.8" x14ac:dyDescent="0.3">
      <c r="A1" s="4" t="s">
        <v>1255</v>
      </c>
      <c r="B1" s="4" t="s">
        <v>1254</v>
      </c>
      <c r="C1" s="4" t="s">
        <v>1253</v>
      </c>
      <c r="D1" s="4" t="s">
        <v>1252</v>
      </c>
    </row>
    <row r="2" spans="1:4" ht="72" x14ac:dyDescent="0.3">
      <c r="A2" s="3" t="s">
        <v>1251</v>
      </c>
      <c r="B2" s="3" t="s">
        <v>1250</v>
      </c>
      <c r="C2" s="3" t="s">
        <v>1249</v>
      </c>
      <c r="D2" s="3" t="s">
        <v>8</v>
      </c>
    </row>
    <row r="3" spans="1:4" ht="57.6" x14ac:dyDescent="0.3">
      <c r="A3" s="3" t="s">
        <v>1248</v>
      </c>
      <c r="B3" s="3" t="s">
        <v>1247</v>
      </c>
      <c r="C3" s="3" t="s">
        <v>1246</v>
      </c>
      <c r="D3" s="3" t="s">
        <v>1245</v>
      </c>
    </row>
    <row r="4" spans="1:4" ht="72" x14ac:dyDescent="0.3">
      <c r="A4" s="3" t="s">
        <v>1244</v>
      </c>
      <c r="B4" s="9" t="s">
        <v>2923</v>
      </c>
      <c r="C4" s="9" t="s">
        <v>2924</v>
      </c>
      <c r="D4" s="9" t="s">
        <v>2925</v>
      </c>
    </row>
    <row r="5" spans="1:4" ht="66.75" customHeight="1" x14ac:dyDescent="0.3">
      <c r="A5" s="27" t="s">
        <v>1243</v>
      </c>
      <c r="B5" s="27" t="s">
        <v>1242</v>
      </c>
      <c r="C5" s="27" t="s">
        <v>1241</v>
      </c>
      <c r="D5" s="47" t="s">
        <v>1240</v>
      </c>
    </row>
    <row r="6" spans="1:4" ht="91.2" customHeight="1" x14ac:dyDescent="0.3">
      <c r="A6" s="3" t="s">
        <v>1239</v>
      </c>
      <c r="B6" s="3" t="s">
        <v>1238</v>
      </c>
      <c r="C6" s="3" t="s">
        <v>1237</v>
      </c>
      <c r="D6" s="3" t="s">
        <v>1236</v>
      </c>
    </row>
    <row r="7" spans="1:4" ht="142.5" customHeight="1" x14ac:dyDescent="0.3">
      <c r="A7" s="67" t="s">
        <v>1235</v>
      </c>
      <c r="B7" s="67" t="s">
        <v>2345</v>
      </c>
      <c r="C7" s="67" t="s">
        <v>1234</v>
      </c>
      <c r="D7" s="67" t="s">
        <v>2344</v>
      </c>
    </row>
  </sheetData>
  <autoFilter ref="A1:D5" xr:uid="{00000000-0001-0000-3C00-000000000000}"/>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C6813-E00C-4734-89C0-CB847800749F}">
  <dimension ref="A1:H17"/>
  <sheetViews>
    <sheetView zoomScale="90" zoomScaleNormal="90" workbookViewId="0">
      <pane ySplit="1" topLeftCell="A2" activePane="bottomLeft" state="frozen"/>
      <selection pane="bottomLeft" activeCell="E5" sqref="E5"/>
    </sheetView>
  </sheetViews>
  <sheetFormatPr defaultRowHeight="15" customHeight="1" x14ac:dyDescent="0.3"/>
  <cols>
    <col min="1" max="1" width="7.109375" style="7" bestFit="1" customWidth="1"/>
    <col min="2" max="2" width="9.33203125" style="7" bestFit="1" customWidth="1"/>
    <col min="3" max="3" width="14.6640625" style="7" bestFit="1" customWidth="1"/>
    <col min="4" max="4" width="16.33203125" style="7" bestFit="1" customWidth="1"/>
    <col min="5" max="5" width="24.33203125" style="7" customWidth="1"/>
    <col min="6" max="6" width="52.33203125" style="7" bestFit="1" customWidth="1"/>
    <col min="7" max="7" width="49.33203125" style="7" customWidth="1"/>
    <col min="8" max="8" width="44.109375" customWidth="1"/>
  </cols>
  <sheetData>
    <row r="1" spans="1:8" ht="28.8" x14ac:dyDescent="0.3">
      <c r="A1" s="4" t="s">
        <v>1119</v>
      </c>
      <c r="B1" s="4" t="s">
        <v>1118</v>
      </c>
      <c r="C1" s="4" t="s">
        <v>1117</v>
      </c>
      <c r="D1" s="4" t="s">
        <v>1116</v>
      </c>
      <c r="E1" s="4" t="s">
        <v>1115</v>
      </c>
      <c r="F1" s="4" t="s">
        <v>1114</v>
      </c>
      <c r="G1" s="8" t="s">
        <v>1113</v>
      </c>
    </row>
    <row r="2" spans="1:8" s="2" customFormat="1" ht="148.19999999999999" customHeight="1" x14ac:dyDescent="0.3">
      <c r="A2" s="9">
        <v>1</v>
      </c>
      <c r="B2" s="10">
        <v>1030</v>
      </c>
      <c r="C2" s="10">
        <v>1030</v>
      </c>
      <c r="D2" s="9" t="s">
        <v>1112</v>
      </c>
      <c r="E2" s="95" t="s">
        <v>2884</v>
      </c>
      <c r="F2" s="94" t="s">
        <v>1111</v>
      </c>
      <c r="G2" s="22" t="s">
        <v>2885</v>
      </c>
    </row>
    <row r="3" spans="1:8" s="2" customFormat="1" ht="105.6" customHeight="1" x14ac:dyDescent="0.3">
      <c r="A3" s="9">
        <v>2</v>
      </c>
      <c r="B3" s="10">
        <v>1166</v>
      </c>
      <c r="C3" s="10">
        <v>1166</v>
      </c>
      <c r="D3" s="9" t="s">
        <v>1110</v>
      </c>
      <c r="E3" s="18" t="s">
        <v>1109</v>
      </c>
      <c r="F3" s="94" t="s">
        <v>1108</v>
      </c>
      <c r="G3" s="22" t="s">
        <v>1107</v>
      </c>
    </row>
    <row r="4" spans="1:8" ht="162" customHeight="1" x14ac:dyDescent="0.3">
      <c r="A4" s="9">
        <v>3</v>
      </c>
      <c r="B4" s="10">
        <v>1215</v>
      </c>
      <c r="C4" s="10">
        <v>1215</v>
      </c>
      <c r="D4" s="3" t="s">
        <v>1106</v>
      </c>
      <c r="E4" s="19" t="s">
        <v>1105</v>
      </c>
      <c r="F4" s="91" t="s">
        <v>1104</v>
      </c>
      <c r="G4" s="22" t="s">
        <v>1103</v>
      </c>
      <c r="H4" s="2"/>
    </row>
    <row r="5" spans="1:8" ht="129.6" x14ac:dyDescent="0.3">
      <c r="A5" s="9">
        <v>4</v>
      </c>
      <c r="B5" s="10">
        <v>157</v>
      </c>
      <c r="C5" s="10">
        <v>157</v>
      </c>
      <c r="D5" s="3" t="s">
        <v>1102</v>
      </c>
      <c r="E5" s="93" t="s">
        <v>1101</v>
      </c>
      <c r="F5" s="91" t="s">
        <v>1100</v>
      </c>
      <c r="G5" s="22" t="s">
        <v>1099</v>
      </c>
      <c r="H5" s="2"/>
    </row>
    <row r="6" spans="1:8" ht="144" x14ac:dyDescent="0.3">
      <c r="A6" s="9">
        <v>5</v>
      </c>
      <c r="B6" s="10" t="s">
        <v>1098</v>
      </c>
      <c r="C6" s="84" t="s">
        <v>1098</v>
      </c>
      <c r="D6" s="3" t="s">
        <v>1097</v>
      </c>
      <c r="E6" s="19" t="s">
        <v>1096</v>
      </c>
      <c r="F6" s="91" t="s">
        <v>1095</v>
      </c>
      <c r="G6" s="22" t="s">
        <v>1094</v>
      </c>
      <c r="H6" s="2"/>
    </row>
    <row r="7" spans="1:8" ht="86.4" x14ac:dyDescent="0.3">
      <c r="A7" s="9">
        <v>6</v>
      </c>
      <c r="B7" s="10">
        <v>215</v>
      </c>
      <c r="C7" s="10">
        <v>215</v>
      </c>
      <c r="D7" s="3" t="s">
        <v>1093</v>
      </c>
      <c r="E7" s="19" t="s">
        <v>1092</v>
      </c>
      <c r="F7" s="11" t="s">
        <v>1091</v>
      </c>
      <c r="G7" s="22" t="s">
        <v>1090</v>
      </c>
      <c r="H7" s="2"/>
    </row>
    <row r="8" spans="1:8" ht="185.4" customHeight="1" x14ac:dyDescent="0.3">
      <c r="A8" s="9">
        <v>7</v>
      </c>
      <c r="B8" s="10">
        <v>220</v>
      </c>
      <c r="C8" s="10">
        <v>220</v>
      </c>
      <c r="D8" s="3" t="s">
        <v>1089</v>
      </c>
      <c r="E8" s="93" t="s">
        <v>1088</v>
      </c>
      <c r="F8" s="91" t="s">
        <v>1087</v>
      </c>
      <c r="G8" s="22" t="s">
        <v>1086</v>
      </c>
      <c r="H8" s="2"/>
    </row>
    <row r="9" spans="1:8" ht="181.95" customHeight="1" x14ac:dyDescent="0.3">
      <c r="A9" s="9">
        <v>8</v>
      </c>
      <c r="B9" s="10">
        <v>222</v>
      </c>
      <c r="C9" s="10">
        <v>222</v>
      </c>
      <c r="D9" s="3" t="s">
        <v>1085</v>
      </c>
      <c r="E9" s="19" t="s">
        <v>1084</v>
      </c>
      <c r="F9" s="91" t="s">
        <v>1083</v>
      </c>
      <c r="G9" s="22" t="s">
        <v>1082</v>
      </c>
      <c r="H9" s="2"/>
    </row>
    <row r="10" spans="1:8" ht="166.95" customHeight="1" x14ac:dyDescent="0.3">
      <c r="A10" s="9">
        <v>9</v>
      </c>
      <c r="B10" s="10">
        <v>358</v>
      </c>
      <c r="C10" s="10">
        <v>358</v>
      </c>
      <c r="D10" s="3" t="s">
        <v>1081</v>
      </c>
      <c r="E10" s="19" t="s">
        <v>1080</v>
      </c>
      <c r="F10" s="91" t="s">
        <v>1079</v>
      </c>
      <c r="G10" s="22" t="s">
        <v>1078</v>
      </c>
      <c r="H10" s="2"/>
    </row>
    <row r="11" spans="1:8" ht="165.6" customHeight="1" x14ac:dyDescent="0.3">
      <c r="A11" s="9">
        <v>10</v>
      </c>
      <c r="B11" s="10">
        <v>441</v>
      </c>
      <c r="C11" s="10">
        <v>441</v>
      </c>
      <c r="D11" s="3" t="s">
        <v>1077</v>
      </c>
      <c r="E11" s="19" t="s">
        <v>1076</v>
      </c>
      <c r="F11" s="91" t="s">
        <v>1075</v>
      </c>
      <c r="G11" s="22" t="s">
        <v>1074</v>
      </c>
      <c r="H11" s="2"/>
    </row>
    <row r="12" spans="1:8" ht="144" x14ac:dyDescent="0.3">
      <c r="A12" s="9">
        <v>11</v>
      </c>
      <c r="B12" s="10">
        <v>445</v>
      </c>
      <c r="C12" s="10">
        <v>445</v>
      </c>
      <c r="D12" s="3" t="s">
        <v>1073</v>
      </c>
      <c r="E12" s="92" t="s">
        <v>2886</v>
      </c>
      <c r="F12" s="91" t="s">
        <v>1072</v>
      </c>
      <c r="G12" s="22" t="s">
        <v>2887</v>
      </c>
      <c r="H12" s="2"/>
    </row>
    <row r="13" spans="1:8" ht="173.4" customHeight="1" x14ac:dyDescent="0.3">
      <c r="A13" s="9">
        <v>12</v>
      </c>
      <c r="B13" s="10">
        <v>75</v>
      </c>
      <c r="C13" s="10">
        <v>75</v>
      </c>
      <c r="D13" s="3" t="s">
        <v>1071</v>
      </c>
      <c r="E13" s="19" t="s">
        <v>1070</v>
      </c>
      <c r="F13" s="91" t="s">
        <v>1069</v>
      </c>
      <c r="G13" s="22" t="s">
        <v>1068</v>
      </c>
      <c r="H13" s="2"/>
    </row>
    <row r="14" spans="1:8" ht="129.6" x14ac:dyDescent="0.3">
      <c r="A14" s="9">
        <v>13</v>
      </c>
      <c r="B14" s="10">
        <v>78</v>
      </c>
      <c r="C14" s="10">
        <v>78</v>
      </c>
      <c r="D14" s="3" t="s">
        <v>1067</v>
      </c>
      <c r="E14" s="19" t="s">
        <v>1066</v>
      </c>
      <c r="F14" s="91" t="s">
        <v>1065</v>
      </c>
      <c r="G14" s="22" t="s">
        <v>1064</v>
      </c>
      <c r="H14" s="2"/>
    </row>
    <row r="15" spans="1:8" ht="168" customHeight="1" x14ac:dyDescent="0.3">
      <c r="A15" s="9">
        <v>14</v>
      </c>
      <c r="B15" s="10">
        <v>79</v>
      </c>
      <c r="C15" s="10">
        <v>79</v>
      </c>
      <c r="D15" s="3" t="s">
        <v>1063</v>
      </c>
      <c r="E15" s="92" t="s">
        <v>2888</v>
      </c>
      <c r="F15" s="91" t="s">
        <v>1062</v>
      </c>
      <c r="G15" s="22" t="s">
        <v>2889</v>
      </c>
      <c r="H15" s="2"/>
    </row>
    <row r="16" spans="1:8" ht="174.6" customHeight="1" x14ac:dyDescent="0.3">
      <c r="A16" s="9">
        <v>15</v>
      </c>
      <c r="B16" s="10">
        <v>909</v>
      </c>
      <c r="C16" s="10">
        <v>909</v>
      </c>
      <c r="D16" s="3" t="s">
        <v>1061</v>
      </c>
      <c r="E16" s="19" t="s">
        <v>1060</v>
      </c>
      <c r="F16" s="91" t="s">
        <v>1059</v>
      </c>
      <c r="G16" s="22" t="s">
        <v>1058</v>
      </c>
      <c r="H16" s="2"/>
    </row>
    <row r="17" spans="1:8" ht="14.4" x14ac:dyDescent="0.3">
      <c r="A17" s="15" t="s">
        <v>1057</v>
      </c>
      <c r="H17" s="2"/>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F0168-EEA0-4B0A-87EF-E4B086B9FCD0}">
  <sheetPr>
    <tabColor theme="0"/>
  </sheetPr>
  <dimension ref="A1:D19"/>
  <sheetViews>
    <sheetView workbookViewId="0">
      <pane ySplit="1" topLeftCell="A2" activePane="bottomLeft" state="frozen"/>
      <selection pane="bottomLeft" activeCell="A14" sqref="A14"/>
    </sheetView>
  </sheetViews>
  <sheetFormatPr defaultColWidth="9.109375" defaultRowHeight="14.4" x14ac:dyDescent="0.3"/>
  <cols>
    <col min="1" max="1" width="32.44140625" style="45" customWidth="1"/>
    <col min="2" max="2" width="49.6640625" style="7" customWidth="1"/>
    <col min="3" max="3" width="61" style="7" customWidth="1"/>
    <col min="4" max="4" width="37.5546875" style="7" customWidth="1"/>
    <col min="5" max="16384" width="9.109375" style="44"/>
  </cols>
  <sheetData>
    <row r="1" spans="1:4" x14ac:dyDescent="0.3">
      <c r="A1" s="4" t="s">
        <v>123</v>
      </c>
      <c r="B1" s="4" t="s">
        <v>124</v>
      </c>
      <c r="C1" s="4" t="s">
        <v>125</v>
      </c>
      <c r="D1" s="4" t="s">
        <v>126</v>
      </c>
    </row>
    <row r="2" spans="1:4" ht="57.6" x14ac:dyDescent="0.3">
      <c r="A2" s="9" t="s">
        <v>127</v>
      </c>
      <c r="B2" s="10" t="s">
        <v>128</v>
      </c>
      <c r="C2" s="10" t="s">
        <v>129</v>
      </c>
      <c r="D2" s="48" t="s">
        <v>130</v>
      </c>
    </row>
    <row r="3" spans="1:4" ht="43.2" x14ac:dyDescent="0.3">
      <c r="A3" s="9" t="s">
        <v>131</v>
      </c>
      <c r="B3" s="3" t="s">
        <v>132</v>
      </c>
      <c r="C3" s="3" t="s">
        <v>133</v>
      </c>
      <c r="D3" s="48" t="s">
        <v>130</v>
      </c>
    </row>
    <row r="4" spans="1:4" ht="43.2" x14ac:dyDescent="0.3">
      <c r="A4" s="9" t="s">
        <v>134</v>
      </c>
      <c r="B4" s="3" t="s">
        <v>135</v>
      </c>
      <c r="C4" s="10" t="s">
        <v>136</v>
      </c>
      <c r="D4" s="48" t="s">
        <v>130</v>
      </c>
    </row>
    <row r="5" spans="1:4" ht="43.2" x14ac:dyDescent="0.3">
      <c r="A5" s="9" t="s">
        <v>137</v>
      </c>
      <c r="B5" s="10" t="s">
        <v>138</v>
      </c>
      <c r="C5" s="10" t="s">
        <v>139</v>
      </c>
      <c r="D5" s="48" t="s">
        <v>130</v>
      </c>
    </row>
    <row r="6" spans="1:4" ht="72" x14ac:dyDescent="0.3">
      <c r="A6" s="9" t="s">
        <v>140</v>
      </c>
      <c r="B6" s="3" t="s">
        <v>141</v>
      </c>
      <c r="C6" s="3" t="s">
        <v>142</v>
      </c>
      <c r="D6" s="48" t="s">
        <v>143</v>
      </c>
    </row>
    <row r="7" spans="1:4" ht="115.2" x14ac:dyDescent="0.3">
      <c r="A7" s="9" t="s">
        <v>144</v>
      </c>
      <c r="B7" s="3" t="s">
        <v>145</v>
      </c>
      <c r="C7" s="3" t="s">
        <v>146</v>
      </c>
      <c r="D7" s="48" t="s">
        <v>143</v>
      </c>
    </row>
    <row r="8" spans="1:4" ht="43.2" x14ac:dyDescent="0.3">
      <c r="A8" s="9" t="s">
        <v>147</v>
      </c>
      <c r="B8" s="3" t="s">
        <v>148</v>
      </c>
      <c r="C8" s="3" t="s">
        <v>149</v>
      </c>
      <c r="D8" s="48" t="s">
        <v>143</v>
      </c>
    </row>
    <row r="9" spans="1:4" ht="86.4" x14ac:dyDescent="0.3">
      <c r="A9" s="9" t="s">
        <v>150</v>
      </c>
      <c r="B9" s="3" t="s">
        <v>151</v>
      </c>
      <c r="C9" s="3" t="s">
        <v>152</v>
      </c>
      <c r="D9" s="48" t="s">
        <v>130</v>
      </c>
    </row>
    <row r="10" spans="1:4" ht="100.8" x14ac:dyDescent="0.3">
      <c r="A10" s="9" t="s">
        <v>153</v>
      </c>
      <c r="B10" s="3" t="s">
        <v>154</v>
      </c>
      <c r="C10" s="3" t="s">
        <v>155</v>
      </c>
      <c r="D10" s="48" t="s">
        <v>143</v>
      </c>
    </row>
    <row r="11" spans="1:4" ht="72" x14ac:dyDescent="0.3">
      <c r="A11" s="9" t="s">
        <v>156</v>
      </c>
      <c r="B11" s="9" t="s">
        <v>157</v>
      </c>
      <c r="C11" s="48" t="s">
        <v>158</v>
      </c>
      <c r="D11" s="48" t="s">
        <v>143</v>
      </c>
    </row>
    <row r="12" spans="1:4" ht="57.6" x14ac:dyDescent="0.3">
      <c r="A12" s="9" t="s">
        <v>159</v>
      </c>
      <c r="B12" s="3" t="s">
        <v>160</v>
      </c>
      <c r="C12" s="3" t="s">
        <v>161</v>
      </c>
      <c r="D12" s="3" t="s">
        <v>162</v>
      </c>
    </row>
    <row r="13" spans="1:4" ht="28.8" x14ac:dyDescent="0.3">
      <c r="A13" s="9" t="s">
        <v>163</v>
      </c>
      <c r="B13" s="3" t="s">
        <v>164</v>
      </c>
      <c r="C13" s="3" t="s">
        <v>165</v>
      </c>
      <c r="D13" s="3" t="s">
        <v>162</v>
      </c>
    </row>
    <row r="14" spans="1:4" ht="43.2" x14ac:dyDescent="0.3">
      <c r="A14" s="9" t="s">
        <v>166</v>
      </c>
      <c r="B14" s="3" t="s">
        <v>167</v>
      </c>
      <c r="C14" s="3" t="s">
        <v>168</v>
      </c>
      <c r="D14" s="3" t="s">
        <v>162</v>
      </c>
    </row>
    <row r="15" spans="1:4" ht="28.8" x14ac:dyDescent="0.3">
      <c r="A15" s="47" t="s">
        <v>169</v>
      </c>
      <c r="B15" s="27" t="s">
        <v>170</v>
      </c>
      <c r="C15" s="27" t="s">
        <v>171</v>
      </c>
      <c r="D15" s="27" t="s">
        <v>162</v>
      </c>
    </row>
    <row r="16" spans="1:4" x14ac:dyDescent="0.3">
      <c r="A16" s="46" t="s">
        <v>172</v>
      </c>
      <c r="B16" s="6" t="s">
        <v>173</v>
      </c>
      <c r="C16" s="3" t="s">
        <v>174</v>
      </c>
      <c r="D16" s="6" t="s">
        <v>162</v>
      </c>
    </row>
    <row r="17" spans="1:4" ht="28.8" x14ac:dyDescent="0.3">
      <c r="A17" s="47" t="s">
        <v>175</v>
      </c>
      <c r="B17" s="6" t="s">
        <v>176</v>
      </c>
      <c r="C17" s="6" t="s">
        <v>177</v>
      </c>
      <c r="D17" s="6" t="s">
        <v>162</v>
      </c>
    </row>
    <row r="18" spans="1:4" ht="28.8" x14ac:dyDescent="0.3">
      <c r="A18" s="46" t="s">
        <v>178</v>
      </c>
      <c r="B18" s="6" t="s">
        <v>179</v>
      </c>
      <c r="C18" s="6" t="s">
        <v>180</v>
      </c>
      <c r="D18" s="6" t="s">
        <v>162</v>
      </c>
    </row>
    <row r="19" spans="1:4" ht="100.8" x14ac:dyDescent="0.3">
      <c r="A19" s="46" t="s">
        <v>181</v>
      </c>
      <c r="B19" s="6" t="s">
        <v>182</v>
      </c>
      <c r="C19" s="3" t="s">
        <v>183</v>
      </c>
      <c r="D19" s="6" t="s">
        <v>162</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07F66-A10B-4831-9051-CE038FB5D908}">
  <sheetPr>
    <tabColor theme="0"/>
  </sheetPr>
  <dimension ref="A1:D20"/>
  <sheetViews>
    <sheetView workbookViewId="0">
      <pane ySplit="1" topLeftCell="A2" activePane="bottomLeft" state="frozen"/>
      <selection pane="bottomLeft" activeCell="B6" sqref="B6"/>
    </sheetView>
  </sheetViews>
  <sheetFormatPr defaultRowHeight="14.4" x14ac:dyDescent="0.3"/>
  <cols>
    <col min="1" max="1" width="10.88671875" style="15" bestFit="1" customWidth="1"/>
    <col min="2" max="2" width="41.5546875" style="15" bestFit="1" customWidth="1"/>
    <col min="3" max="3" width="46.5546875" style="15" bestFit="1" customWidth="1"/>
    <col min="4" max="4" width="8.88671875" style="63"/>
  </cols>
  <sheetData>
    <row r="1" spans="1:3" x14ac:dyDescent="0.3">
      <c r="A1" s="12" t="s">
        <v>184</v>
      </c>
      <c r="B1" s="12" t="s">
        <v>185</v>
      </c>
      <c r="C1" s="12" t="s">
        <v>186</v>
      </c>
    </row>
    <row r="2" spans="1:3" ht="28.8" x14ac:dyDescent="0.3">
      <c r="A2" s="3" t="s">
        <v>187</v>
      </c>
      <c r="B2" s="3" t="s">
        <v>188</v>
      </c>
      <c r="C2" s="10" t="s">
        <v>189</v>
      </c>
    </row>
    <row r="3" spans="1:3" ht="72" x14ac:dyDescent="0.3">
      <c r="A3" s="3" t="s">
        <v>190</v>
      </c>
      <c r="B3" s="3" t="s">
        <v>191</v>
      </c>
      <c r="C3" s="10" t="s">
        <v>192</v>
      </c>
    </row>
    <row r="4" spans="1:3" ht="72" x14ac:dyDescent="0.3">
      <c r="A4" s="3" t="s">
        <v>193</v>
      </c>
      <c r="B4" s="3" t="s">
        <v>194</v>
      </c>
      <c r="C4" s="10" t="s">
        <v>195</v>
      </c>
    </row>
    <row r="5" spans="1:3" ht="72" x14ac:dyDescent="0.3">
      <c r="A5" s="3" t="s">
        <v>196</v>
      </c>
      <c r="B5" s="3" t="s">
        <v>197</v>
      </c>
      <c r="C5" s="10" t="s">
        <v>198</v>
      </c>
    </row>
    <row r="6" spans="1:3" ht="100.8" x14ac:dyDescent="0.3">
      <c r="A6" s="3" t="s">
        <v>199</v>
      </c>
      <c r="B6" s="3" t="s">
        <v>200</v>
      </c>
      <c r="C6" s="10" t="s">
        <v>201</v>
      </c>
    </row>
    <row r="7" spans="1:3" ht="86.4" x14ac:dyDescent="0.3">
      <c r="A7" s="3" t="s">
        <v>202</v>
      </c>
      <c r="B7" s="3" t="s">
        <v>203</v>
      </c>
      <c r="C7" s="10" t="s">
        <v>204</v>
      </c>
    </row>
    <row r="8" spans="1:3" ht="86.4" x14ac:dyDescent="0.3">
      <c r="A8" s="3" t="s">
        <v>205</v>
      </c>
      <c r="B8" s="3" t="s">
        <v>206</v>
      </c>
      <c r="C8" s="10" t="s">
        <v>207</v>
      </c>
    </row>
    <row r="9" spans="1:3" ht="129.6" x14ac:dyDescent="0.3">
      <c r="A9" s="3" t="s">
        <v>208</v>
      </c>
      <c r="B9" s="3" t="s">
        <v>209</v>
      </c>
      <c r="C9" s="10" t="s">
        <v>210</v>
      </c>
    </row>
    <row r="12" spans="1:3" x14ac:dyDescent="0.3">
      <c r="A12" s="64"/>
      <c r="B12" s="64"/>
      <c r="C12" s="64"/>
    </row>
    <row r="13" spans="1:3" x14ac:dyDescent="0.3">
      <c r="A13" s="64"/>
      <c r="B13" s="64"/>
      <c r="C13" s="64"/>
    </row>
    <row r="14" spans="1:3" x14ac:dyDescent="0.3">
      <c r="A14" s="64"/>
      <c r="B14" s="64"/>
      <c r="C14" s="64"/>
    </row>
    <row r="15" spans="1:3" x14ac:dyDescent="0.3">
      <c r="A15" s="64"/>
      <c r="B15" s="64"/>
      <c r="C15" s="64"/>
    </row>
    <row r="16" spans="1:3" x14ac:dyDescent="0.3">
      <c r="A16" s="64"/>
      <c r="B16" s="64"/>
      <c r="C16" s="64"/>
    </row>
    <row r="17" spans="1:3" x14ac:dyDescent="0.3">
      <c r="A17" s="64"/>
      <c r="B17" s="64"/>
      <c r="C17" s="64"/>
    </row>
    <row r="18" spans="1:3" x14ac:dyDescent="0.3">
      <c r="A18" s="64"/>
      <c r="B18" s="64"/>
      <c r="C18" s="64"/>
    </row>
    <row r="19" spans="1:3" x14ac:dyDescent="0.3">
      <c r="A19" s="64"/>
      <c r="B19" s="64"/>
      <c r="C19" s="64"/>
    </row>
    <row r="20" spans="1:3" x14ac:dyDescent="0.3">
      <c r="A20" s="64"/>
      <c r="B20" s="64"/>
      <c r="C20" s="64"/>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5234-A7AA-4A45-81E9-06D9E74E191A}">
  <sheetPr>
    <tabColor theme="0"/>
  </sheetPr>
  <dimension ref="A1:C2"/>
  <sheetViews>
    <sheetView workbookViewId="0">
      <selection activeCell="E15" sqref="E15"/>
    </sheetView>
  </sheetViews>
  <sheetFormatPr defaultRowHeight="14.4" x14ac:dyDescent="0.3"/>
  <cols>
    <col min="1" max="2" width="26.88671875" style="63" customWidth="1"/>
    <col min="3" max="3" width="52.5546875" style="63" customWidth="1"/>
  </cols>
  <sheetData>
    <row r="1" spans="1:3" x14ac:dyDescent="0.3">
      <c r="A1" s="65" t="s">
        <v>184</v>
      </c>
      <c r="B1" s="65" t="s">
        <v>211</v>
      </c>
      <c r="C1" s="65" t="s">
        <v>186</v>
      </c>
    </row>
    <row r="2" spans="1:3" ht="43.2" x14ac:dyDescent="0.3">
      <c r="A2" s="3" t="s">
        <v>8</v>
      </c>
      <c r="B2" s="3" t="s">
        <v>212</v>
      </c>
      <c r="C2" s="3" t="s">
        <v>213</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104ad18-0c40-4759-978d-9031b6355d10">
      <Terms xmlns="http://schemas.microsoft.com/office/infopath/2007/PartnerControls"/>
    </lcf76f155ced4ddcb4097134ff3c332f>
    <TaxCatchAll xmlns="80a17f64-e774-4a01-b2f5-de7df872f7b3" xsi:nil="true"/>
    <QuestionsinDR xmlns="2104ad18-0c40-4759-978d-9031b6355d10" xsi:nil="true"/>
    <RecordSeriesCode xmlns="2104ad18-0c40-4759-978d-9031b6355d10" xsi:nil="true"/>
    <Comment xmlns="2104ad18-0c40-4759-978d-9031b6355d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29" ma:contentTypeDescription="Create a new document." ma:contentTypeScope="" ma:versionID="83cd71fcffb3bb4de4a990002981a8a4">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615d695709183780c855f82b5f63c2c7"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474393-6835-4FBF-83CD-6BB10F0A5D9D}">
  <ds:schemaRefs>
    <ds:schemaRef ds:uri="http://schemas.microsoft.com/sharepoint/v3/contenttype/forms"/>
  </ds:schemaRefs>
</ds:datastoreItem>
</file>

<file path=customXml/itemProps2.xml><?xml version="1.0" encoding="utf-8"?>
<ds:datastoreItem xmlns:ds="http://schemas.openxmlformats.org/officeDocument/2006/customXml" ds:itemID="{5A303687-1600-4200-968B-6180C0C52B3D}">
  <ds:schemaRefs>
    <ds:schemaRef ds:uri="http://schemas.microsoft.com/office/2006/metadata/properties"/>
    <ds:schemaRef ds:uri="80a17f64-e774-4a01-b2f5-de7df872f7b3"/>
    <ds:schemaRef ds:uri="http://purl.org/dc/terms/"/>
    <ds:schemaRef ds:uri="http://schemas.microsoft.com/office/2006/documentManagement/types"/>
    <ds:schemaRef ds:uri="http://schemas.openxmlformats.org/package/2006/metadata/core-properties"/>
    <ds:schemaRef ds:uri="http://purl.org/dc/elements/1.1/"/>
    <ds:schemaRef ds:uri="2104ad18-0c40-4759-978d-9031b6355d10"/>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4309B71-3E73-4E63-BC72-CF8177A796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OEIS Table 3-1</vt:lpstr>
      <vt:lpstr>OEIS Table 3-2</vt:lpstr>
      <vt:lpstr>OEIS Table 3-3</vt:lpstr>
      <vt:lpstr>OEIS Table 4-1</vt:lpstr>
      <vt:lpstr>OEIS Table 4-2</vt:lpstr>
      <vt:lpstr>OEIS Table 4-3</vt:lpstr>
      <vt:lpstr>OEIS Table 5-1</vt:lpstr>
      <vt:lpstr>OEIS Table 5-2</vt:lpstr>
      <vt:lpstr>OEIS Table 5-3</vt:lpstr>
      <vt:lpstr>OEIS Table 5-4</vt:lpstr>
      <vt:lpstr>OEIS Table 5-5</vt:lpstr>
      <vt:lpstr>OEIS Table 5-6</vt:lpstr>
      <vt:lpstr>OEIS Table 6-1</vt:lpstr>
      <vt:lpstr>OEIS Table 6-2</vt:lpstr>
      <vt:lpstr>OEIS Table 6-3</vt:lpstr>
      <vt:lpstr>OEIS Table 6-4 </vt:lpstr>
      <vt:lpstr>OEIS Table 8-1</vt:lpstr>
      <vt:lpstr>OEIS Table 8-2</vt:lpstr>
      <vt:lpstr>OEIS Table 8-3</vt:lpstr>
      <vt:lpstr>OEIS Table 8-4</vt:lpstr>
      <vt:lpstr>OEIS Table 8-5</vt:lpstr>
      <vt:lpstr>OEIS Table 8-6</vt:lpstr>
      <vt:lpstr>OEIS Table 8-7</vt:lpstr>
      <vt:lpstr>OEIS Table 8-8</vt:lpstr>
      <vt:lpstr>OEIS Table 9-1</vt:lpstr>
      <vt:lpstr>OEIS Table 9-2</vt:lpstr>
      <vt:lpstr>OEIS Table 9-3</vt:lpstr>
      <vt:lpstr>OEIS Table 9-4</vt:lpstr>
      <vt:lpstr>OEIS Table 9-5</vt:lpstr>
      <vt:lpstr>OEIS Table 9-6</vt:lpstr>
      <vt:lpstr>OEIS Table 9-7</vt:lpstr>
      <vt:lpstr>OEIS Table 9-8</vt:lpstr>
      <vt:lpstr>OEIS Table 9-9</vt:lpstr>
      <vt:lpstr>OEIS Table 10-1</vt:lpstr>
      <vt:lpstr>OEIS Table 10-2</vt:lpstr>
      <vt:lpstr>OEIS Table 10-3</vt:lpstr>
      <vt:lpstr>OEIS Table 10-4</vt:lpstr>
      <vt:lpstr>OEIS Table 10-5</vt:lpstr>
      <vt:lpstr>OEIS Table 11-1</vt:lpstr>
      <vt:lpstr>OEIS Table 11-2</vt:lpstr>
      <vt:lpstr>OEIS Table 11-3</vt:lpstr>
      <vt:lpstr>OEIS Table 11-4</vt:lpstr>
      <vt:lpstr>OEIS Table 11-5</vt:lpstr>
      <vt:lpstr>OEIS Table 11-6</vt:lpstr>
      <vt:lpstr>OEIS Table 11-7</vt:lpstr>
      <vt:lpstr>OEIS Table 11-8</vt:lpstr>
      <vt:lpstr>OEIS Table 11-9</vt:lpstr>
      <vt:lpstr>OEIS Table 11-10</vt:lpstr>
      <vt:lpstr>OEIS Table 11-11</vt:lpstr>
      <vt:lpstr>OEIS Table 12-1</vt:lpstr>
      <vt:lpstr>OEIS Table 13-1</vt:lpstr>
      <vt:lpstr>OEIS Table 13-2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Ratcliffe, Leigh E (Contractor)</dc:creator>
  <cp:keywords/>
  <dc:description/>
  <cp:lastModifiedBy>Radchenko, Lana D (Contractor)</cp:lastModifiedBy>
  <cp:revision/>
  <dcterms:created xsi:type="dcterms:W3CDTF">2024-11-13T20:02:47Z</dcterms:created>
  <dcterms:modified xsi:type="dcterms:W3CDTF">2025-07-18T20:30:49Z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ies>
</file>