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sempra-my.sharepoint.com/personal/swoldegiorgis_sempra_com/Documents/Proceedings/WMP/2026-2028 WMP/May 2 Submittal/"/>
    </mc:Choice>
  </mc:AlternateContent>
  <xr:revisionPtr revIDLastSave="4" documentId="8_{84AE0964-29C7-424A-842B-05913A2C93BE}" xr6:coauthVersionLast="47" xr6:coauthVersionMax="47" xr10:uidLastSave="{F6C0EBA3-8C38-4FE0-A216-AD6848BA8505}"/>
  <bookViews>
    <workbookView xWindow="-28920" yWindow="15" windowWidth="29040" windowHeight="15840" tabRatio="832" xr2:uid="{00000000-000D-0000-FFFF-FFFF00000000}"/>
  </bookViews>
  <sheets>
    <sheet name="OEIS Table 3-1" sheetId="69" r:id="rId1"/>
    <sheet name="OEIS Table 3-2" sheetId="70" r:id="rId2"/>
    <sheet name="OEIS Table 3-3" sheetId="96" r:id="rId3"/>
    <sheet name="OEIS Table 4-1" sheetId="10" r:id="rId4"/>
    <sheet name="OEIS Table 4-2" sheetId="73" r:id="rId5"/>
    <sheet name="OEIS Table 4-3" sheetId="12" r:id="rId6"/>
    <sheet name="OEIS Table 5-1" sheetId="77" r:id="rId7"/>
    <sheet name="OEIS Table 5-2" sheetId="88" r:id="rId8"/>
    <sheet name="OEIS Table 5-3" sheetId="89" r:id="rId9"/>
    <sheet name="OEIS Table 5-4" sheetId="90" r:id="rId10"/>
    <sheet name="OEIS Table 5-5" sheetId="98" r:id="rId11"/>
    <sheet name="OEIS Table 5-6" sheetId="91" r:id="rId12"/>
    <sheet name="OEIS Table 6-1" sheetId="99" r:id="rId13"/>
    <sheet name="OEIS Table 6-2" sheetId="78" r:id="rId14"/>
    <sheet name="OEIS Table 6-3" sheetId="114" r:id="rId15"/>
    <sheet name="OEIS Table 6-4 " sheetId="102" r:id="rId16"/>
    <sheet name="OEIS Table 8-1" sheetId="111" r:id="rId17"/>
    <sheet name="OEIS Table 8-2" sheetId="87" r:id="rId18"/>
    <sheet name="OEIS Table 8-3" sheetId="71" r:id="rId19"/>
    <sheet name="OEIS Table 8-4" sheetId="106" r:id="rId20"/>
    <sheet name="OEIS Table 8-5" sheetId="31" r:id="rId21"/>
    <sheet name="OEIS Table 8-6" sheetId="32" r:id="rId22"/>
    <sheet name="OEIS Table 8-7" sheetId="107" r:id="rId23"/>
    <sheet name="OEIS Table 8-8" sheetId="68" r:id="rId24"/>
    <sheet name="OEIS Table 9-1" sheetId="109" r:id="rId25"/>
    <sheet name="OEIS Table 9-2" sheetId="101" r:id="rId26"/>
    <sheet name="OEIS Table 9-3" sheetId="36" r:id="rId27"/>
    <sheet name="OEIS Table 9-4" sheetId="63" r:id="rId28"/>
    <sheet name="OEIS Table 9-5" sheetId="37" r:id="rId29"/>
    <sheet name="OEIS Table 9-6" sheetId="103" r:id="rId30"/>
    <sheet name="OEIS Table 9-7" sheetId="40" r:id="rId31"/>
    <sheet name="OEIS Table 9-8" sheetId="41" r:id="rId32"/>
    <sheet name="OEIS Table 9-9" sheetId="42" r:id="rId33"/>
    <sheet name="OEIS Table 10-1" sheetId="112" r:id="rId34"/>
    <sheet name="OEIS Table 10-2" sheetId="44" r:id="rId35"/>
    <sheet name="OEIS Table 10-3" sheetId="108" r:id="rId36"/>
    <sheet name="OEIS Table 10-4" sheetId="46" r:id="rId37"/>
    <sheet name="OEIS Table 10-5" sheetId="47" r:id="rId38"/>
    <sheet name="OEIS Table 11-1" sheetId="104" r:id="rId39"/>
    <sheet name="OEIS Table 11-2" sheetId="49" r:id="rId40"/>
    <sheet name="OEIS Table 11-3" sheetId="50" r:id="rId41"/>
    <sheet name="OEIS Table 11-4" sheetId="51" r:id="rId42"/>
    <sheet name="OEIS Table 11-5" sheetId="65" r:id="rId43"/>
    <sheet name="OEIS Table 11-6" sheetId="66" r:id="rId44"/>
    <sheet name="OEIS Table 11-7" sheetId="67" r:id="rId45"/>
    <sheet name="OEIS Table 11-8" sheetId="55" r:id="rId46"/>
    <sheet name="OEIS Table 11-9" sheetId="56" r:id="rId47"/>
    <sheet name="OEIS Table 11-10" sheetId="74" r:id="rId48"/>
    <sheet name="OEIS Table 11-11" sheetId="75" r:id="rId49"/>
    <sheet name="OEIS Table 12-1" sheetId="105" r:id="rId50"/>
    <sheet name="OEIS Table 13-1" sheetId="79" r:id="rId51"/>
    <sheet name="OEIS Table 13-2" sheetId="76" r:id="rId52"/>
  </sheets>
  <definedNames>
    <definedName name="_xlnm._FilterDatabase" localSheetId="50" hidden="1">'OEIS Table 13-1'!$A$1:$J$9</definedName>
    <definedName name="_xlnm._FilterDatabase" localSheetId="51" hidden="1">'OEIS Table 13-2'!$A$1:$D$5</definedName>
    <definedName name="_xlnm._FilterDatabase" localSheetId="0" hidden="1">'OEIS Table 3-1'!$A$1:$F$41</definedName>
    <definedName name="_xlnm._FilterDatabase" localSheetId="1" hidden="1">'OEIS Table 3-2'!$A$1:$F$1</definedName>
    <definedName name="_xlnm._FilterDatabase" localSheetId="10" hidden="1">'OEIS Table 5-5'!$A$1:$H$262</definedName>
    <definedName name="_xlnm._FilterDatabase" localSheetId="11" hidden="1">'OEIS Table 5-6'!$A$1:$F$1</definedName>
    <definedName name="_xlnm._FilterDatabase" localSheetId="12" hidden="1">'OEIS Table 6-1'!$A$1:$H$667</definedName>
    <definedName name="_xlnm._FilterDatabase" localSheetId="15" hidden="1">'OEIS Table 6-4 '!$A$1:$I$138</definedName>
    <definedName name="_xlnm._FilterDatabase" localSheetId="16" hidden="1">'OEIS Table 8-1'!$A$1:$R$26</definedName>
    <definedName name="_xlnm._FilterDatabase" localSheetId="17" hidden="1">'OEIS Table 8-2'!$A$1:$V$10</definedName>
    <definedName name="_xlnm._FilterDatabase" localSheetId="18" hidden="1">'OEIS Table 8-3'!$A$1:$F$8</definedName>
    <definedName name="_xlnm._FilterDatabase" localSheetId="19" hidden="1">'OEIS Table 8-4'!$A$1:$P$8</definedName>
    <definedName name="_xlnm._FilterDatabase" localSheetId="24" hidden="1">'OEIS Table 9-1'!$A$1:$L$5</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112" l="1"/>
  <c r="L11" i="112"/>
  <c r="R18" i="111"/>
  <c r="R19" i="111"/>
  <c r="R20" i="111"/>
  <c r="R21" i="111"/>
  <c r="R22" i="111"/>
  <c r="R23" i="111"/>
  <c r="R24" i="111"/>
  <c r="R25" i="111"/>
  <c r="R26" i="111"/>
  <c r="E4" i="106"/>
  <c r="G4" i="106"/>
  <c r="I4" i="106"/>
  <c r="U2" i="101" l="1"/>
  <c r="U3" i="101"/>
  <c r="U4" i="101"/>
  <c r="S2" i="87" l="1"/>
  <c r="T2" i="87"/>
  <c r="S3" i="87"/>
  <c r="T3" i="87"/>
  <c r="U3" i="87"/>
  <c r="S4" i="87"/>
  <c r="T4" i="87"/>
  <c r="U4" i="87"/>
  <c r="S5" i="87"/>
  <c r="T5" i="87"/>
  <c r="S6" i="87"/>
  <c r="T6" i="87"/>
  <c r="U6" i="87"/>
  <c r="S7" i="87"/>
  <c r="T7" i="87"/>
  <c r="S8" i="87"/>
  <c r="T8" i="87"/>
  <c r="S9" i="87"/>
  <c r="T9" i="87"/>
  <c r="U9" i="87"/>
  <c r="E7" i="10" l="1"/>
  <c r="E6" i="10"/>
  <c r="E5" i="10"/>
  <c r="E4" i="10"/>
  <c r="E3" i="10"/>
  <c r="E2" i="10"/>
</calcChain>
</file>

<file path=xl/sharedStrings.xml><?xml version="1.0" encoding="utf-8"?>
<sst xmlns="http://schemas.openxmlformats.org/spreadsheetml/2006/main" count="6415" uniqueCount="2426">
  <si>
    <t>Priority</t>
  </si>
  <si>
    <t>Risk</t>
  </si>
  <si>
    <t>Risk Driver</t>
  </si>
  <si>
    <t>x% of ignitions in HFTD</t>
  </si>
  <si>
    <t>x% of overhead faults in HFTD ***</t>
  </si>
  <si>
    <t>Topographical and Climatological Risk Factors</t>
  </si>
  <si>
    <t>Equipment /facility failure or damage</t>
  </si>
  <si>
    <t>Pole</t>
  </si>
  <si>
    <t>n/a</t>
  </si>
  <si>
    <t>Contact from object</t>
  </si>
  <si>
    <t>Animal contact</t>
  </si>
  <si>
    <t>Humidity, wind gust, elevation, FPI</t>
  </si>
  <si>
    <t>Fuse</t>
  </si>
  <si>
    <t>Aspect</t>
  </si>
  <si>
    <t>Unknown</t>
  </si>
  <si>
    <t xml:space="preserve">Temperature, humidity, slope, consequence and wind gust pertaining to the location, elevation </t>
  </si>
  <si>
    <t>Land vehicle contact</t>
  </si>
  <si>
    <t>Wind gust, elevation, slope, temperature, humidity</t>
  </si>
  <si>
    <t>Conductor</t>
  </si>
  <si>
    <t>FPI,  slope</t>
  </si>
  <si>
    <t>Lightning</t>
  </si>
  <si>
    <t>FPI</t>
  </si>
  <si>
    <t>Cross arm</t>
  </si>
  <si>
    <t>Slope, aspect, FPI</t>
  </si>
  <si>
    <t>Lightning arrestor</t>
  </si>
  <si>
    <t>Transformer</t>
  </si>
  <si>
    <t>Wind gust</t>
  </si>
  <si>
    <t>Connector device *</t>
  </si>
  <si>
    <t>Consequence pertaining to the location, slope</t>
  </si>
  <si>
    <t>Splice *</t>
  </si>
  <si>
    <t>Equipment /facility failure
or damage</t>
  </si>
  <si>
    <t>Other</t>
  </si>
  <si>
    <t>Temperature, elevation, humidity, wind gust</t>
  </si>
  <si>
    <t>Vegetation contact</t>
  </si>
  <si>
    <t>Fall-in (branch failure)</t>
  </si>
  <si>
    <t xml:space="preserve">Wind gust, elevation, FPI, humidity </t>
  </si>
  <si>
    <t>Fall-in (trunk failure)**</t>
  </si>
  <si>
    <t>Fall-in (root failure)**</t>
  </si>
  <si>
    <t>Other contact from object</t>
  </si>
  <si>
    <t>Switch</t>
  </si>
  <si>
    <t>Consequence pertaining to the location, humidity</t>
  </si>
  <si>
    <t>Balloon contact</t>
  </si>
  <si>
    <t>Consequence pertaining to the location, wind gust, elevation, humidity</t>
  </si>
  <si>
    <t>Insulator and bushing</t>
  </si>
  <si>
    <t>Cutout</t>
  </si>
  <si>
    <t>Consequence pertaining to the location, elevation, humidity</t>
  </si>
  <si>
    <t>3rd party contact</t>
  </si>
  <si>
    <t>Wire-to-wire contact</t>
  </si>
  <si>
    <t>Aspect, temperature, slope</t>
  </si>
  <si>
    <t>Anchor/guy</t>
  </si>
  <si>
    <t>Consequence, wind gust, elevation, aspect, humidity</t>
  </si>
  <si>
    <t>Contamination</t>
  </si>
  <si>
    <t>Vandalism/theft</t>
  </si>
  <si>
    <t>Vandalism/ theft</t>
  </si>
  <si>
    <t>Capacitor bank</t>
  </si>
  <si>
    <t>Recloser</t>
  </si>
  <si>
    <t>Aircraft vehicle</t>
  </si>
  <si>
    <t>Elevation</t>
  </si>
  <si>
    <t>Blow-in</t>
  </si>
  <si>
    <t>Voltage regulator/booster</t>
  </si>
  <si>
    <t>Humidity</t>
  </si>
  <si>
    <t>Grow-in</t>
  </si>
  <si>
    <t>Slope</t>
  </si>
  <si>
    <t>Relay</t>
  </si>
  <si>
    <t>Sectionalizer</t>
  </si>
  <si>
    <t>Tap</t>
  </si>
  <si>
    <t>Tie wire</t>
  </si>
  <si>
    <t>Protective device operation</t>
  </si>
  <si>
    <t>Dig-in</t>
  </si>
  <si>
    <t xml:space="preserve">* Connector and Splice related ignitions are tracked as one driver, Splice is grouped into the risk driver Connection Device as a combined priority ranking.  </t>
  </si>
  <si>
    <t>**Vegetation Fall-in (trunk failure) and Fall-in (root failure) are grouped into one risk driver Fall-in (branch failure) as a combined priority ranking.</t>
  </si>
  <si>
    <t xml:space="preserve">*** This column was added by SDG&amp;E. </t>
  </si>
  <si>
    <t>Performance Metric*</t>
  </si>
  <si>
    <t>Assumption that underlies the use of the metric</t>
  </si>
  <si>
    <t xml:space="preserve"> Section associated with the Performance Metric (state “WMP” if the metric applies to entire plan)</t>
  </si>
  <si>
    <t xml:space="preserve">2026 Projected </t>
  </si>
  <si>
    <t xml:space="preserve">2027 Projected </t>
  </si>
  <si>
    <t xml:space="preserve">2028 Projected </t>
  </si>
  <si>
    <t>Vegetation caused ignitions in the HFTD during FPI ratings of Elevated or higher</t>
  </si>
  <si>
    <t xml:space="preserve">To evaluate the performance of risk reduction from vegetation mitigations during fire prone weather conditions </t>
  </si>
  <si>
    <t>Section 9</t>
  </si>
  <si>
    <t>Vegetation caused ignitions in the HFTD during an RFW</t>
  </si>
  <si>
    <t>Equipment caused ignitions in the HFTD during FPI ratings of Elevated or higher</t>
  </si>
  <si>
    <t>To evaluate the performance of risk reduction from asset inspection and grid hardening during fire-prone conditions</t>
  </si>
  <si>
    <t>Section 8</t>
  </si>
  <si>
    <t>Equipment caused ignitions in the HFTD during an RFW</t>
  </si>
  <si>
    <t>Equipment caused ignition rate in the HFTD during a High FPI rating</t>
  </si>
  <si>
    <t>Vegetation caused outages in the HFTD during an Elevated FPI</t>
  </si>
  <si>
    <t>Vegetation caused outages in the HFTD during an RFW</t>
  </si>
  <si>
    <t>Overhead faults on circuits in the HFTD during an Elevated FPI</t>
  </si>
  <si>
    <t>To evaluate the performance of risk reduction from overall mitigations during fire-prone conditions</t>
  </si>
  <si>
    <t>Overhead faults on circuits in the HFTD during an RFW</t>
  </si>
  <si>
    <t>Energized wire down events in the HFTD during an FPI of Elevated or higher</t>
  </si>
  <si>
    <t>To evaluate the performance of risk reduction from grid hardening related mitigations during fire-prone conditions</t>
  </si>
  <si>
    <t>Energized wire down events in the HFTD during an RFW</t>
  </si>
  <si>
    <t>Overhead fault rate in the HFTD during a High FPI</t>
  </si>
  <si>
    <t>*Based on 2020-2024 averages</t>
  </si>
  <si>
    <t>Year of WMP Cycle</t>
  </si>
  <si>
    <t>Spend (thousands $USD)*</t>
  </si>
  <si>
    <t>Projected =$326,045</t>
  </si>
  <si>
    <t>Projected =$316,114</t>
  </si>
  <si>
    <t>Projected =$393,823</t>
  </si>
  <si>
    <t>*Projected spend includes capital and O&amp;M, direct costs only</t>
  </si>
  <si>
    <t>Characteristic</t>
  </si>
  <si>
    <t>HFTD Tier 2</t>
  </si>
  <si>
    <t>HFTD Tier 3</t>
  </si>
  <si>
    <t>Non-HFTD</t>
  </si>
  <si>
    <t>Total</t>
  </si>
  <si>
    <t>Area served (sq. mi.)</t>
  </si>
  <si>
    <t>Number of customers served (meters)</t>
  </si>
  <si>
    <t>Overhead transmission lines
(circuit miles)</t>
  </si>
  <si>
    <t>Overhead distribution lines
(circuit miles)</t>
  </si>
  <si>
    <t>Underground transmission lines
(circuit miles)</t>
  </si>
  <si>
    <t>Underground distribution lines
(circuit miles)</t>
  </si>
  <si>
    <t>Ignition Date</t>
  </si>
  <si>
    <t>Fire Name</t>
  </si>
  <si>
    <t>Official Cause</t>
  </si>
  <si>
    <t>Fire Size (acres)</t>
  </si>
  <si>
    <t>No. of Fatalities</t>
  </si>
  <si>
    <t>No. of Structures Destroyed and Damaged</t>
  </si>
  <si>
    <t>Financial Loss (US$)</t>
  </si>
  <si>
    <t>Lesson(s) Learned</t>
  </si>
  <si>
    <t xml:space="preserve">Witch Creek – Guejito Fire (fires merged)  </t>
  </si>
  <si>
    <t xml:space="preserve">CAL FIRE Reports determined that the causes of the ignition were, among other factors, power lines </t>
  </si>
  <si>
    <t xml:space="preserve">$2.4 billion* </t>
  </si>
  <si>
    <t>SDG&amp;E learned the importance of situational awareness and has since developed a weather station and camera network, operational standards for work or stoppage of work under elevated and extreme conditions, risk assessment and strategy for grid hardening prioritized by risk, and improved its alliance with communication infrastructure providers to address maintenance issues.</t>
  </si>
  <si>
    <t xml:space="preserve">Rice Fire </t>
  </si>
  <si>
    <t>SDG&amp;E had similar lessons learned as from the Witch Creek-Guejito fire, and also learned the importance of vegetation management improvements and achieving better clearances in a timely manner.</t>
  </si>
  <si>
    <t>*$2.4 billion represents the consolidated settlement of claims and associated costs related to the Witch Creek and Rice fires.</t>
  </si>
  <si>
    <t>Entry #</t>
  </si>
  <si>
    <t>Circuit_x000D_ID</t>
  </si>
  <si>
    <t>Name of Circuit</t>
  </si>
  <si>
    <t>Dates of Outages</t>
  </si>
  <si>
    <t>Number of Customers Hours of PSPS per Outage</t>
  </si>
  <si>
    <t>Measures Taken, or Planned to Be Taken, to Reduce the Need for and Impact of Future PSPS of Circuit</t>
  </si>
  <si>
    <t>Estimated Annual Decline in PSPS Events and PSPS Impact on Customers</t>
  </si>
  <si>
    <t>Oct 10-11, 2019
Oct 24-25, 2019
Oct 30-31, 2019
Sept 9, 2020
Dec 2–4, 2020
Dec 7–9, 2020
Dec 23–24, 2020
Dec 9-11, 2024</t>
  </si>
  <si>
    <t>556
3,830
34,959
204
90,733
70,063
1,121
76,079</t>
  </si>
  <si>
    <t>Strategic Undergrounding: 44.61 miles completed to date; 8.77 miles planned for 2025; 59.5 miles planned for 2027-2028 that will be extended to 2031-2032 due to 2024-27 GRC Decision funding prioritization
PSPS Sectionalizing: 7 SCADA reclosers available for sectionalizing
Situational Awareness: 6 weather stations on circuit
Customer Resiliency Programs: 175 customers have participated to date; customers will be invited to participate in 2025</t>
  </si>
  <si>
    <t>60,844 fewer customer hours of PSPS per year</t>
  </si>
  <si>
    <t>Oct 24-25, 2019
Oct 30-31, 2019
Dec 2-4, 2020
Dec 7-8, 2020
Dec 23-24, 2020
Nov 25-26, 2021
Dec 9-11, 2024</t>
  </si>
  <si>
    <t>8,411
3,639
12,881
873
4,578
3,360
5,804</t>
  </si>
  <si>
    <t>PSPS Sectionalizing: 3 SCADA reclosers available for sectionalizing Situational Awareness: 2 weather stations on circuit Customer Resiliency Programs: 60 customers have participated to date; customers will be invited to participate in 2025</t>
  </si>
  <si>
    <t>5,957 fewer customer hours of PSPS per year</t>
  </si>
  <si>
    <t>Oct 24-26, 2019 
Oct 30-31, 2019 
Oct 27, 2020
Dec 2-4, 2020 
Dec 7-8, 2020 
Nov 6-7, 2024
Dec 9-11, 2024</t>
  </si>
  <si>
    <t>6,431
5,180
922
6,066
2,591
4,362
6,986</t>
  </si>
  <si>
    <t>Strategic Undergrounding: 1.4 miles to be completed in 2025; 0.5 miles planned for 2025, 14.9 miles planned for 2026, and 8.1 miles planned for 2027 will be extended to 2029-30 due to 2024-27 GRC Decision funding prioritization
PSPS Sectionalizing: 4 SCADA reclosers available for sectionalizing
Situational Awareness: 1 weather station on circuit
Customer Resiliency Programs: 30 customers have participated to date; customers will be invited to participate in 2025</t>
  </si>
  <si>
    <t>2,758 fewer customer hours of PSPS per year</t>
  </si>
  <si>
    <t>Oct 24-26, 2019 
Oct 30-31, 2019 
Dec 2-4, 2020 
Dec 7-9, 2020 
Dec 23-24, 2020 
Nov 25-26, 2021
Nov 6-8, 2024
Dec 9-11, 2024</t>
  </si>
  <si>
    <t>33,147
23,413
39,926
23,721
11,998
21,572
6,659
48,208</t>
  </si>
  <si>
    <t>Strategic Undergrounding: 6.9 miles planned for 2027 will be extended to 2029-30 due to 2024-27 GRC Decision funding prioritization
PSPS Sectionalizing: 7 SCADA reclosers available for sectionalizing
Situational Awareness: 6 weather stations on circuit
Customer Resiliency Programs: 114 customers have participated to date; customers will be invited to participate in 2025</t>
  </si>
  <si>
    <t>8,042 fewer customer hours of PSPS per year</t>
  </si>
  <si>
    <t>214/CTL1</t>
  </si>
  <si>
    <t>Oct 24-26, 2019* 
Oct 30-31, 2019 
Dec 2-4, 2020*
Dec 7-9, 2020*
Dec 24, 2020*
Nov 25, 2021
Dec 9-11, 2024*</t>
  </si>
  <si>
    <t>29,003
11,723
38,947
27,007
10,345
4,701
36,284</t>
  </si>
  <si>
    <t>Strategic Undergrounding: 9.4 miles planned for 2026, 35.27 miles planned for 2027, and 10.21 miles planned for 2028 will be extended to 2030-32 due to 2024-27 GRC Decision funding prioritization
PSPS Sectionalizing: 7 SCADA reclosers available for sectionalizing
Situational Awareness: 5 weather stations on circuit
Customer Resiliency Programs: 47 customers have participated to date; customers will be invited to participate in 2025</t>
  </si>
  <si>
    <t>3,433 fewer customer hours of PSPS per year</t>
  </si>
  <si>
    <t>Oct 25-26, 2019 
Oct 30-31, 2019 
Dec 3-4, 2020 
Dec 7-8, 2020 
Dec 24, 2020 
Dec 9-11, 2024</t>
  </si>
  <si>
    <t>15,687
14,491
18,208
7,733
3,989
22,504</t>
  </si>
  <si>
    <t>PSPS Sectionalizing: 4 SCADA reclosers available for sectionalizing
Situational Awareness: 4 weather stations on circuit
Customer Resiliency Programs: 82 customers have participated to date; customers will be invited to participate in 2025</t>
  </si>
  <si>
    <t>5,009 fewer customer hours of PSPS per year</t>
  </si>
  <si>
    <t>Oct 24-26, 2019* 
Oct 30-31, 2019
Dec 2-4, 2020* 
Dec 7-9, 2020* 
Dec 24, 2020*
Dec 9-11, 2024*</t>
  </si>
  <si>
    <t>12,158
12,384
16,252
13,905
4,187
15,166</t>
  </si>
  <si>
    <t>Strategic Undergrounding: 11.45 miles completed in 2024; 6 miles to be completed in 2025; 10.4 miles planned for 2025, 35.44 miles planned for 2026, 8.41 miles planned for 2027, and 8 miles planned for 2028  will be extended to 2029-32 due to 2024-27 GRC Decision funding prioritization
PSPS Sectionalizing: 3 SCADA reclosers available for sectionalizing
Situational Awareness: 4 weather stations on circuit
Customer Resiliency Programs: 16 customers have participated to date; customers will be invited to participate in 2025</t>
  </si>
  <si>
    <t>8,781 fewer customer hours of PSPS per year</t>
  </si>
  <si>
    <t xml:space="preserve">Oct 24-26, 2019 
Oct 30-31, 2019 
Dec 2-4, 2020 
Dec 7-10, 2020 
Dec 23-24, 2020
Dec 9-11, 2024  </t>
  </si>
  <si>
    <t>59,335
50,094
61,822
54,124
4,703
66,226</t>
  </si>
  <si>
    <t>Strategic Undergrounding: 62 miles completed to date; 6 miles to be completed in 2025; 13.7 miles planned for 2025, 13.52 miles planned for 2026, 44.52 miles planned for 2027, and 14.65 miles planned for 2028  will be extended to 2029-32 due to 2024-27 GRC Decision funding prioritization
PSPS Sectionalizing: 7 SCADA reclosers available for sectionalizing
Situational Awareness: 7 weather stations on circuit
Customer Resiliency Programs: 618 customers have participated to date; customers will be invited to participate in 2025</t>
  </si>
  <si>
    <t>95,367 fewer customer hours of PSPS per year</t>
  </si>
  <si>
    <t>Oct 24-25, 2019
Oct 30-31, 2019
Dec 2-4, 2020
Dec 7-8, 2020
Dec 23-24, 2020
Nov 25-26, 2021
Nov 6-7, 2024
Dec 9-11, 2024</t>
  </si>
  <si>
    <t>9,287
11,316
15,190
3,819
3,300
7,822
2,777
8,266</t>
  </si>
  <si>
    <t>Strategic Undergrounding: 5.56 miles completed to date;  5.24 miles to be completed in 2025; 4.6 miles planned for 2026 and 3.5 miles planned for 2027 will be extended to 2030-31 due to 2024-27 GRC Decision funding prioritization
PSPS Sectionalizing: 1 SCADA recloser available for sectionalizing; 1 device planned for 2026
Situational Awareness: 3 weather stations on circuit
Customer Resiliency Programs: 41 customers have participated to date; customers will be invited to participate in 2025</t>
  </si>
  <si>
    <t>13,017 fewer customer hours of PSPS per year</t>
  </si>
  <si>
    <t>Oct 24-26, 2019
Oct 30-31, 2019
Oct 27, 2020
Dec 2-3, 2020
Dec 7-8, 2020
Nov 6-7, 2024
Dec 9-11, 2024</t>
  </si>
  <si>
    <t>5,329
4,026
760
2,596
2,418
2,966
5,006</t>
  </si>
  <si>
    <t>Strategic Undergrounding: 0.2 miles completed to date; 6.32 miles to be completed in 2025; 4 miles planned for 2026 and 4.75 miles planned for 2027 will be extended to 2030-31 due to 2024-27 GRC Decision funding prioritization
PSPS Sectionalizing: 4 SCADA reclosers available for sectionalizing
Situational Awareness: 2 weather stations on circuit
Customer Resiliency Programs: 19 customers have participated to date; customers will be invited to participate in 2025</t>
  </si>
  <si>
    <t>2,961 fewer customer hours of PSPS per year</t>
  </si>
  <si>
    <t>Oct 10-11, 2019
Oct 24-26, 2019
Oct 30-31, 2019
Oct 27, 2020
Dec 2–4, 2020
Dec 7–8, 2020
Nov 24-26, 2021
Nov 6-7, 2024
Dec 9-11, 2024</t>
  </si>
  <si>
    <t>6,967
16,837
13,495
10,222
81,871
39,755
80,027
26,052
87,950</t>
  </si>
  <si>
    <t>Strategic Undergrounding: 27.43 miles completed to date;  1.89 miles to be completed in 2025; 39.62 miles planned for 2026 and 2027 will be extended to 2032-33 due to 2024-27 GRC Decision funding prioritization
PSPS Sectionalizing: 7 SCADA reclosers available for sectionalizing
Situational Awareness: 4 weather stations on circuit
Customer Resiliency Programs: 89 customers have participated to date; customers will be invited to participate in 2025</t>
  </si>
  <si>
    <t>26,620 fewer customer hours of PSPS per year</t>
  </si>
  <si>
    <t>Oct 24-25, 2019
Oct 30-31, 2019
Dec 2-4, 2020
Dec 7-9, 2020
Dec 23-24, 2020</t>
  </si>
  <si>
    <t>345
493
13,863
689
238</t>
  </si>
  <si>
    <t>Strategic Undergrounding: 12.55 miles completed to date; 0.1 miles in scope to be completed by 2025 (3 miles of underbuilt overhead to be removed from service)
PSPS Sectionalizing: 2 SCADA reclosers available for sectionalizing
Situational Awareness: 2 weather stations on circuit
Customer Resiliency Programs: 87 customers have participated to date; customers will be invited to participate in 2025</t>
  </si>
  <si>
    <t>4,012 fewer customer hours of PSPS per year</t>
  </si>
  <si>
    <t>Oct 24-25, 2019
Oct 30-31, 2019
Dec 2-4, 2020
Dec 7-8, 2020
Dec 24, 2020
Nov 25, 2021
Dec 9-11, 2024</t>
  </si>
  <si>
    <t>6,249
7,877
8,980
2,259
2,196
1,328
5,465</t>
  </si>
  <si>
    <t>Strategic Undergrounding: 1.21 miles completed in 2024; 1 mile planned for 2026 will be extended to 2029 due to 2024-27 GRC decision prioritization
PSPS Sectionalizing: 3 SCADA reclosers available for sectionalizing
Situational Awareness: 2 weather stations on circuit
Customer Resiliency Programs: 30 customers have participated to date; customers will be invited to participate in 2025</t>
  </si>
  <si>
    <t>4,989 fewer customer hours of PSPS per year</t>
  </si>
  <si>
    <t>Oct 10-11, 2019
Oct 24-26, 2019
Oct 29-31, 20219
Nov 17-18, 2019
Sept 8-9, 2020
Dec 2-4, 2020
Dec 7-9, 2020
Dec 23-24, 2020
Nov 24-26, 2021
Nov 6-7, 2024
Dec 9-11, 2024</t>
  </si>
  <si>
    <t>451
29,262
27,981
182
512
74,951
67,229
596
8,738
740
81,906</t>
  </si>
  <si>
    <t>Strategic Undergrounding: 3.38 miles completed to date; 25 miles planned for 2026-27 will be extended to 2030-31 due to 2024-27 GRC decision prioritization
PSPS Sectionalizing: 10 SCADA reclosers available for sectionalizing
Situational Awareness: 9 weather stations on circuit
Customer Resiliency Programs: 113 customers have participated to date; customers will be invited to participate in 2025</t>
  </si>
  <si>
    <t>15,347 fewer customer hours of PSPS per year</t>
  </si>
  <si>
    <t>Oct 30-31, 2019
Dec 2-4, 2020
Dec 7-8, 2020 
Dec 23-24, 2020
Dec 10-11, 2024</t>
  </si>
  <si>
    <t>15,458
17,826
7,812
5,483
14,776</t>
  </si>
  <si>
    <t>Strategic Undergrounding: 2.69 miles completed to date; 31.85 miles planned for 2026 and 2028 will be extended to 2031-32 due to 2024-27 GRC decision prioritization
PSPS Sectionalizing: 2 SCADA reclosers available for sectionalizing
Situational Awareness: 2 weather stations on circuit
Customer Resiliency Programs: 8 customers have participated to date; customers will be invited to participate in 2025</t>
  </si>
  <si>
    <t>1,986 fewer customer hours of PSPS per year</t>
  </si>
  <si>
    <t>*Customers on 4 kV circuit CTL1 were impacted as a result of de-energizing circuit 214. No independent operations for PSPS purposes occurred on 4 kV circuit CTL1.</t>
  </si>
  <si>
    <t>Assumption</t>
  </si>
  <si>
    <t>Justification</t>
  </si>
  <si>
    <t>Limitation</t>
  </si>
  <si>
    <t>Applicable Models</t>
  </si>
  <si>
    <t xml:space="preserve">Average duration of PSPS de-energization for every SCADA Sectionalizing Device </t>
  </si>
  <si>
    <t>Historical average PSPS de-energization in the service territory, along with subject matter expertise, is used to determine this value.</t>
  </si>
  <si>
    <t>Estimating the potential duration of a PSPS de-energization at each SCADA Sectionalizing Device is a complex task as multiple variables are in play (e.g., weather forecast, firefighting resources, existing wildfires, crew availability).</t>
  </si>
  <si>
    <t>- WiNGS-Ops
- WiNGS-Planning 
- PSPS Risk</t>
  </si>
  <si>
    <t>Customer impact scaling factor 
(Wildfire, PSPS, PEDS Vulnerability)</t>
  </si>
  <si>
    <t>Subject matter expertise is used to determine a scaling factor to more accurately represent PSPS impacts to the critical and vulnerable population.</t>
  </si>
  <si>
    <t>There is a lack of reliable data on how to quantify PSPS impacts on customers, specifically to subsets of customers such as critical and vulnerable.</t>
  </si>
  <si>
    <t xml:space="preserve">Serious injuries and fatalities (SIFs) per customer minute de-energized </t>
  </si>
  <si>
    <t>Historical data and subject matter expertise is used to determine an estimation of the potential number of fatalities and serious injuries due to a PSPS.</t>
  </si>
  <si>
    <t xml:space="preserve">There is a lack of historical data on serious injuries or fatalities due to PSPS de-energizations in California.  </t>
  </si>
  <si>
    <t>Financial impact during a PSPS de-energization</t>
  </si>
  <si>
    <t>Subject matter expertise is used to estimate this value based on proxies derived from the federal per diem rate for lodging, meals, and incidentals in San Diego County.</t>
  </si>
  <si>
    <t xml:space="preserve">There is a lack of historical data on financial impacts to SDG&amp;E customers due to PSPS de-energizations.  </t>
  </si>
  <si>
    <t xml:space="preserve">Number of SIFs per structure destroyed in case of a wildfire </t>
  </si>
  <si>
    <t>Subject matter expertise is used to estimate this value based on worst-case estimations of acres burned calculated by Technosylva.</t>
  </si>
  <si>
    <t>Estimating fatalities per structure destroyed in the service territory is challenging due to several factors. This metric is highly dependent on the availability and effectiveness of firefighting resources, the timeliness and clarity of evacuation notices, the specific location of the event, and the prevailing weather conditions at the time.</t>
  </si>
  <si>
    <t>- WiNGS-Ops
- WiNGS-Planning 
- Wildfire Risk</t>
  </si>
  <si>
    <t xml:space="preserve">Outage duration in case of a wildfire </t>
  </si>
  <si>
    <t>Subject matter expertise is used to estimate this value based on estimates of outage duration and assumed restoration duration.</t>
  </si>
  <si>
    <r>
      <t>Estimating restoration time following a catastrophic wildfire is inherently challenging due to the numerous variables involved. The severity of the event plays a crucial role, as more severe wildfires can cause extensive damage to infrastructure, making restoration efforts more complex and time-consuming. Additionally, factors such as the availability of resources, accessibility of affected areas, weather conditions, and the extent of damage to critical infrastructure all contribute to the difficulty in providing accurate restoration time estimates.</t>
    </r>
    <r>
      <rPr>
        <sz val="9"/>
        <color rgb="FF000000"/>
        <rFont val="Aptos Narrow"/>
        <family val="2"/>
      </rPr>
      <t> </t>
    </r>
  </si>
  <si>
    <t xml:space="preserve">Financial impacts in case of a wildfire </t>
  </si>
  <si>
    <t>Subject matter expertise is used to estimate this value based on simulation outputs of buildings destroyed and acres impacted output.</t>
  </si>
  <si>
    <r>
      <t>Property value estimates are based on general assumptions and do not take into account the size, condition, location, or market value of the property</t>
    </r>
    <r>
      <rPr>
        <sz val="9"/>
        <color rgb="FF000000"/>
        <rFont val="Aptos Narrow"/>
        <family val="2"/>
      </rPr>
      <t> </t>
    </r>
  </si>
  <si>
    <t>Annual risk event rates</t>
  </si>
  <si>
    <t>Historic data is used to normalize wildfire, PSPS, and PEDS risks and quantify expected value averages.</t>
  </si>
  <si>
    <t>Aannual frequency rates are calibrated based on historical observations, ensuring they accurately reflect past trends. However, these rates do not account for potential future conditions or changes. This means that while the model provides a reliable estimate based on historical data, it may not fully capture the impact of evolving factors such as climate change, new infrastructure developments, or changes in vegetation and land use.</t>
  </si>
  <si>
    <t>Burn probability</t>
  </si>
  <si>
    <t xml:space="preserve">Subject matter expertise is used to select a representation of the worst fire weather days in the service territory. The burn probability is assumed to be 100% for these days. </t>
  </si>
  <si>
    <t>Subject matter experts select these days to balance a representative sample of days with fire weather conditions present in theHFTD. This approach aims to accurately estimate the potential impacts of catastrophic wildfires while considering current weather conditions, community insights, and local knowledge (e.g., terrain, fuels, vegetation). Additionally, it takes into account computational resources, given the time and cost involved in conducting this analysis.</t>
  </si>
  <si>
    <t>Wildfire hazard intensity</t>
  </si>
  <si>
    <t>Data from the 125 worst fire weather days is identified by subject matter experts at SDG&amp;E and is used by Technosylva to calculate this value. Technosylva simulated outputs include flame length, rate of spread, acres burned, buildings threatened, buildings destroyed, and population impacted.</t>
  </si>
  <si>
    <t>Technosylva unsuppressed simulations have a duration of 24 hours. Wildfire consequence values are calculated based on acres burned and structures destroyed.</t>
  </si>
  <si>
    <t>PEDS annual frequency</t>
  </si>
  <si>
    <t>This value is determined using historical data on PEDS outage durations in HFTD portions of the service territory.</t>
  </si>
  <si>
    <t>This annual frequency may not accurately represent future outage frequencies, as the number of future device installations and outages are unknown and difficult to estimate. SDG&amp;E activates settings only during extreme or elevated fire weather conditions.</t>
  </si>
  <si>
    <t xml:space="preserve">WiNGS-Planning </t>
  </si>
  <si>
    <t>PEDS event consequence values</t>
  </si>
  <si>
    <t>This value is determined using historical data on PEDS outage durations recorded in the SAIDIDAT database.</t>
  </si>
  <si>
    <t>Historical duration and CMI estimates may not accurately reflect future PEDS consequence impact estimates.</t>
  </si>
  <si>
    <t>Annual PSPS de-energization during high fire risk days</t>
  </si>
  <si>
    <t>This value is determined using meteorology subject matter expertise and historical event records.</t>
  </si>
  <si>
    <t>The current methodology is calibrated using past PSPS de-energizations and may not adequately account for the increasing frequency and severity of fire weather conditions.</t>
  </si>
  <si>
    <t>Overhead-to-underground mile conversion rate</t>
  </si>
  <si>
    <t>This contingency value is applied to non-roadway miles to account for additional miles to underground.</t>
  </si>
  <si>
    <t xml:space="preserve">Roadway miles based on buffer of roadway with intersecting spans </t>
  </si>
  <si>
    <t>Grid-hardening lifecycle years</t>
  </si>
  <si>
    <t xml:space="preserve">Subject matter expertise is used to determine this value. </t>
  </si>
  <si>
    <t>Expected lifespan in years</t>
  </si>
  <si>
    <t>Mitigation installation cost-per-mile </t>
  </si>
  <si>
    <t>Historical grid-hardening data and subject matter expertise are used to determine this value.</t>
  </si>
  <si>
    <t xml:space="preserve">Does not take into account site and grid specific attributes </t>
  </si>
  <si>
    <t>Mitigation efficacy rates</t>
  </si>
  <si>
    <t>Data on efficacy studies for each mitigation option is used to determine this value.</t>
  </si>
  <si>
    <t>Limited to internal risk event data available</t>
  </si>
  <si>
    <t xml:space="preserve">Hardening-State Station Alert Speed Thresholds </t>
  </si>
  <si>
    <t>Operational wind gust thresholds determined during the latest PSPS are used to determine this value.</t>
  </si>
  <si>
    <t xml:space="preserve">These thresholds are defined for each event and take into account numerous factors, such as the magnitude and severity of forecasted weather conditions, fuel moisture content, available firefighting resources, and other relevant variables. This comprehensive approach ensures that the PSPS alert thresholds are tailored to the specific circumstances of each event, enhancing the effectiveness of the response and minimizing risks to public safety.  </t>
  </si>
  <si>
    <t>Scenario ID</t>
  </si>
  <si>
    <t>Design Scenario</t>
  </si>
  <si>
    <t>Purpose</t>
  </si>
  <si>
    <t>WL1</t>
  </si>
  <si>
    <t>Wind Load Condition 1 – Baseline</t>
  </si>
  <si>
    <t>This baseline scenario is modeled using 2 years of historical weather and fuel data analysis.</t>
  </si>
  <si>
    <t>WL2</t>
  </si>
  <si>
    <t>Wind Load Condition 2 – Very High</t>
  </si>
  <si>
    <t>This very high scenario is modeled using 2 years of historical weather and fuel data analysis, as it incorporates the 95th percentile wind gust conditions  recorded in the service territory within the selected years for the analysis.</t>
  </si>
  <si>
    <t>WL3</t>
  </si>
  <si>
    <t xml:space="preserve">Wind Load Condition 3 – Extreme </t>
  </si>
  <si>
    <t>This extreme scenario is modeled using 2 years of historical weather and fuel data analysis, as it incorporates the 99th percentile wind gust conditions  recorded in the service territory within the selected years for the analysis.</t>
  </si>
  <si>
    <t>WL4</t>
  </si>
  <si>
    <t>Wind Load Condition 4 – Credible Worst Case</t>
  </si>
  <si>
    <t>This credible worst case scenario is modeled using 2 years of historical weather and fuel data analysis, as it incorporates the maximum wind gust conditions  recorded in the service territory within the selected years for the analysis.</t>
  </si>
  <si>
    <t>VG1</t>
  </si>
  <si>
    <t>Vegetation Condition 1 – Existing Fuel Load (based on extreme weather conditions) and existing Vegetation Tree inventory assets</t>
  </si>
  <si>
    <t>The existing fuel load conditions and current tree inventory datasets within the service territory are incorporated into the probability of failure models and the conditional probability of ignition model. The model assumes the surface fuel layer as of the end of 2023. SDG&amp;E is currently collaborating with Technosylva to update this layer.</t>
  </si>
  <si>
    <t>VG2</t>
  </si>
  <si>
    <t>Vegetation Condition 2 – Short-Term Forecasted Fuel Load conditions</t>
  </si>
  <si>
    <t>Short-term potential changes in fuel conditions throughout the service territory are not currently included in wildfire simulations. However, future model updates or sensitivity analysis studies may incorporate simulations of these changes in fuel conditions, if deemed informative.</t>
  </si>
  <si>
    <t>VG3</t>
  </si>
  <si>
    <t>Vegetation Condition 3 – Long-Term Extreme Forecasted Fuel Load conditions</t>
  </si>
  <si>
    <t>Long-term potential changes in fuel conditions throughout the service territory are not currently included in wildfire simulations. However, future model updates or sensitivity analysis studies may incorporate simulations of these changes in fuel conditions, if deemed informative.</t>
  </si>
  <si>
    <t>WV1</t>
  </si>
  <si>
    <t>Weather Conditions (WL1 + WL2 +WL3+ WL4)  and Vegetation Conditions (VG1) during historical worst fire weather days in SDG&amp;E's service territory</t>
  </si>
  <si>
    <t>Millions of simulated year events are used to capture all potential permutations of weather, vegetation, and fire weather conditions within the service area. This comprehensive simulation approach allows for a thorough analysis and understanding of various scenarios, enhancing the accuracy of safety, reliability, and financial estimates. Additionally, it helps identify the most appropriate and cost-effective solutions for grid hardening at each feeder segment in HFTD.</t>
  </si>
  <si>
    <t>Extreme-Event Scenario</t>
  </si>
  <si>
    <t>Extreme Event Scenarios</t>
  </si>
  <si>
    <t>Not applicable for WiNGS-Planning as this model is designed to incorporate historical weather conditions experienced within the service territory.</t>
  </si>
  <si>
    <t>ID</t>
  </si>
  <si>
    <t>Risk Component</t>
  </si>
  <si>
    <t>Design Scenario(s)</t>
  </si>
  <si>
    <t>Key Inputs</t>
  </si>
  <si>
    <t>Source of Inputs (Data and/or Models)</t>
  </si>
  <si>
    <t>Key Outputs</t>
  </si>
  <si>
    <t>Units</t>
  </si>
  <si>
    <t xml:space="preserve">1 (WiNGS-Ops WiNGS-Planning) </t>
  </si>
  <si>
    <t xml:space="preserve">Safety Impacts </t>
  </si>
  <si>
    <t>Refer to Section 5.2.2.2, Consequence of Risk Event, for a detailed description of the methodology and assumptions.</t>
  </si>
  <si>
    <t xml:space="preserve">- Expected number of customers affected by wildfire or PSPS de-energization event
- Scaling factors for AFN customer impacts 
- PSPS de-energization duration 
- Number of acres burned conversion factors to estimate the number of serious injuries and fatalities from customers impacted
- Cost-benefit conversion factors </t>
  </si>
  <si>
    <t>Wildfire, PSPS, and PEDS models</t>
  </si>
  <si>
    <t xml:space="preserve">The expected number of serious injuries and fatalities for a wildfire or PSPS de-energization event  </t>
  </si>
  <si>
    <t>Estimates (in dollars) based on cost-benefit framework</t>
  </si>
  <si>
    <t xml:space="preserve">2 (WiNGS-Ops WiNGS-Planning) </t>
  </si>
  <si>
    <t xml:space="preserve">Reliability Impacts </t>
  </si>
  <si>
    <t xml:space="preserve">- Expected number of customers affected by wildfire or PSPS de-energization
- Scaling factors for AFN customer impacts 
- PSPS de-energization duration 
- Number of acres burned conversion factors to estimate the number of serious injuries and fatalities from customers impacted
- Cost-benefit conversion factors </t>
  </si>
  <si>
    <t>The expected reliability impact</t>
  </si>
  <si>
    <t xml:space="preserve">3 (WiNGS-Ops WiNGS-Planning) </t>
  </si>
  <si>
    <t xml:space="preserve">Financial Impacts </t>
  </si>
  <si>
    <t>The expected financial impact</t>
  </si>
  <si>
    <t xml:space="preserve">4 (WiNGS-Ops WiNGS-Planning) </t>
  </si>
  <si>
    <t>Burn Probability</t>
  </si>
  <si>
    <t>Assumed 100% for selected days  to represent the worst fire weather days in the service area.</t>
  </si>
  <si>
    <t>Subject matter experts select a representative sample of days with fire weather conditions present in HFTD portions of the service territory. This approach aims to accurately estimate the potential impacts of catastrophic wildfires while considering current weather conditions, community insights, and local knowledge (e.g., terrain, fuels, vegetation). It also takes into account computational resources, given the time and cost to conduct the analysis.</t>
  </si>
  <si>
    <t>Meteorology, Fire Science, Engineering, and Risk Analytics identify historical weather conditions representing the worst fire weather days in the service territory</t>
  </si>
  <si>
    <t>Representative weather conditions where ignitions could lead to wildfires that could result in fatalities, widespread property destruction, and multi-billion-dollar liabilities. These conditions could also necessitate proactive power shutoffs, which impact customers, communities, and local economies.</t>
  </si>
  <si>
    <t>unitless</t>
  </si>
  <si>
    <t xml:space="preserve">5 (WiNGS-Ops WiNGS-Planning) </t>
  </si>
  <si>
    <t>Wildfire Hazard Intensity</t>
  </si>
  <si>
    <t>Calculated by Technosylva for the 125 worst fire weather days identified by subject matter experts. Simulated outputs include flame length, rate of spread, acres burned, buildings threatened, buildings destroyed, and population impacted.</t>
  </si>
  <si>
    <t>- Technosylva unsuppressed simulations that have a duration of 24 hours
- Wildfire consequence values, which are calculated based on acres burned and structures destroyed</t>
  </si>
  <si>
    <t>Estimates of acres burned and structures destroyed at asset locations for different weather conditions.</t>
  </si>
  <si>
    <t>- Acres
-Number of structures destroyed</t>
  </si>
  <si>
    <t xml:space="preserve">6 (WiNGS-Ops WiNGS-Planning) </t>
  </si>
  <si>
    <t xml:space="preserve">Wildfire Likelihood </t>
  </si>
  <si>
    <t>Weather conditions (WL1 + WL2 +WL3+ WL4)  and vegetation conditions (VG1) during the historical worst fire weather days in the service territory.</t>
  </si>
  <si>
    <t>- Historical weather station data
- Historical electrical outages (SAIDIDAT)
- CPUC reportable ignitions
- SDG&amp;E evidence of heat records
- GIS attributes
- Surface fuel layer</t>
  </si>
  <si>
    <t>See Appendix B</t>
  </si>
  <si>
    <t xml:space="preserve">Wildfire LoRE </t>
  </si>
  <si>
    <t>Outage and ignition rates per mile</t>
  </si>
  <si>
    <t xml:space="preserve">7 (WiNGS-Ops WiNGS-Planning) </t>
  </si>
  <si>
    <t xml:space="preserve">Wildfire Consequence </t>
  </si>
  <si>
    <t>Maximum buildings destroyed combined with maximum acres affected per segment.</t>
  </si>
  <si>
    <t>Probability distribution of potential ignition consequences based on the 125 worst fire weather days in the service territory at ignition points along overhead electrical assets.</t>
  </si>
  <si>
    <t>Technosylva's simulation inputs:  125 worst fire weather days, fuel surface layer, and 24-hour unsuppressed simulation.</t>
  </si>
  <si>
    <t>Safety, reliability, and financial consequence estimates.</t>
  </si>
  <si>
    <t>8 (WiNGS-Planning )</t>
  </si>
  <si>
    <t xml:space="preserve">PSPS Likelihood </t>
  </si>
  <si>
    <t>The probability of a SCADA sectionalizing device experiencing de-energization is calculated based on historical events.</t>
  </si>
  <si>
    <t xml:space="preserve">- Historical weather station data
- Historical PSPS de-energization events
- GIS asset attributes
- Distribution grid connectivity </t>
  </si>
  <si>
    <t xml:space="preserve">-Weather station data
- GIS asset data </t>
  </si>
  <si>
    <t>PSPS LoRE</t>
  </si>
  <si>
    <t>Number of events per year</t>
  </si>
  <si>
    <t>9 (WiNGS-Planning)</t>
  </si>
  <si>
    <t xml:space="preserve">PSPS Consequence </t>
  </si>
  <si>
    <t>- Number and type of customers de-energized
- Expected  duration of PSPS</t>
  </si>
  <si>
    <t xml:space="preserve">- Customer information
- PSPS duration assumptions
</t>
  </si>
  <si>
    <t xml:space="preserve">PSPS CoRE </t>
  </si>
  <si>
    <t>10 (WiNGS-Ops)</t>
  </si>
  <si>
    <t>Likelihood = 1</t>
  </si>
  <si>
    <t>Assumption based on weather and fuel conditions during extreme fire weather conditions that meet the criteria for initiating a PSPS.</t>
  </si>
  <si>
    <t>Subject matter expert assumptions</t>
  </si>
  <si>
    <t>Unitless</t>
  </si>
  <si>
    <t>11 (WiNGS-Ops)</t>
  </si>
  <si>
    <t>- Event specific assumptions
- 24 hour de-energization event</t>
  </si>
  <si>
    <t>- Customer information
- PSPS duration assumptions
- Grid connectivity</t>
  </si>
  <si>
    <t>12 (WiNGS-Planning)</t>
  </si>
  <si>
    <t xml:space="preserve">PEDS Likelihood </t>
  </si>
  <si>
    <t>The probability of a SCADA sectionalizing device experiencing an outage due to device settings or protective equipment. Calculated based on historical events.</t>
  </si>
  <si>
    <t>Historical outage events when settings are enabled</t>
  </si>
  <si>
    <t>Historical SAIDIDAT outage information</t>
  </si>
  <si>
    <t>PEDS LoRE</t>
  </si>
  <si>
    <t>13 (WiNGS-Planning)</t>
  </si>
  <si>
    <t xml:space="preserve">PEDS Consequence </t>
  </si>
  <si>
    <t>Estimated PEDS consequence values at each SCADA sectionalizing device where protective equipment and device settings are enabled.</t>
  </si>
  <si>
    <t xml:space="preserve">- Number of customers minutes interrupted
- Expected  duration  of PEDS event </t>
  </si>
  <si>
    <t>- Customer information
- PEDS duration assumptions</t>
  </si>
  <si>
    <t xml:space="preserve">PEDS CoRE </t>
  </si>
  <si>
    <t>14 (WiNGS-Ops)</t>
  </si>
  <si>
    <t>PEDS Likelihood 
PEDS Consequence</t>
  </si>
  <si>
    <t>15 (WiNGS-Planning WiNGS-Ops)</t>
  </si>
  <si>
    <t>Customer impact scaling factor</t>
  </si>
  <si>
    <t>Scaling factors of the Safety attribute determined by subject matter expertise to artificially elevate the safety risk estimates for PSPS Critical Facilities, Urgent, Essential, Sensitive, Life Support, MBL, and AFN customers</t>
  </si>
  <si>
    <t>Customer counts for PSPS Critical Facilities, Urgent, Essential, Sensitive, Life Support, MBL, and AFN customers that are associated to each SCADA sectionalizing device.</t>
  </si>
  <si>
    <t xml:space="preserve">GIS production via AWS </t>
  </si>
  <si>
    <t xml:space="preserve">Customer counts per category </t>
  </si>
  <si>
    <t xml:space="preserve">Integers </t>
  </si>
  <si>
    <t>16 (Wildfire Likelihood)</t>
  </si>
  <si>
    <t>Conductor PoF</t>
  </si>
  <si>
    <t xml:space="preserve">- Historical Weather conditions
- Historical conductor failures
- Asset location and attributes </t>
  </si>
  <si>
    <t xml:space="preserve">See Appendix B </t>
  </si>
  <si>
    <t>Number of asset failures per hour and per mile</t>
  </si>
  <si>
    <t>Failures/(mile-hour) that are aggregated to failures/year</t>
  </si>
  <si>
    <t>17 (Wildfire Likelihood)</t>
  </si>
  <si>
    <t>Vegetation PoF</t>
  </si>
  <si>
    <t xml:space="preserve">- Historical Weather conditions
- Historical vegetation failures
- Asset location and attributes </t>
  </si>
  <si>
    <t xml:space="preserve">See Appendix B   </t>
  </si>
  <si>
    <t>18 (Wildfire Likelihood)</t>
  </si>
  <si>
    <t>Vehicle Contact PoF</t>
  </si>
  <si>
    <t xml:space="preserve">- Historical weather conditions
- Historical vehicle to asset contacts
- Asset location and attributes of nearby roads </t>
  </si>
  <si>
    <t>19 (Wildfire Likelihood)</t>
  </si>
  <si>
    <t xml:space="preserve">Other Equipment &amp; Foreign Object PoF </t>
  </si>
  <si>
    <t xml:space="preserve">- Historical Weather conditions
- Historical conductor failures due to non-wind-related events or external objects (e.g., animals, balloons, transformers, etc.)
- Asset location and attributes </t>
  </si>
  <si>
    <t>20 (Wildfire Likelihood)</t>
  </si>
  <si>
    <t>Pole/Span Conditional PoI</t>
  </si>
  <si>
    <t xml:space="preserve">Weather conditions and asset level probability of failure models (PoF) and conditional ignition probability model (PoI) </t>
  </si>
  <si>
    <t>Ignitions per hour and per mile</t>
  </si>
  <si>
    <t>Ignitions/(mile-hour) that are aggregated to ignitions/year</t>
  </si>
  <si>
    <t>Risk Ranking</t>
  </si>
  <si>
    <t>Circuit, Segment, or Span ID</t>
  </si>
  <si>
    <t>Overall Utility Risk Score</t>
  </si>
  <si>
    <t>Wildfire Risk Score</t>
  </si>
  <si>
    <t>Outage Program Risk Score</t>
  </si>
  <si>
    <t>Top Risk Contributors</t>
  </si>
  <si>
    <t>Total Miles</t>
  </si>
  <si>
    <t>Version of Risk Model Used</t>
  </si>
  <si>
    <t>78-782R</t>
  </si>
  <si>
    <t>Wildfire</t>
  </si>
  <si>
    <t>(3, 192, 0, '2025-01-01')</t>
  </si>
  <si>
    <t>975-22R</t>
  </si>
  <si>
    <t>222-1988R</t>
  </si>
  <si>
    <t>222-1986R</t>
  </si>
  <si>
    <t>78-35R</t>
  </si>
  <si>
    <t>1250-671R</t>
  </si>
  <si>
    <t>237-1765R</t>
  </si>
  <si>
    <t>222-1990R</t>
  </si>
  <si>
    <t>358-682F</t>
  </si>
  <si>
    <t>970-1341R</t>
  </si>
  <si>
    <t>358-33</t>
  </si>
  <si>
    <t>CB 975</t>
  </si>
  <si>
    <t>CB 358</t>
  </si>
  <si>
    <t>Outage Program</t>
  </si>
  <si>
    <t>1021-25R</t>
  </si>
  <si>
    <t>909-451</t>
  </si>
  <si>
    <t>1458-1131R</t>
  </si>
  <si>
    <t>907-2820R</t>
  </si>
  <si>
    <t>973-1245R</t>
  </si>
  <si>
    <t>79-679R</t>
  </si>
  <si>
    <t>CB 237</t>
  </si>
  <si>
    <t>215-1534R</t>
  </si>
  <si>
    <t>RA1-402R</t>
  </si>
  <si>
    <t>909-453R</t>
  </si>
  <si>
    <t>909-805R</t>
  </si>
  <si>
    <t>1458-601R</t>
  </si>
  <si>
    <t>1021-1760R</t>
  </si>
  <si>
    <t>1030-1823F</t>
  </si>
  <si>
    <t>908-2038R</t>
  </si>
  <si>
    <t>78-26R</t>
  </si>
  <si>
    <t>CB 971</t>
  </si>
  <si>
    <t>CB 351</t>
  </si>
  <si>
    <t>908-1236</t>
  </si>
  <si>
    <t>357-2049F</t>
  </si>
  <si>
    <t>1022-17F</t>
  </si>
  <si>
    <t>908-1372R</t>
  </si>
  <si>
    <t>907-1716R</t>
  </si>
  <si>
    <t>79-676R</t>
  </si>
  <si>
    <t>971-29R</t>
  </si>
  <si>
    <t>907-1562AE</t>
  </si>
  <si>
    <t>1030-1777</t>
  </si>
  <si>
    <t>351-871R</t>
  </si>
  <si>
    <t>1021-883R</t>
  </si>
  <si>
    <t>353-900F</t>
  </si>
  <si>
    <t>CB 907</t>
  </si>
  <si>
    <t>1021-1748F</t>
  </si>
  <si>
    <t>214-647R</t>
  </si>
  <si>
    <t>237-30R</t>
  </si>
  <si>
    <t>908-2055F</t>
  </si>
  <si>
    <t>353-904R</t>
  </si>
  <si>
    <t>1030-1728R</t>
  </si>
  <si>
    <t>353-901F</t>
  </si>
  <si>
    <t>1030-18R</t>
  </si>
  <si>
    <t>79-808R</t>
  </si>
  <si>
    <t>351-819R</t>
  </si>
  <si>
    <t>1458-1061</t>
  </si>
  <si>
    <t>73-1164</t>
  </si>
  <si>
    <t>357-1299R</t>
  </si>
  <si>
    <t>237-17R</t>
  </si>
  <si>
    <t>237-2R</t>
  </si>
  <si>
    <t>353-594F</t>
  </si>
  <si>
    <t>1022-26R</t>
  </si>
  <si>
    <t>357-2047F</t>
  </si>
  <si>
    <t>971-371R</t>
  </si>
  <si>
    <t>1021-855</t>
  </si>
  <si>
    <t>907-1702R</t>
  </si>
  <si>
    <t>1030-42R</t>
  </si>
  <si>
    <t>1021-92</t>
  </si>
  <si>
    <t>CB 327</t>
  </si>
  <si>
    <t>216-1859F</t>
  </si>
  <si>
    <t>235-899R</t>
  </si>
  <si>
    <t>1030-20R</t>
  </si>
  <si>
    <t>1458-1058F</t>
  </si>
  <si>
    <t>237-28F</t>
  </si>
  <si>
    <t>CB 1250</t>
  </si>
  <si>
    <t>353-1429R</t>
  </si>
  <si>
    <t>908-1172R</t>
  </si>
  <si>
    <t>182-2250</t>
  </si>
  <si>
    <t>222-1433R</t>
  </si>
  <si>
    <t>971-383R</t>
  </si>
  <si>
    <t>215-1531R</t>
  </si>
  <si>
    <t>357-45R</t>
  </si>
  <si>
    <t>217-983R</t>
  </si>
  <si>
    <t>972-32R</t>
  </si>
  <si>
    <t>CB RA2</t>
  </si>
  <si>
    <t>CB MOR1</t>
  </si>
  <si>
    <t>1458-565R</t>
  </si>
  <si>
    <t>352-27R</t>
  </si>
  <si>
    <t>176-200F</t>
  </si>
  <si>
    <t>357-750R</t>
  </si>
  <si>
    <t>1250-27R</t>
  </si>
  <si>
    <t>1022-322R</t>
  </si>
  <si>
    <t>971-1973R</t>
  </si>
  <si>
    <t>79-785</t>
  </si>
  <si>
    <t>971-2050R</t>
  </si>
  <si>
    <t>1030-989R</t>
  </si>
  <si>
    <t>73-1163</t>
  </si>
  <si>
    <t>CB 236</t>
  </si>
  <si>
    <t>1166-18R</t>
  </si>
  <si>
    <t>236-1569R</t>
  </si>
  <si>
    <t>214-1122R</t>
  </si>
  <si>
    <t>357-1147R</t>
  </si>
  <si>
    <t>79-658R</t>
  </si>
  <si>
    <t>CB 1106</t>
  </si>
  <si>
    <t>1105-1483</t>
  </si>
  <si>
    <t>445-897R</t>
  </si>
  <si>
    <t>358-1175F</t>
  </si>
  <si>
    <t>CB 355</t>
  </si>
  <si>
    <t>221-788</t>
  </si>
  <si>
    <t>1250-677R</t>
  </si>
  <si>
    <t>182-2252R</t>
  </si>
  <si>
    <t>236-1535R</t>
  </si>
  <si>
    <t>1105-1479</t>
  </si>
  <si>
    <t>521-32R</t>
  </si>
  <si>
    <t>CB 357</t>
  </si>
  <si>
    <t>353-593F</t>
  </si>
  <si>
    <t>355-41R</t>
  </si>
  <si>
    <t>524-69R</t>
  </si>
  <si>
    <t>450-1851F</t>
  </si>
  <si>
    <t>972-942R</t>
  </si>
  <si>
    <t>CB RC1</t>
  </si>
  <si>
    <t>972-1590F</t>
  </si>
  <si>
    <t>TM1-10R</t>
  </si>
  <si>
    <t>524-46R</t>
  </si>
  <si>
    <t>221-35</t>
  </si>
  <si>
    <t>CB RA1</t>
  </si>
  <si>
    <t>176-161R</t>
  </si>
  <si>
    <t>307-1538F</t>
  </si>
  <si>
    <t>471-36F</t>
  </si>
  <si>
    <t>354-1706R</t>
  </si>
  <si>
    <t>597-595</t>
  </si>
  <si>
    <t>450-50R</t>
  </si>
  <si>
    <t>307-234R</t>
  </si>
  <si>
    <t>1118-1718F</t>
  </si>
  <si>
    <t>452-38AE</t>
  </si>
  <si>
    <t>454-48F</t>
  </si>
  <si>
    <t>354-24AE</t>
  </si>
  <si>
    <t>222-2063</t>
  </si>
  <si>
    <t>355-6R</t>
  </si>
  <si>
    <t>236-1573R</t>
  </si>
  <si>
    <t>1039-13</t>
  </si>
  <si>
    <t>357-50R</t>
  </si>
  <si>
    <t>1100-1172R</t>
  </si>
  <si>
    <t>157-1928R</t>
  </si>
  <si>
    <t>176-197F</t>
  </si>
  <si>
    <t>221-1230F</t>
  </si>
  <si>
    <t>CB OK1</t>
  </si>
  <si>
    <t>RB1-433R</t>
  </si>
  <si>
    <t>1001-1814AE</t>
  </si>
  <si>
    <t>441-30R</t>
  </si>
  <si>
    <t>350-2201R</t>
  </si>
  <si>
    <t>79-714R</t>
  </si>
  <si>
    <t>599-19R</t>
  </si>
  <si>
    <t>236-1567R</t>
  </si>
  <si>
    <t>356-16R</t>
  </si>
  <si>
    <t>521-14R</t>
  </si>
  <si>
    <t>1166-342R</t>
  </si>
  <si>
    <t>1250-8R</t>
  </si>
  <si>
    <t>182-2240F</t>
  </si>
  <si>
    <t>1458-1056</t>
  </si>
  <si>
    <t>73-683R</t>
  </si>
  <si>
    <t>470-40AE</t>
  </si>
  <si>
    <t>CB 1023</t>
  </si>
  <si>
    <t>215-38R</t>
  </si>
  <si>
    <t>524-50R</t>
  </si>
  <si>
    <t>789-4R</t>
  </si>
  <si>
    <t>500-1531</t>
  </si>
  <si>
    <t>974-715R</t>
  </si>
  <si>
    <t>353-902F</t>
  </si>
  <si>
    <t>1166-15R</t>
  </si>
  <si>
    <t>524-27R</t>
  </si>
  <si>
    <t>452-1404F</t>
  </si>
  <si>
    <t>1023-200R</t>
  </si>
  <si>
    <t>1001-1140R</t>
  </si>
  <si>
    <t>73-678R</t>
  </si>
  <si>
    <t>182-2254R</t>
  </si>
  <si>
    <t>855-46AE</t>
  </si>
  <si>
    <t>1001-1130R</t>
  </si>
  <si>
    <t>176-1834R</t>
  </si>
  <si>
    <t>75-41</t>
  </si>
  <si>
    <t>1215-12R</t>
  </si>
  <si>
    <t>350-2182R</t>
  </si>
  <si>
    <t>283-55R</t>
  </si>
  <si>
    <t>445-1311R</t>
  </si>
  <si>
    <t>1215-28R</t>
  </si>
  <si>
    <t>75-2259F</t>
  </si>
  <si>
    <t>972-1582R</t>
  </si>
  <si>
    <t>450-1853F</t>
  </si>
  <si>
    <t>1215-32R</t>
  </si>
  <si>
    <t>75-32R</t>
  </si>
  <si>
    <t>73-23R</t>
  </si>
  <si>
    <t>521-18R</t>
  </si>
  <si>
    <t>521-1856R</t>
  </si>
  <si>
    <t>470-47R</t>
  </si>
  <si>
    <t>441-23R</t>
  </si>
  <si>
    <t>908-2040</t>
  </si>
  <si>
    <t>350-41R</t>
  </si>
  <si>
    <t>221-824</t>
  </si>
  <si>
    <t>521-700R</t>
  </si>
  <si>
    <t>157-81R</t>
  </si>
  <si>
    <t>176-164R</t>
  </si>
  <si>
    <t>1233-591R</t>
  </si>
  <si>
    <t>356-19R</t>
  </si>
  <si>
    <t>235-897R</t>
  </si>
  <si>
    <t>540-241R</t>
  </si>
  <si>
    <t>1001-1820F</t>
  </si>
  <si>
    <t>79-685R</t>
  </si>
  <si>
    <t>CB 576</t>
  </si>
  <si>
    <t>221-6R</t>
  </si>
  <si>
    <t>441-27R</t>
  </si>
  <si>
    <t>CB 790</t>
  </si>
  <si>
    <t>524-1782F</t>
  </si>
  <si>
    <t>520-1527R</t>
  </si>
  <si>
    <t>971-388R</t>
  </si>
  <si>
    <t>449-693R</t>
  </si>
  <si>
    <t>449-16R</t>
  </si>
  <si>
    <t>445-1325F</t>
  </si>
  <si>
    <t>177-955</t>
  </si>
  <si>
    <t>973-1226R</t>
  </si>
  <si>
    <t>236-1563R</t>
  </si>
  <si>
    <t>791-419F</t>
  </si>
  <si>
    <t>973-626R</t>
  </si>
  <si>
    <t>222-1523R</t>
  </si>
  <si>
    <t>217-835R</t>
  </si>
  <si>
    <t>CB JU1</t>
  </si>
  <si>
    <t>239-2211R</t>
  </si>
  <si>
    <t>1233-585R</t>
  </si>
  <si>
    <t>214-1135R</t>
  </si>
  <si>
    <t>788-34R</t>
  </si>
  <si>
    <t>230-133AE</t>
  </si>
  <si>
    <t>CB 470</t>
  </si>
  <si>
    <t>1090-73F</t>
  </si>
  <si>
    <t>521-27R</t>
  </si>
  <si>
    <t>908-30</t>
  </si>
  <si>
    <t>175-2024R</t>
  </si>
  <si>
    <t>175-24R</t>
  </si>
  <si>
    <t>236-1561R</t>
  </si>
  <si>
    <t>RB1-427R</t>
  </si>
  <si>
    <t>176-194R</t>
  </si>
  <si>
    <t>222-2013R</t>
  </si>
  <si>
    <t>222-2085</t>
  </si>
  <si>
    <t>920-1342R</t>
  </si>
  <si>
    <t>450-1854</t>
  </si>
  <si>
    <t>222-1503R</t>
  </si>
  <si>
    <t>442-728R</t>
  </si>
  <si>
    <t>239-2215R</t>
  </si>
  <si>
    <t>215-1544R</t>
  </si>
  <si>
    <t>73-1130R</t>
  </si>
  <si>
    <t>221-37AE</t>
  </si>
  <si>
    <t>CB SL1</t>
  </si>
  <si>
    <t>1090-74F</t>
  </si>
  <si>
    <t>DV1-3R</t>
  </si>
  <si>
    <t>442-758F</t>
  </si>
  <si>
    <t>401-39R</t>
  </si>
  <si>
    <t>395-33R</t>
  </si>
  <si>
    <t>991-1206R</t>
  </si>
  <si>
    <t>991-1</t>
  </si>
  <si>
    <t>1023-46AE</t>
  </si>
  <si>
    <t>450-1850</t>
  </si>
  <si>
    <t>1094-35F</t>
  </si>
  <si>
    <t>237-1761R</t>
  </si>
  <si>
    <t>859-42R</t>
  </si>
  <si>
    <t>Key Risk Assessment Area</t>
  </si>
  <si>
    <t>Proposed Improvement</t>
  </si>
  <si>
    <t>Type of Improvement</t>
  </si>
  <si>
    <t>Expected Value Add</t>
  </si>
  <si>
    <t>Timeframe and Key Milestones</t>
  </si>
  <si>
    <t>Model</t>
  </si>
  <si>
    <t>RA-1, risk assessment methodology</t>
  </si>
  <si>
    <t>RA-1-A. Incorporate Social Vulnerability Index (SVI)</t>
  </si>
  <si>
    <t>Model Enhancements</t>
  </si>
  <si>
    <r>
      <t>Incorporating the SVI into wildfire CoRE and PSPS CoRE risk assessments would incorporate insights from social vulnerability metrics and</t>
    </r>
    <r>
      <rPr>
        <sz val="11"/>
        <color rgb="FF333333"/>
        <rFont val="Aptos Narrow"/>
        <family val="2"/>
      </rPr>
      <t xml:space="preserve"> improve equity in the evaluation</t>
    </r>
    <r>
      <rPr>
        <sz val="11"/>
        <color rgb="FF000000"/>
        <rFont val="Aptos Narrow"/>
        <family val="2"/>
      </rPr>
      <t xml:space="preserve"> of potential impacts on communities during both wildfires and PSPS de-energizations.</t>
    </r>
  </si>
  <si>
    <t>2026: Integrate SVI factor into wildfire and PSPS consequence models</t>
  </si>
  <si>
    <t>WiNGS-Ops 
WiNGS-Planning</t>
  </si>
  <si>
    <t>RA-1-B. Retrain models and explore new methodologies</t>
  </si>
  <si>
    <t>Integrating Moody’s RMS into the wildfire CoRE model may lead to insights into long-duration fires that incorporate fire suppression activities.</t>
  </si>
  <si>
    <t>2026-2028: Expand existing collaboration with Moody's RMS to assess their stochastic approach to fire consequence modeling. Ongoing efforts for model improvement</t>
  </si>
  <si>
    <t>RA-1-C. Estimate PSPS de-energization duration</t>
  </si>
  <si>
    <t>Estimating PSPS de-energization duration and customer minutes impacted for each segment provides additional insights and context for PSPS de-energization decision-making. Estimates include all customers and the medical baseline, AFN, and socially vulnerable subsets.</t>
  </si>
  <si>
    <t>2026-2028: Integrate PSPS de-energization duration into wildfire and PSPS CoRE models</t>
  </si>
  <si>
    <t>RA-1-D. Develop templates for standardizing the creation, validation, and deployment of models in cloud environments</t>
  </si>
  <si>
    <t>Data Governance and Data Architecture</t>
  </si>
  <si>
    <t>Templates will enhance efficiency, promote consistency, and facilitate easier management of models.</t>
  </si>
  <si>
    <t>2026-2028:  Develop and integrate templates into process, collect feedback, and refine and finalize templates</t>
  </si>
  <si>
    <t>RA-1-E. Retrain PoF and PoI models and explore new methodologies</t>
  </si>
  <si>
    <t xml:space="preserve">Enhancing the modularity and flexibility of the existing PoF and PoI models (e.g. vegetation and conductor) will allow predictions beyond the boundaries of the HFTD and enhance the accuracy and predictability of the models. </t>
  </si>
  <si>
    <t>2026-2028: Modify the current model code to ensure compatibility with AWS. Incorporate new features and observations</t>
  </si>
  <si>
    <t xml:space="preserve">RA-1, risk assessment methodology </t>
  </si>
  <si>
    <t>RA-1-F. Retrain the condition PoI model and explore new methodologies</t>
  </si>
  <si>
    <t>Retraining the condition PoI model will enhance the accuracy and predictability of the model.</t>
  </si>
  <si>
    <t>2026-2028: Collaborate with Technosylva to investigate the integration of LFM daily values into the existing condition PoI model</t>
  </si>
  <si>
    <t>RA-2, design basis</t>
  </si>
  <si>
    <t>RA-2-A. Continued evaluation of probabilities and uncertainties around expected event impacts</t>
  </si>
  <si>
    <t>Incorporating climate change factors will enhance the accuracy, predictability, and data quality of the model as well as improve decision making around evaluation of projected scenarios.</t>
  </si>
  <si>
    <t xml:space="preserve">2026-2028: Explore incorporating climate change factors into risk event probabilities </t>
  </si>
  <si>
    <t>WiNGS-Planning</t>
  </si>
  <si>
    <t>RA-3, risk presentation</t>
  </si>
  <si>
    <t>RA-3-A. Improve, expand, and enhance the WiNGS-Ops and WiNGS-Planning visualization platform.</t>
  </si>
  <si>
    <t>Visualization Platform</t>
  </si>
  <si>
    <t>Enhancing the visualization platform would facilitate quick and easy access to reliable data, faster initial loads, and overall stability of the platform. Identify potential enhancements for existing plots, tables, and graphs to elevate user experience and facilitate efficient risk information transfer.</t>
  </si>
  <si>
    <t>2026-2028: Ongoing efforts for improvement of the visualization platform</t>
  </si>
  <si>
    <t>RA-3-B. Institute subject matter expert visualization review</t>
  </si>
  <si>
    <t>Regular review of the platform would ensure the precision of displayed data, enhance existing visualizations, and pinpoint areas for improvement.</t>
  </si>
  <si>
    <t xml:space="preserve">2026-2028: Institute regular meetings with subject matter experts, visualization developers, and platform users. Establish a process for collecting and evaluating feedback. </t>
  </si>
  <si>
    <t>RA-4, risk event tracking</t>
  </si>
  <si>
    <t>RA-4-A. Develop a more comprehensive procedure and maintain third-party reviews for all models</t>
  </si>
  <si>
    <t>Model Validation and User Acceptance</t>
  </si>
  <si>
    <t>More comprehensive procedures will ensure quality of the models.</t>
  </si>
  <si>
    <t>2026-2028: Implement a more comprehensive independent third-party review process to conduct audits on data, models, and pipelines</t>
  </si>
  <si>
    <t>RA-6, data engineering optimization</t>
  </si>
  <si>
    <t>RA-6-A. Optimize model architecture and pipelines to allow for sensitivity analysis</t>
  </si>
  <si>
    <t>Optimization will facilitate in-depth sensitivity analysis and comprehensive assessment of uncertainties. This encompasses refining the model architecture for a detailed examination of its responses to diverse inputs and conditions, which will establish a robust framework to evaluate uncertainties in model predictions.</t>
  </si>
  <si>
    <t>2026-2028: Initiate enhancements to model architecture, review methodologies, and optimize feature engineering. Refine the model architecture for a detailed examination of its responses to diverse inputs and conditions.</t>
  </si>
  <si>
    <t>RA-6-B. Track model error</t>
  </si>
  <si>
    <t>A tracking system will promote diligent monitoring of remediation efforts.</t>
  </si>
  <si>
    <t>2026-2028: Establish an internal tracking system for model issues and independent audit findings</t>
  </si>
  <si>
    <t>Circuit Segment and/or Span ID</t>
  </si>
  <si>
    <t>Length (miles)</t>
  </si>
  <si>
    <t>Overall Utility</t>
  </si>
  <si>
    <t>Wildfire Risk</t>
  </si>
  <si>
    <t>Outage Program Risk</t>
  </si>
  <si>
    <t>Percent of Overall Utility Risk</t>
  </si>
  <si>
    <t>Associated Risk Drivers</t>
  </si>
  <si>
    <t>Conductor failure, Vegetation failure, Other Equipment &amp; Foreign Object failure, Vehicle Contact failure</t>
  </si>
  <si>
    <t>350-2192R</t>
  </si>
  <si>
    <t>445-18R</t>
  </si>
  <si>
    <t>356-30AE</t>
  </si>
  <si>
    <t>448-744R</t>
  </si>
  <si>
    <t>CB 788</t>
  </si>
  <si>
    <t>209-1769F</t>
  </si>
  <si>
    <t>CB 476</t>
  </si>
  <si>
    <t>449-13R</t>
  </si>
  <si>
    <t>CB 1235</t>
  </si>
  <si>
    <t>411-30R</t>
  </si>
  <si>
    <t>CB 1234</t>
  </si>
  <si>
    <t>175-90R</t>
  </si>
  <si>
    <t>448-9R</t>
  </si>
  <si>
    <t>522-38R</t>
  </si>
  <si>
    <t>908-1368R</t>
  </si>
  <si>
    <t>350-2196R</t>
  </si>
  <si>
    <t>157-189R</t>
  </si>
  <si>
    <t>231-1635R</t>
  </si>
  <si>
    <t>520-35R</t>
  </si>
  <si>
    <t>234-48R</t>
  </si>
  <si>
    <t>212-725R</t>
  </si>
  <si>
    <t>1138-6R</t>
  </si>
  <si>
    <t>240-2004R</t>
  </si>
  <si>
    <t>445-894R</t>
  </si>
  <si>
    <t>175-64R</t>
  </si>
  <si>
    <t>CB 599</t>
  </si>
  <si>
    <t>67-34R</t>
  </si>
  <si>
    <t>CB 233</t>
  </si>
  <si>
    <t>157-204R</t>
  </si>
  <si>
    <t>1023-48R</t>
  </si>
  <si>
    <t>249-24R</t>
  </si>
  <si>
    <t>240-2006R</t>
  </si>
  <si>
    <t>445-39R</t>
  </si>
  <si>
    <t>240-2032R</t>
  </si>
  <si>
    <t>217-837R</t>
  </si>
  <si>
    <t>350-2188R</t>
  </si>
  <si>
    <t>220-298R</t>
  </si>
  <si>
    <t>974-23R</t>
  </si>
  <si>
    <t>230-2060R</t>
  </si>
  <si>
    <t>520-1509R</t>
  </si>
  <si>
    <t>444-43R</t>
  </si>
  <si>
    <t>176-1845R</t>
  </si>
  <si>
    <t>246-34R</t>
  </si>
  <si>
    <t>CB 234</t>
  </si>
  <si>
    <t>221-23R</t>
  </si>
  <si>
    <t>157-232R</t>
  </si>
  <si>
    <t>396-699R</t>
  </si>
  <si>
    <t>233-123R</t>
  </si>
  <si>
    <t>79-799R</t>
  </si>
  <si>
    <t>CB PE1</t>
  </si>
  <si>
    <t>1233-587R</t>
  </si>
  <si>
    <t>520-1045R</t>
  </si>
  <si>
    <t>206-1817</t>
  </si>
  <si>
    <t>212-773R</t>
  </si>
  <si>
    <t>221-344R</t>
  </si>
  <si>
    <t>231-1136R</t>
  </si>
  <si>
    <t>217-48AE</t>
  </si>
  <si>
    <t>520-1489R</t>
  </si>
  <si>
    <t>448-47R</t>
  </si>
  <si>
    <t>67-24R</t>
  </si>
  <si>
    <t>CB 231</t>
  </si>
  <si>
    <t>233-86F</t>
  </si>
  <si>
    <t>449-6R</t>
  </si>
  <si>
    <t>387-11</t>
  </si>
  <si>
    <t>75-996R</t>
  </si>
  <si>
    <t>188-11F</t>
  </si>
  <si>
    <t>214-583R</t>
  </si>
  <si>
    <t>220-288R</t>
  </si>
  <si>
    <t>212-886R</t>
  </si>
  <si>
    <t>448-714R</t>
  </si>
  <si>
    <t>79-660R</t>
  </si>
  <si>
    <t>520-1904</t>
  </si>
  <si>
    <t>230-1586R</t>
  </si>
  <si>
    <t>CTL1-3R</t>
  </si>
  <si>
    <t>157-257R</t>
  </si>
  <si>
    <t>221-675R</t>
  </si>
  <si>
    <t>520-45</t>
  </si>
  <si>
    <t>217-41AE</t>
  </si>
  <si>
    <t>283-71F</t>
  </si>
  <si>
    <t>230-127AE</t>
  </si>
  <si>
    <t>921-800F</t>
  </si>
  <si>
    <t>220-294R</t>
  </si>
  <si>
    <t>211-771R</t>
  </si>
  <si>
    <t>1243-45R</t>
  </si>
  <si>
    <t>157-273R</t>
  </si>
  <si>
    <t>411-1873R</t>
  </si>
  <si>
    <t>442-16R</t>
  </si>
  <si>
    <t>211-312R</t>
  </si>
  <si>
    <t>445-19R</t>
  </si>
  <si>
    <t>212-1177R</t>
  </si>
  <si>
    <t>185-51F</t>
  </si>
  <si>
    <t>214-613R</t>
  </si>
  <si>
    <t>CB 928</t>
  </si>
  <si>
    <t>CB 232</t>
  </si>
  <si>
    <t>520-1525R</t>
  </si>
  <si>
    <t>67-45R</t>
  </si>
  <si>
    <t>79-668R</t>
  </si>
  <si>
    <t>445-17R</t>
  </si>
  <si>
    <t>212-1204R</t>
  </si>
  <si>
    <t>1233-259R</t>
  </si>
  <si>
    <t>920-735AE</t>
  </si>
  <si>
    <t>212-758R</t>
  </si>
  <si>
    <t>520-10R</t>
  </si>
  <si>
    <t>212-888R</t>
  </si>
  <si>
    <t>908-1370R</t>
  </si>
  <si>
    <t>387-15</t>
  </si>
  <si>
    <t>217-972R</t>
  </si>
  <si>
    <t>CB 246</t>
  </si>
  <si>
    <t>CB 1243</t>
  </si>
  <si>
    <t>CB 1090</t>
  </si>
  <si>
    <t>1233-589R</t>
  </si>
  <si>
    <t>463-1229</t>
  </si>
  <si>
    <t>247-46</t>
  </si>
  <si>
    <t>411-47R</t>
  </si>
  <si>
    <t>CB 200</t>
  </si>
  <si>
    <t>91-7F</t>
  </si>
  <si>
    <t>206-1105</t>
  </si>
  <si>
    <t>212-734R</t>
  </si>
  <si>
    <t>CB 240</t>
  </si>
  <si>
    <t>CB 175</t>
  </si>
  <si>
    <t>448-1234R</t>
  </si>
  <si>
    <t>211-279R</t>
  </si>
  <si>
    <t>240-1028R</t>
  </si>
  <si>
    <t>1243-319R</t>
  </si>
  <si>
    <t>CB 1101</t>
  </si>
  <si>
    <t>CB 441</t>
  </si>
  <si>
    <t>239-2213R</t>
  </si>
  <si>
    <t>CB 522</t>
  </si>
  <si>
    <t>CB 204</t>
  </si>
  <si>
    <t>212-799R</t>
  </si>
  <si>
    <t>210-392R</t>
  </si>
  <si>
    <t>CB FB2</t>
  </si>
  <si>
    <t>239-2217R</t>
  </si>
  <si>
    <t>212-739R</t>
  </si>
  <si>
    <t>198-37R</t>
  </si>
  <si>
    <t>CB 248</t>
  </si>
  <si>
    <t>242-1426F</t>
  </si>
  <si>
    <t>CB 542</t>
  </si>
  <si>
    <t>393-14R</t>
  </si>
  <si>
    <t>1090-636R</t>
  </si>
  <si>
    <t>CB RA3</t>
  </si>
  <si>
    <t>450-88R</t>
  </si>
  <si>
    <t>239-2207R</t>
  </si>
  <si>
    <t>442-509R</t>
  </si>
  <si>
    <t>175-94R</t>
  </si>
  <si>
    <t>CB 249</t>
  </si>
  <si>
    <t>521-1819R</t>
  </si>
  <si>
    <t>240-1044</t>
  </si>
  <si>
    <t>230-181</t>
  </si>
  <si>
    <t>CB 1138</t>
  </si>
  <si>
    <t>300-484F</t>
  </si>
  <si>
    <t>520-1902R</t>
  </si>
  <si>
    <t>307-1492R</t>
  </si>
  <si>
    <t>504-2501R</t>
  </si>
  <si>
    <t>1090-1734</t>
  </si>
  <si>
    <t>157-207R</t>
  </si>
  <si>
    <t>233-41R</t>
  </si>
  <si>
    <t>442-729</t>
  </si>
  <si>
    <t>CB 396</t>
  </si>
  <si>
    <t>237-26F</t>
  </si>
  <si>
    <t>CB NVS1</t>
  </si>
  <si>
    <t>448-735R</t>
  </si>
  <si>
    <t>449-683</t>
  </si>
  <si>
    <t>67-37R</t>
  </si>
  <si>
    <t>221-782R</t>
  </si>
  <si>
    <t>CB 241</t>
  </si>
  <si>
    <t>212-638R</t>
  </si>
  <si>
    <t>916-381</t>
  </si>
  <si>
    <t>1023-89R</t>
  </si>
  <si>
    <t>441-279R</t>
  </si>
  <si>
    <t>444-9R</t>
  </si>
  <si>
    <t>96-47R</t>
  </si>
  <si>
    <t>288-2380F</t>
  </si>
  <si>
    <t>230-1606R</t>
  </si>
  <si>
    <t>442-525</t>
  </si>
  <si>
    <t>448-724R</t>
  </si>
  <si>
    <t>591-1594R</t>
  </si>
  <si>
    <t>214-536R</t>
  </si>
  <si>
    <t>1090-639R</t>
  </si>
  <si>
    <t>504-287R</t>
  </si>
  <si>
    <t>210-172R</t>
  </si>
  <si>
    <t>204-32R</t>
  </si>
  <si>
    <t>214-17AE</t>
  </si>
  <si>
    <t>CB 524</t>
  </si>
  <si>
    <t>288-149R</t>
  </si>
  <si>
    <t>442-764R</t>
  </si>
  <si>
    <t>1139-4F</t>
  </si>
  <si>
    <t>183-440</t>
  </si>
  <si>
    <t>300-483F</t>
  </si>
  <si>
    <t>920-823</t>
  </si>
  <si>
    <t>1242-1084</t>
  </si>
  <si>
    <t>233-81F</t>
  </si>
  <si>
    <t>CB 235</t>
  </si>
  <si>
    <t>928-19</t>
  </si>
  <si>
    <t>157-165R</t>
  </si>
  <si>
    <t>858-14</t>
  </si>
  <si>
    <t>1242-1079R</t>
  </si>
  <si>
    <t>CB 242</t>
  </si>
  <si>
    <t>176-1836R</t>
  </si>
  <si>
    <t>243-14R</t>
  </si>
  <si>
    <t>214-4R</t>
  </si>
  <si>
    <t>CB 185</t>
  </si>
  <si>
    <t>973-530AE</t>
  </si>
  <si>
    <t>CB 980</t>
  </si>
  <si>
    <t>CB 247</t>
  </si>
  <si>
    <t>240-1148</t>
  </si>
  <si>
    <t>239-89R</t>
  </si>
  <si>
    <t>280-24AE</t>
  </si>
  <si>
    <t>CB FB1</t>
  </si>
  <si>
    <t>CB 91</t>
  </si>
  <si>
    <t>CB 974</t>
  </si>
  <si>
    <t>444-15R</t>
  </si>
  <si>
    <t>840-308F</t>
  </si>
  <si>
    <t>79-1215F</t>
  </si>
  <si>
    <t>221-38AE</t>
  </si>
  <si>
    <t>210-9R</t>
  </si>
  <si>
    <t>183-439</t>
  </si>
  <si>
    <t>CB 280</t>
  </si>
  <si>
    <t>CB 973</t>
  </si>
  <si>
    <t>CB 523</t>
  </si>
  <si>
    <t>523-31AE</t>
  </si>
  <si>
    <t>CB 244</t>
  </si>
  <si>
    <t>454-49F</t>
  </si>
  <si>
    <t>222-1992R</t>
  </si>
  <si>
    <t>CB 243</t>
  </si>
  <si>
    <t>311-14R</t>
  </si>
  <si>
    <t>CB 596</t>
  </si>
  <si>
    <t>454-53F</t>
  </si>
  <si>
    <t>CB 386</t>
  </si>
  <si>
    <t>212-743R</t>
  </si>
  <si>
    <t>CB 331</t>
  </si>
  <si>
    <t>CB 1525</t>
  </si>
  <si>
    <t>520-22R</t>
  </si>
  <si>
    <t>907-1602</t>
  </si>
  <si>
    <t>CB 970</t>
  </si>
  <si>
    <t>1162-363</t>
  </si>
  <si>
    <t>1162-324R</t>
  </si>
  <si>
    <t>221-1235F</t>
  </si>
  <si>
    <t>840-374</t>
  </si>
  <si>
    <t>795-816R</t>
  </si>
  <si>
    <t>CB 597</t>
  </si>
  <si>
    <t>CB 329</t>
  </si>
  <si>
    <t>CB 230</t>
  </si>
  <si>
    <t>315-485AE</t>
  </si>
  <si>
    <t>1162-329R</t>
  </si>
  <si>
    <t>501-786</t>
  </si>
  <si>
    <t>92-619F</t>
  </si>
  <si>
    <t>312-14F</t>
  </si>
  <si>
    <t>CB 203</t>
  </si>
  <si>
    <t>230-371AE</t>
  </si>
  <si>
    <t>CB 911</t>
  </si>
  <si>
    <t>971-381R</t>
  </si>
  <si>
    <t>972-1642</t>
  </si>
  <si>
    <t>197-1150F</t>
  </si>
  <si>
    <t>452-1405</t>
  </si>
  <si>
    <t>CB 799</t>
  </si>
  <si>
    <t>230-1008R</t>
  </si>
  <si>
    <t>210-394R</t>
  </si>
  <si>
    <t>1458-456F</t>
  </si>
  <si>
    <t>308-486AE</t>
  </si>
  <si>
    <t>311-43</t>
  </si>
  <si>
    <t>1243-38R</t>
  </si>
  <si>
    <t>308-485AE</t>
  </si>
  <si>
    <t>1215-10R</t>
  </si>
  <si>
    <t>908-2062F</t>
  </si>
  <si>
    <t>CB 282</t>
  </si>
  <si>
    <t>386-25R</t>
  </si>
  <si>
    <t>442-780</t>
  </si>
  <si>
    <t>1090-70F</t>
  </si>
  <si>
    <t>835-11F</t>
  </si>
  <si>
    <t>452-1403</t>
  </si>
  <si>
    <t>CB 196</t>
  </si>
  <si>
    <t>CB 202</t>
  </si>
  <si>
    <t>CB 215</t>
  </si>
  <si>
    <t>CB 350</t>
  </si>
  <si>
    <t>CB 981</t>
  </si>
  <si>
    <t>CB 281</t>
  </si>
  <si>
    <t>799-504R</t>
  </si>
  <si>
    <t>595-1454F</t>
  </si>
  <si>
    <t>CB 330</t>
  </si>
  <si>
    <t>205-1550</t>
  </si>
  <si>
    <t>230-2067</t>
  </si>
  <si>
    <t>CB 444</t>
  </si>
  <si>
    <t>1079-9</t>
  </si>
  <si>
    <t>1001-1231F</t>
  </si>
  <si>
    <t>522-36</t>
  </si>
  <si>
    <t>1006-829F</t>
  </si>
  <si>
    <t>522-34</t>
  </si>
  <si>
    <t>CB 535</t>
  </si>
  <si>
    <t>CB 1245</t>
  </si>
  <si>
    <t>247-48</t>
  </si>
  <si>
    <t>212-880R</t>
  </si>
  <si>
    <t>CB 461</t>
  </si>
  <si>
    <t>CB 463</t>
  </si>
  <si>
    <t>308-563AE</t>
  </si>
  <si>
    <t>1094-7</t>
  </si>
  <si>
    <t>CB 292</t>
  </si>
  <si>
    <t>1103-13AE</t>
  </si>
  <si>
    <t>CB SSC1</t>
  </si>
  <si>
    <t>196-43F</t>
  </si>
  <si>
    <t>442-46R</t>
  </si>
  <si>
    <t>463-1136F</t>
  </si>
  <si>
    <t>CB 352</t>
  </si>
  <si>
    <t>990-713</t>
  </si>
  <si>
    <t>1458-519</t>
  </si>
  <si>
    <t>445-1323</t>
  </si>
  <si>
    <t>CB 308</t>
  </si>
  <si>
    <t>CB 1162</t>
  </si>
  <si>
    <t>1202-9</t>
  </si>
  <si>
    <t>216-220R</t>
  </si>
  <si>
    <t>CB 1166</t>
  </si>
  <si>
    <t>1201-282F</t>
  </si>
  <si>
    <t>434-301</t>
  </si>
  <si>
    <t>CB 334</t>
  </si>
  <si>
    <t>834-887AE</t>
  </si>
  <si>
    <t>CB 540</t>
  </si>
  <si>
    <t>CB 443</t>
  </si>
  <si>
    <t>520-1936</t>
  </si>
  <si>
    <t>197-1157F</t>
  </si>
  <si>
    <t>909-812</t>
  </si>
  <si>
    <t>968-476F</t>
  </si>
  <si>
    <t>CB 214</t>
  </si>
  <si>
    <t>CB 460</t>
  </si>
  <si>
    <t>1458-1075F</t>
  </si>
  <si>
    <t>CB 776</t>
  </si>
  <si>
    <t>1100-1168F</t>
  </si>
  <si>
    <t>CB 536</t>
  </si>
  <si>
    <t>252-129</t>
  </si>
  <si>
    <t>594-1379F</t>
  </si>
  <si>
    <t>178-968AE</t>
  </si>
  <si>
    <t>94-24F</t>
  </si>
  <si>
    <t>311-1163F</t>
  </si>
  <si>
    <t>287-1118</t>
  </si>
  <si>
    <t>CB 835</t>
  </si>
  <si>
    <t>770-259R</t>
  </si>
  <si>
    <t>CB 462</t>
  </si>
  <si>
    <t>288-2375R</t>
  </si>
  <si>
    <t>CB 1299</t>
  </si>
  <si>
    <t>1073-874F</t>
  </si>
  <si>
    <t>CB 296</t>
  </si>
  <si>
    <t>454-1814</t>
  </si>
  <si>
    <t>728-1570F</t>
  </si>
  <si>
    <t>CB RB1</t>
  </si>
  <si>
    <t>CB CTL1</t>
  </si>
  <si>
    <t>928-20</t>
  </si>
  <si>
    <t>1073-886F</t>
  </si>
  <si>
    <t>CB 217</t>
  </si>
  <si>
    <t>445-1315</t>
  </si>
  <si>
    <t>CB 78</t>
  </si>
  <si>
    <t>242-1427F</t>
  </si>
  <si>
    <t>452-717</t>
  </si>
  <si>
    <t>CB 212</t>
  </si>
  <si>
    <t>283-80F</t>
  </si>
  <si>
    <t>CB 1215</t>
  </si>
  <si>
    <t>CB 499</t>
  </si>
  <si>
    <t>223-47AE</t>
  </si>
  <si>
    <t>CB 1161</t>
  </si>
  <si>
    <t>1073-872F</t>
  </si>
  <si>
    <t>907-1604</t>
  </si>
  <si>
    <t>75-2257F</t>
  </si>
  <si>
    <t>223-536R</t>
  </si>
  <si>
    <t>448-1196F</t>
  </si>
  <si>
    <t>311-1199</t>
  </si>
  <si>
    <t>CB DV1</t>
  </si>
  <si>
    <t>315-1192F</t>
  </si>
  <si>
    <t>835-10F</t>
  </si>
  <si>
    <t>CB 521</t>
  </si>
  <si>
    <t>CB 354</t>
  </si>
  <si>
    <t>463-1137F</t>
  </si>
  <si>
    <t>232-40AE</t>
  </si>
  <si>
    <t>CB 67</t>
  </si>
  <si>
    <t>CB 315</t>
  </si>
  <si>
    <t>CB 239</t>
  </si>
  <si>
    <t>CB 533</t>
  </si>
  <si>
    <t>312-40F</t>
  </si>
  <si>
    <t>CB 393</t>
  </si>
  <si>
    <t>1525-23R</t>
  </si>
  <si>
    <t>CB 449</t>
  </si>
  <si>
    <t>CB 353</t>
  </si>
  <si>
    <t>CB 297</t>
  </si>
  <si>
    <t>CB 356</t>
  </si>
  <si>
    <t>835-35F</t>
  </si>
  <si>
    <t>197-1155F</t>
  </si>
  <si>
    <t>1073-887F</t>
  </si>
  <si>
    <t>CB 534</t>
  </si>
  <si>
    <t>CB 157</t>
  </si>
  <si>
    <t>CB 283</t>
  </si>
  <si>
    <t>CB 75</t>
  </si>
  <si>
    <t>266-485F</t>
  </si>
  <si>
    <t>948-5R</t>
  </si>
  <si>
    <t>296-68F</t>
  </si>
  <si>
    <t>1242-127AE</t>
  </si>
  <si>
    <t>CB 1160</t>
  </si>
  <si>
    <t>296-66F</t>
  </si>
  <si>
    <t>CB 210</t>
  </si>
  <si>
    <t>CB 197</t>
  </si>
  <si>
    <t>CB 520</t>
  </si>
  <si>
    <t>189-750</t>
  </si>
  <si>
    <t>401-684R</t>
  </si>
  <si>
    <t>178-982</t>
  </si>
  <si>
    <t>295-1203F</t>
  </si>
  <si>
    <t>CB 1233</t>
  </si>
  <si>
    <t>355-65R</t>
  </si>
  <si>
    <t>CB 211</t>
  </si>
  <si>
    <t>CB 220</t>
  </si>
  <si>
    <t>Stakeholder</t>
  </si>
  <si>
    <t>Stakeholder Point of Contact</t>
  </si>
  <si>
    <t>Electrical Corporation Point of Contact</t>
  </si>
  <si>
    <t>Stakeholder Role</t>
  </si>
  <si>
    <t>Engagement Methods</t>
  </si>
  <si>
    <t>Activity</t>
  </si>
  <si>
    <t>Level of Engagement for Activity</t>
  </si>
  <si>
    <t xml:space="preserve">SDG&amp;E Wildfire Council </t>
  </si>
  <si>
    <t xml:space="preserve">Executive Leadership </t>
  </si>
  <si>
    <t xml:space="preserve">SDG&amp;E VP - Wildfire &amp; Climate Science </t>
  </si>
  <si>
    <t>Provide executive-level review of and direction regarding wildfire mitigation activities.</t>
  </si>
  <si>
    <t xml:space="preserve">Monthly meeting </t>
  </si>
  <si>
    <t>Report wildfire mitigation progress, evaluate risk mitigations, and discuss wildfire safety culture and strategies to enhance risk reduction</t>
  </si>
  <si>
    <t>SDG&amp;E executive and employees</t>
  </si>
  <si>
    <t xml:space="preserve">SDG&amp;E Board Safety Committee </t>
  </si>
  <si>
    <t>SDG&amp;E Board Safety Committee Chair</t>
  </si>
  <si>
    <t>Executive Leadership</t>
  </si>
  <si>
    <t>Provide oversight regarding safety matters affecting the Company.</t>
  </si>
  <si>
    <t xml:space="preserve">Quarterly meeting </t>
  </si>
  <si>
    <t>Review safety matters impacting SDG&amp;E, lessons learned, and review company safety trends</t>
  </si>
  <si>
    <t>SDG&amp;E management  and employees</t>
  </si>
  <si>
    <t xml:space="preserve">Wildfire Safety Community Advisory Council </t>
  </si>
  <si>
    <t xml:space="preserve">SDG&amp;E Chief Operating Officer </t>
  </si>
  <si>
    <t xml:space="preserve">Gather input and feedback from community stakeholders regarding wildfire and PSPS safety matters at the SDG&amp;E executive leadership and Board level.  </t>
  </si>
  <si>
    <t>Discuss wildfire community  risks and community needs</t>
  </si>
  <si>
    <t>Local community leaders, SDG&amp;E Board Safety Committee leadership, SDG&amp;E executive management and employees.</t>
  </si>
  <si>
    <t xml:space="preserve">Fire Directors Steering Team </t>
  </si>
  <si>
    <t xml:space="preserve">Director members at SDG&amp;E </t>
  </si>
  <si>
    <t xml:space="preserve">Director of Wildfire Mitigation  </t>
  </si>
  <si>
    <t xml:space="preserve">Provide input and review wildfire mitigation and PSPS mitigation initiatives </t>
  </si>
  <si>
    <t>Report wildfire mitigation progress, evaluate risk mitigations, and discuss wildfire safety culture and strategies to reduce risk</t>
  </si>
  <si>
    <t>Operational directors</t>
  </si>
  <si>
    <t xml:space="preserve">Regional Emergency Manager Working Group </t>
  </si>
  <si>
    <t xml:space="preserve">Working Group Lead </t>
  </si>
  <si>
    <t xml:space="preserve">Emergency Operations Services Manager </t>
  </si>
  <si>
    <t xml:space="preserve">The working group provides information on local jurisdictional planning efforts. The electrical corporation provides information on wildfire mitigations within local jurisdictions </t>
  </si>
  <si>
    <t xml:space="preserve">Bi-monthly meetings </t>
  </si>
  <si>
    <t>Provide update on planning, preparedness, and response to all hazards facing the Utility.</t>
  </si>
  <si>
    <t>Federal, State, Local</t>
  </si>
  <si>
    <t xml:space="preserve">County Fire Chiefs </t>
  </si>
  <si>
    <t xml:space="preserve">Committee members and leadership </t>
  </si>
  <si>
    <t xml:space="preserve">Fire Science and Coordination Program and OFER </t>
  </si>
  <si>
    <t xml:space="preserve">Provide an open line of communication between teams. </t>
  </si>
  <si>
    <t>Provide updates on utility hazards training and coordination.</t>
  </si>
  <si>
    <t xml:space="preserve">Local, State, and Federal Fire Agencies </t>
  </si>
  <si>
    <t xml:space="preserve">Specific to Agencies, typically chief level and above. Can include other ranks within departments depending on the need and complexity of a request. </t>
  </si>
  <si>
    <t xml:space="preserve">Fire Science and Coordination and OFER </t>
  </si>
  <si>
    <t xml:space="preserve">Internal annual review of standard practice and external review of fire prevention plans, coordinated with the agencies having jurisdiction. All agencies have the ability to call and discuss incidents, plans, and mitigations at any time and input is incorporated as necessary.  </t>
  </si>
  <si>
    <t xml:space="preserve">24/7 On Call and various professional relationships </t>
  </si>
  <si>
    <t>Coordinate, train, and respond with first responders. Coordinate projects and support objectives.</t>
  </si>
  <si>
    <t xml:space="preserve">San Diego County Evacuation Planning Committee </t>
  </si>
  <si>
    <t xml:space="preserve">Committee members and leadership (members include fire agencies, law enforcement, and emergency operations) </t>
  </si>
  <si>
    <t>Fire Science and Coordination Program Manager and OFER</t>
  </si>
  <si>
    <t xml:space="preserve">Serve as a cooperator during evacuations and repopulation operations and provide utility related expertise. Other agencies provide information based on their area of expertise. </t>
  </si>
  <si>
    <t xml:space="preserve">Monthly and Quarterly Meetings </t>
  </si>
  <si>
    <t>Participate in meetings, provide feedback and execute utility portions of evacuations orders and warnings</t>
  </si>
  <si>
    <t xml:space="preserve">San Diego County Training Chiefs </t>
  </si>
  <si>
    <t xml:space="preserve">Training Chiefs  </t>
  </si>
  <si>
    <t xml:space="preserve">Coordinate with and trains local first responders on utility safety and emerging technologies. Sponsor and participate in the planning and execution of an annual county-wide wildland drill, providing subject matter expertise and participants. </t>
  </si>
  <si>
    <t xml:space="preserve">Monthly meetings and at training events </t>
  </si>
  <si>
    <t>Attend meetings and organize, develop, schedule, and execute trainings.</t>
  </si>
  <si>
    <t xml:space="preserve">Unified Disaster Council </t>
  </si>
  <si>
    <t xml:space="preserve">Director of San Diego County Office of Emergency Services </t>
  </si>
  <si>
    <t xml:space="preserve">Director of Emergency Management </t>
  </si>
  <si>
    <t xml:space="preserve">County provides information on regional emergency/ disaster mitigation programs. SDG&amp;E provides information on wildfire mitigations within the county. </t>
  </si>
  <si>
    <t xml:space="preserve">Southern CA Tribal Emergency Managers Group </t>
  </si>
  <si>
    <t>Sr. Tribal Affairs Manager</t>
  </si>
  <si>
    <t xml:space="preserve">The working group coordinates and shares planning efforts. SDG&amp;E provides information on wildfire mitigation. </t>
  </si>
  <si>
    <t xml:space="preserve">Quarterly meetings </t>
  </si>
  <si>
    <t>Share knowledge on emergency preparedness.</t>
  </si>
  <si>
    <t>Share resources and on occasion host meetings</t>
  </si>
  <si>
    <t xml:space="preserve">Tribal Working Group </t>
  </si>
  <si>
    <t xml:space="preserve">Climate Science Alliance </t>
  </si>
  <si>
    <t>The working group coordinates and shares planning efforts. SDG&amp;E provides support and information on wildfire mitigation.</t>
  </si>
  <si>
    <t>Share traditional and climate science knowledge.</t>
  </si>
  <si>
    <t>Share resources and on occasion provide presentations</t>
  </si>
  <si>
    <t> </t>
  </si>
  <si>
    <t>Initiative Activity</t>
  </si>
  <si>
    <t>Initiative Activity Section #</t>
  </si>
  <si>
    <t>Activity Effectiveness – Overall Risk</t>
  </si>
  <si>
    <t>Activity Effectiveness – Wildfire Risk</t>
  </si>
  <si>
    <r>
      <t>Activity Effectiveness- Outage Program Risk</t>
    </r>
    <r>
      <rPr>
        <b/>
        <vertAlign val="superscript"/>
        <sz val="11"/>
        <rFont val="Calibri"/>
        <family val="2"/>
      </rPr>
      <t>a</t>
    </r>
  </si>
  <si>
    <t>Cost-Benefit Score - Overall Risk</t>
  </si>
  <si>
    <t xml:space="preserve">Cost-Benefit Score - Wildfire Risk </t>
  </si>
  <si>
    <r>
      <t>Cost-Benefit Score – Outage Program Risk</t>
    </r>
    <r>
      <rPr>
        <b/>
        <vertAlign val="superscript"/>
        <sz val="11"/>
        <rFont val="Calibri"/>
        <family val="2"/>
      </rPr>
      <t>b</t>
    </r>
  </si>
  <si>
    <t>% HFTD Covered</t>
  </si>
  <si>
    <r>
      <t>% HFTD/HFRA Covered</t>
    </r>
    <r>
      <rPr>
        <b/>
        <vertAlign val="superscript"/>
        <sz val="11"/>
        <rFont val="Calibri"/>
        <family val="2"/>
      </rPr>
      <t>c</t>
    </r>
  </si>
  <si>
    <t>Expected % Risk Reduction</t>
  </si>
  <si>
    <t>Model(s) Used to Calculate Risk Impact</t>
  </si>
  <si>
    <t>Combined Covered Conductor (WMP.0455)</t>
  </si>
  <si>
    <t>8.2.1</t>
  </si>
  <si>
    <r>
      <t>n/a</t>
    </r>
    <r>
      <rPr>
        <vertAlign val="superscript"/>
        <sz val="11"/>
        <rFont val="Calibri"/>
        <family val="2"/>
        <scheme val="minor"/>
      </rPr>
      <t>d</t>
    </r>
  </si>
  <si>
    <t>WiNGS-Planning v4.0</t>
  </si>
  <si>
    <r>
      <t>PSPS Sectionalizing Enhancements (WMP.461)</t>
    </r>
    <r>
      <rPr>
        <vertAlign val="superscript"/>
        <sz val="11"/>
        <rFont val="Calibri"/>
        <family val="2"/>
        <scheme val="minor"/>
      </rPr>
      <t>e</t>
    </r>
  </si>
  <si>
    <t>8.2.11.1</t>
  </si>
  <si>
    <t xml:space="preserve">n/a </t>
  </si>
  <si>
    <t>Microgrids (WMP.462)</t>
  </si>
  <si>
    <t>8.2.7</t>
  </si>
  <si>
    <r>
      <t>100%</t>
    </r>
    <r>
      <rPr>
        <vertAlign val="superscript"/>
        <sz val="11"/>
        <rFont val="Calibri"/>
        <family val="2"/>
        <scheme val="minor"/>
      </rPr>
      <t>f</t>
    </r>
  </si>
  <si>
    <r>
      <rPr>
        <sz val="11"/>
        <color rgb="FF000000"/>
        <rFont val="Calibri"/>
      </rPr>
      <t>0</t>
    </r>
    <r>
      <rPr>
        <vertAlign val="superscript"/>
        <sz val="11"/>
        <color rgb="FF000000"/>
        <rFont val="Calibri"/>
      </rPr>
      <t>g</t>
    </r>
  </si>
  <si>
    <t>Advanced Protection (WMP.463)</t>
  </si>
  <si>
    <t>8.2.8.1</t>
  </si>
  <si>
    <t>Strategic Undergrounding (WMP.473)</t>
  </si>
  <si>
    <t>8.2.2</t>
  </si>
  <si>
    <r>
      <t>99%</t>
    </r>
    <r>
      <rPr>
        <vertAlign val="superscript"/>
        <sz val="11"/>
        <rFont val="Calibri"/>
        <family val="2"/>
        <scheme val="minor"/>
      </rPr>
      <t>h</t>
    </r>
  </si>
  <si>
    <t>Distribution Overhead System Hardening (WMP.475)</t>
  </si>
  <si>
    <t>8.2.5.1</t>
  </si>
  <si>
    <r>
      <rPr>
        <sz val="11"/>
        <rFont val="Aptos Narrow"/>
        <family val="2"/>
      </rPr>
      <t>n/a</t>
    </r>
    <r>
      <rPr>
        <strike/>
        <sz val="11"/>
        <rFont val="Aptos Narrow"/>
        <family val="2"/>
      </rPr>
      <t xml:space="preserve">
</t>
    </r>
    <r>
      <rPr>
        <sz val="11"/>
        <rFont val="Aptos Narrow"/>
        <family val="2"/>
      </rPr>
      <t xml:space="preserve"> </t>
    </r>
  </si>
  <si>
    <t>Distribution Overhead  Detailed Inspections (WMP.478)</t>
  </si>
  <si>
    <t>8.3.1</t>
  </si>
  <si>
    <t xml:space="preserve">n/a
</t>
  </si>
  <si>
    <t>Transmission Overhead  Detailed Inspections (WMP.479)</t>
  </si>
  <si>
    <t>8.3.2</t>
  </si>
  <si>
    <r>
      <t>n/a</t>
    </r>
    <r>
      <rPr>
        <vertAlign val="superscript"/>
        <sz val="11"/>
        <rFont val="Calibri"/>
        <family val="2"/>
        <scheme val="minor"/>
      </rPr>
      <t>i</t>
    </r>
  </si>
  <si>
    <t>Detailed Inspections (WMP.494)</t>
  </si>
  <si>
    <t>9.2.1</t>
  </si>
  <si>
    <t>Fuels Management (WMP.497)</t>
  </si>
  <si>
    <t>Off-Cycle Patrol (WMP.508)</t>
  </si>
  <si>
    <t>9.2.2</t>
  </si>
  <si>
    <t>Pole Clearing (Brushing) (WMP.512)</t>
  </si>
  <si>
    <t>Strategic Pole Replacement (WMP.1189)</t>
  </si>
  <si>
    <t>8.2.3.2</t>
  </si>
  <si>
    <t xml:space="preserve">n/a
</t>
  </si>
  <si>
    <t>Early Fault Detection (WMP.1195)</t>
  </si>
  <si>
    <t>10.3.1</t>
  </si>
  <si>
    <t>Distribution Overhead Patrol Inspections  (WMP.488)</t>
  </si>
  <si>
    <t>8.3.7</t>
  </si>
  <si>
    <t>Distribution Wood Pole Intrusive Inspections (WMP.483)</t>
  </si>
  <si>
    <t>8.3.4</t>
  </si>
  <si>
    <t>Risk-Informed Drone Inspections (WMP.552)</t>
  </si>
  <si>
    <t>8.3.6</t>
  </si>
  <si>
    <t>[a]SDG&amp;E does not currently calculate mitigation effectiveness for outage program risk except for WMP.462 and WMP.473.</t>
  </si>
  <si>
    <t>[b]SDG&amp;E's current methodology is designed to calculate the wildfire CBR and is not currently equipped to generate distinct CBR calculations for wildfire and outage program risks.</t>
  </si>
  <si>
    <t>[c]SDG&amp;E does not use HFRA boundaries.</t>
  </si>
  <si>
    <t>[d]SDG&amp;E does not directly calculate the effectiveness of PSPS and PEDS outage mitigations. However, the WiNGS-Planning model estimates risk reduction by simulating an increase in the alert wind gust thresholds.</t>
  </si>
  <si>
    <t>[e]SDG&amp;E does not calculate the CBR and risk reduction for this mitigation. See section 8.2.11.1.4 for details.</t>
  </si>
  <si>
    <t>[f]Activity Effectiveness is when Microgrid is in operation.</t>
  </si>
  <si>
    <t>[g]The Microgrid activity is not designed to mitigate wildfire risk directly. Therefore, CBR and effectiveness specific to wildfire risk are zero.</t>
  </si>
  <si>
    <t>[h]Activity effectiveness percentage is based on subject matter expert assumption.</t>
  </si>
  <si>
    <t xml:space="preserve">[i]Transmission programs are funded through FERC allocations and, as such, are not included in the calculation of CBR or risk reduction metrics within the WMP. </t>
  </si>
  <si>
    <t>Initial Overall Utility Risk</t>
  </si>
  <si>
    <t>2026  Activities</t>
  </si>
  <si>
    <t>2026 Overall Utility Risk</t>
  </si>
  <si>
    <t>2027  Activities</t>
  </si>
  <si>
    <t>2027 Overall Utility Risk</t>
  </si>
  <si>
    <t>2028 Activities</t>
  </si>
  <si>
    <t>2028 Overall Utility Risk</t>
  </si>
  <si>
    <t>['Drone Inspections']</t>
  </si>
  <si>
    <t>['Drone Inspections', 'Strategic Pole Replacement']</t>
  </si>
  <si>
    <t>['EFD']</t>
  </si>
  <si>
    <t>['Strategic Pole Replacement']</t>
  </si>
  <si>
    <t>['Oh Patrol Inspections', 'Wood Pole Intrusive', 'Veg Detail Inspections', 'Off Cycle Patrol']</t>
  </si>
  <si>
    <t>['Oh Patrol Inspections', 'Detailed Inspections', 'Veg Detail Inspections', 'Off Cycle Patrol']</t>
  </si>
  <si>
    <t>['Oh Patrol Inspections', 'Strategic Pole Replacement', 'Veg Detail Inspections', 'Drone Inspections', 'Off Cycle Patrol']</t>
  </si>
  <si>
    <t>['Oh Patrol Inspections', 'Veg Detail Inspections', 'Drone Inspections', 'Off Cycle Patrol', 'Pole Brushing']</t>
  </si>
  <si>
    <t>['Oh Patrol Inspections', 'Wood Pole Intrusive', 'Veg Detail Inspections', 'Drone Inspections', 'Off Cycle Patrol', 'Detailed Inspections', 'Pole Brushing']</t>
  </si>
  <si>
    <t>['Oh Patrol Inspections', 'Strategic Pole Replacement', 'Veg Detail Inspections', 'Drone Inspections', 'Off Cycle Patrol', 'Pole Brushing']</t>
  </si>
  <si>
    <t>['Oh Patrol Inspections', 'Fuel Management', 'Veg Detail Inspections', 'Drone Inspections', 'Off Cycle Patrol', 'Detailed Inspections', 'Pole Brushing']</t>
  </si>
  <si>
    <t>['Oh Patrol Inspections', 'Fuel Management', 'Veg Detail Inspections', 'Drone Inspections', 'Off Cycle Patrol', 'Pole Brushing']</t>
  </si>
  <si>
    <t>['Oh Patrol Inspections', 'Fuel Management', 'Wood Pole Intrusive', 'Veg Detail Inspections', 'Off Cycle Patrol', 'Drone Inspections', 'EFD', 'Pole Brushing']</t>
  </si>
  <si>
    <t>['Oh Patrol Inspections', 'Wood Pole Intrusive', 'Veg Detail Inspections', 'Drone Inspections', 'Off Cycle Patrol', 'EFD', 'Pole Brushing']</t>
  </si>
  <si>
    <t>['Oh Patrol Inspections', 'Fuel Management', 'Veg Detail Inspections', 'Off Cycle Patrol', 'Detailed Inspections', 'Pole Brushing']</t>
  </si>
  <si>
    <t>['Oh Patrol Inspections', 'Wood Pole Intrusive', 'Veg Detail Inspections', 'Drone Inspections', 'Off Cycle Patrol', 'Pole Brushing']</t>
  </si>
  <si>
    <t>['Oh Patrol Inspections', 'Veg Detail Inspections', 'Off Cycle Patrol', 'Detailed Inspections', 'Pole Brushing']</t>
  </si>
  <si>
    <t>['Oh Patrol Inspections', 'Pole Brushing', 'Veg Detail Inspections', 'Off Cycle Patrol']</t>
  </si>
  <si>
    <t>['Oh Patrol Inspections', 'Wood Pole Intrusive', 'Veg Detail Inspections', 'Off Cycle Patrol', 'Pole Brushing']</t>
  </si>
  <si>
    <t>['Oh Patrol Inspections', 'Veg Detail Inspections', 'Off Cycle Patrol']</t>
  </si>
  <si>
    <t>['Oh Patrol Inspections', 'Wood Pole Intrusive', 'Veg Detail Inspections', 'Off Cycle Patrol', 'EFD']</t>
  </si>
  <si>
    <t>['Oh Patrol Inspections', 'Veg Detail Inspections', 'Drone Inspections', 'Off Cycle Patrol', 'EFD', 'Pole Brushing']</t>
  </si>
  <si>
    <t>['Oh Patrol Inspections', 'Wood Pole Intrusive', 'Pole Brushing', 'Veg Detail Inspections', 'Off Cycle Patrol', 'Drone Inspections', 'EFD', 'Strategic Undergrounding']</t>
  </si>
  <si>
    <t>['Oh Patrol Inspections', 'Veg Detail Inspections', 'Drone Inspections', 'Off Cycle Patrol', 'Detailed Inspections', 'Pole Brushing']</t>
  </si>
  <si>
    <t>['Oh Patrol Inspections', 'Fuel Management', 'Wood Pole Intrusive', 'Veg Detail Inspections', 'Off Cycle Patrol', 'Drone Inspections', 'EFD', 'Detailed Inspections', 'Pole Brushing']</t>
  </si>
  <si>
    <t>['Oh Patrol Inspections', 'Wood Pole Intrusive', 'Veg Detail Inspections', 'Off Cycle Patrol', 'Detailed Inspections', 'Pole Brushing']</t>
  </si>
  <si>
    <t>['Oh Patrol Inspections', 'Fuel Management', 'Wood Pole Intrusive', 'Strategic Pole Replacement', 'Veg Detail Inspections', 'Off Cycle Patrol', 'Drone Inspections', 'Detailed Inspections', 'Pole Brushing']</t>
  </si>
  <si>
    <t>['Oh Patrol Inspections', 'Fuel Management', 'Wood Pole Intrusive', 'Veg Detail Inspections', 'Drone Inspections', 'Off Cycle Patrol', 'Detailed Inspections', 'Pole Brushing']</t>
  </si>
  <si>
    <t>['Oh Patrol Inspections', 'Fuel Management', 'Wood Pole Intrusive', 'Pole Brushing', 'Veg Detail Inspections', 'Off Cycle Patrol', 'Drone Inspections', 'Strategic Undergrounding']</t>
  </si>
  <si>
    <t>['Oh Patrol Inspections', 'Fuel Management', 'Veg Detail Inspections', 'Off Cycle Patrol', 'Pole Brushing']</t>
  </si>
  <si>
    <t>['Oh Patrol Inspections', 'Fuel Management', 'Wood Pole Intrusive', 'Veg Detail Inspections', 'Off Cycle Patrol', 'Detailed Inspections', 'Pole Brushing']</t>
  </si>
  <si>
    <t>['Oh Patrol Inspections', 'Fuel Management', 'Pole Brushing', 'Veg Detail Inspections', 'Off Cycle Patrol', 'Drone Inspections', 'Strategic Undergrounding']</t>
  </si>
  <si>
    <t>['Oh Patrol Inspections', 'Fuel Management', 'Traditional Hardening', 'Veg Detail Inspections', 'Off Cycle Patrol', 'Drone Inspections', 'Detailed Inspections', 'Pole Brushing']</t>
  </si>
  <si>
    <t>['Oh Patrol Inspections', 'Covered Conductor', 'Wood Pole Intrusive', 'Veg Detail Inspections', 'Drone Inspections', 'Off Cycle Patrol', 'Pole Brushing']</t>
  </si>
  <si>
    <t>['Oh Patrol Inspections', 'Wood Pole Intrusive', 'Veg Detail Inspections', 'Drone Inspections', 'Off Cycle Patrol']</t>
  </si>
  <si>
    <t>['Drone Inspections', 'Oh Patrol Inspections', 'Veg Detail Inspections', 'Off Cycle Patrol']</t>
  </si>
  <si>
    <t>['Oh Patrol Inspections', 'Fuel Management', 'Wood Pole Intrusive', 'Veg Detail Inspections', 'Drone Inspections', 'Off Cycle Patrol', 'Pole Brushing']</t>
  </si>
  <si>
    <t>['Oh Patrol Inspections', 'Covered Conductor', 'Veg Detail Inspections', 'Drone Inspections', 'Off Cycle Patrol', 'Pole Brushing']</t>
  </si>
  <si>
    <t>['Oh Patrol Inspections', 'Fuel Management', 'Strategic Pole Replacement', 'Veg Detail Inspections', 'Off Cycle Patrol', 'Drone Inspections', 'Pole Brushing']</t>
  </si>
  <si>
    <t>['Oh Patrol Inspections', 'Fuel Management', 'Pole Brushing', 'Veg Detail Inspections', 'Off Cycle Patrol', 'Drone Inspections', 'Detailed Inspections', 'Strategic Undergrounding']</t>
  </si>
  <si>
    <t>['Oh Patrol Inspections', 'Fuel Management', 'Veg Detail Inspections', 'Off Cycle Patrol', 'Drone Inspections', 'EFD', 'Detailed Inspections', 'Pole Brushing']</t>
  </si>
  <si>
    <t>['Oh Patrol Inspections', 'Covered Conductor', 'Wood Pole Intrusive', 'Veg Detail Inspections', 'Off Cycle Patrol', 'Pole Brushing']</t>
  </si>
  <si>
    <t>['Oh Patrol Inspections', 'Veg Detail Inspections', 'Drone Inspections', 'Off Cycle Patrol', 'EFD', 'Detailed Inspections', 'Pole Brushing']</t>
  </si>
  <si>
    <t>['Oh Patrol Inspections', 'Strategic Pole Replacement', 'Veg Detail Inspections', 'Off Cycle Patrol', 'Drone Inspections', 'EFD', 'Pole Brushing']</t>
  </si>
  <si>
    <t>['Oh Patrol Inspections', 'Fuel Management', 'Wood Pole Intrusive', 'Veg Detail Inspections', 'Off Cycle Patrol', 'Pole Brushing']</t>
  </si>
  <si>
    <t>['Oh Patrol Inspections', 'Fuel Management', 'Traditional Hardening', 'Veg Detail Inspections', 'Off Cycle Patrol', 'Drone Inspections', 'Pole Brushing']</t>
  </si>
  <si>
    <t>['Oh Patrol Inspections', 'Wood Pole Intrusive', 'Veg Detail Inspections', 'Drone Inspections', 'Off Cycle Patrol', 'Detailed Inspections']</t>
  </si>
  <si>
    <t>['Oh Patrol Inspections', 'Wood Pole Intrusive', 'Veg Detail Inspections', 'Off Cycle Patrol', 'Detailed Inspections']</t>
  </si>
  <si>
    <t>['Oh Patrol Inspections', 'Fuel Management', 'Veg Detail Inspections', 'Drone Inspections', 'Off Cycle Patrol']</t>
  </si>
  <si>
    <t>['Oh Patrol Inspections', 'Wood Pole Intrusive', 'Strategic Pole Replacement', 'Veg Detail Inspections', 'Drone Inspections', 'Off Cycle Patrol', 'Detailed Inspections']</t>
  </si>
  <si>
    <t>['Oh Patrol Inspections', 'Covered Conductor', 'Wood Pole Intrusive', 'Strategic Pole Replacement', 'Veg Detail Inspections', 'Off Cycle Patrol', 'Drone Inspections', 'Detailed Inspections', 'Pole Brushing']</t>
  </si>
  <si>
    <t>['Oh Patrol Inspections', 'Covered Conductor', 'Fuel Management', 'Veg Detail Inspections', 'Off Cycle Patrol', 'Drone Inspections', 'Detailed Inspections', 'Pole Brushing']</t>
  </si>
  <si>
    <t>['Drone Inspections', 'Oh Patrol Inspections', 'Pole Brushing']</t>
  </si>
  <si>
    <t>['Drone Inspections', 'Oh Patrol Inspections', 'Pole Brushing', 'Detailed Inspections']</t>
  </si>
  <si>
    <t>['Oh Patrol Inspections', 'Pole Brushing', 'Off Cycle Patrol']</t>
  </si>
  <si>
    <t>['Oh Patrol Inspections', 'Pole Brushing', 'Wood Pole Intrusive', 'Off Cycle Patrol']</t>
  </si>
  <si>
    <t>['Oh Patrol Inspections', 'Pole Brushing', 'Detailed Inspections', 'Off Cycle Patrol']</t>
  </si>
  <si>
    <t>['Oh Patrol Inspections', 'Wood Pole Intrusive', 'Pole Brushing', 'Veg Detail Inspections', 'Drone Inspections', 'Off Cycle Patrol', 'Strategic Undergrounding']</t>
  </si>
  <si>
    <t>['Oh Patrol Inspections', 'Veg Detail Inspections', 'Drone Inspections', 'Off Cycle Patrol', 'Detailed Inspections']</t>
  </si>
  <si>
    <t>['Oh Patrol Inspections', 'Veg Detail Inspections', 'Off Cycle Patrol', 'EFD', 'Detailed Inspections', 'Pole Brushing']</t>
  </si>
  <si>
    <t>['Oh Patrol Inspections', 'Covered Conductor', 'Veg Detail Inspections', 'Drone Inspections', 'Off Cycle Patrol', 'Detailed Inspections', 'Pole Brushing']</t>
  </si>
  <si>
    <t>['Oh Patrol Inspections', 'Covered Conductor', 'Veg Detail Inspections', 'Off Cycle Patrol', 'Pole Brushing']</t>
  </si>
  <si>
    <t>['Oh Patrol Inspections', 'Covered Conductor', 'Fuel Management', 'Veg Detail Inspections', 'Off Cycle Patrol', 'Detailed Inspections', 'Pole Brushing']</t>
  </si>
  <si>
    <t>['Oh Patrol Inspections', 'Veg Detail Inspections', 'Off Cycle Patrol', 'EFD', 'Pole Brushing']</t>
  </si>
  <si>
    <t>['Oh Patrol Inspections', 'Wood Pole Intrusive', 'Veg Detail Inspections', 'Off Cycle Patrol', 'EFD', 'Pole Brushing']</t>
  </si>
  <si>
    <t>['Oh Patrol Inspections', 'Wood Pole Intrusive', 'Pole Brushing', 'Veg Detail Inspections', 'Drone Inspections', 'Off Cycle Patrol', 'Detailed Inspections', 'Strategic Undergrounding']</t>
  </si>
  <si>
    <t>['Oh Patrol Inspections', 'Traditional Hardening', 'Veg Detail Inspections', 'Drone Inspections', 'Off Cycle Patrol', 'Pole Brushing']</t>
  </si>
  <si>
    <t>['Oh Patrol Inspections', 'Fuel Management', 'Veg Detail Inspections', 'Off Cycle Patrol', 'Drone Inspections', 'EFD', 'Pole Brushing']</t>
  </si>
  <si>
    <t>['Oh Patrol Inspections', 'Covered Conductor', 'Fuel Management', 'Wood Pole Intrusive', 'Veg Detail Inspections', 'Off Cycle Patrol', 'Drone Inspections', 'Pole Brushing']</t>
  </si>
  <si>
    <t>Initiative</t>
  </si>
  <si>
    <t>Quantitative or Qualitative Target</t>
  </si>
  <si>
    <t>Activity (Tracking ID #)</t>
  </si>
  <si>
    <t>Previous Tracking ID (if applicable)</t>
  </si>
  <si>
    <t>Target Unit</t>
  </si>
  <si>
    <r>
      <t>2026</t>
    </r>
    <r>
      <rPr>
        <b/>
        <strike/>
        <sz val="11"/>
        <rFont val="Aptos Narrow"/>
        <family val="2"/>
      </rPr>
      <t xml:space="preserve"> </t>
    </r>
    <r>
      <rPr>
        <b/>
        <sz val="11"/>
        <rFont val="Aptos Narrow"/>
        <family val="2"/>
      </rPr>
      <t>Target / Status</t>
    </r>
  </si>
  <si>
    <t>% Planned in HFTD for 2026</t>
  </si>
  <si>
    <t>% Planned in HFRA for 2026</t>
  </si>
  <si>
    <t>% risk reduction for 2026</t>
  </si>
  <si>
    <t>2027 Target/Status</t>
  </si>
  <si>
    <t>% Planned in HFTD for 2027</t>
  </si>
  <si>
    <t>% Planned in HFRA for 2027</t>
  </si>
  <si>
    <t>% risk reduction for 2027</t>
  </si>
  <si>
    <t>2028 Target/Status</t>
  </si>
  <si>
    <t>% Planned in HFTD for 2028</t>
  </si>
  <si>
    <t>% Planned in HFRA for 2028</t>
  </si>
  <si>
    <t>% risk reduction for 2028</t>
  </si>
  <si>
    <t>3-year total</t>
  </si>
  <si>
    <t>Section; Page number</t>
  </si>
  <si>
    <t xml:space="preserve">Work Orders </t>
  </si>
  <si>
    <t>Qualitative</t>
  </si>
  <si>
    <t>Corrective Maintenance Program (CMP)  (WMP.1433) - Repair wildfire-related conditions within established timeframes</t>
  </si>
  <si>
    <t>By 12/31/2026, complete repairs within required timeframes</t>
  </si>
  <si>
    <t>By 12/31/2027, complete repairs within required timeframes</t>
  </si>
  <si>
    <t>By 12/31/2028, complete repairs within required timeframes</t>
  </si>
  <si>
    <t>8.6; p. 188</t>
  </si>
  <si>
    <t>Equipment Maintenance and Repair</t>
  </si>
  <si>
    <t xml:space="preserve">Transmission Asset Health (WMP.1458) - Analyze asset health for transmission shield wire, insulators, and hardware; explore proactive replacement strategies </t>
  </si>
  <si>
    <t>By 12/31/2026, begin data analysis of asset health, current condition, and outage history of transmission equipment</t>
  </si>
  <si>
    <t>By 12/31/2027, continue analysis of transmission equipment, and review and adjust replacement strategies</t>
  </si>
  <si>
    <t>By 12/31/2028, continue analysis of transmission equipment, and review and adjust replacement strategies</t>
  </si>
  <si>
    <t>8.4; p. 171</t>
  </si>
  <si>
    <t xml:space="preserve">Grid Ops and Procedures </t>
  </si>
  <si>
    <t xml:space="preserve">Personnel Training (WMP.1452)- Examine electric line crew training and incorporate updates annually. </t>
  </si>
  <si>
    <t xml:space="preserve">By 12/31/2026, update electric line crew training.
</t>
  </si>
  <si>
    <t xml:space="preserve">By 12/31/2027, update electric line crew training.
</t>
  </si>
  <si>
    <t xml:space="preserve">By 12/31/2028, update electric line crew training.
</t>
  </si>
  <si>
    <t>8.7; 194</t>
  </si>
  <si>
    <t xml:space="preserve">Workforce Planning </t>
  </si>
  <si>
    <t>Workforce Planning (Asset Mgmt) - Consult with subject matter experts to update the  Storm and PSPS curriculum.(WMP.1453)</t>
  </si>
  <si>
    <t xml:space="preserve">By 12/31/2026, update Storm and PSPS training with lessons learned.
</t>
  </si>
  <si>
    <t xml:space="preserve">By 12/31/2027, update Storm and PSPS training with lessons learned.
</t>
  </si>
  <si>
    <t xml:space="preserve">By 12/31/2028, update Storm and PSPS training with lessons learned.
</t>
  </si>
  <si>
    <t>8.8; p. 201</t>
  </si>
  <si>
    <t>Other grid topology improvements to mitigate or reduce PSPS events</t>
  </si>
  <si>
    <t>Standby Power Program:  (WMP.468) Assess and enable resiliency and backup power solutions for eligible non-residential customers in the high fire threat district.</t>
  </si>
  <si>
    <t>By 12/31/2026, enable backup power solutions of priority sites.</t>
  </si>
  <si>
    <t>By 12/31/2027, enable backup power solutions of priority sites.</t>
  </si>
  <si>
    <t>By 12/31/2028, enable backup power solutions of priority sites.</t>
  </si>
  <si>
    <t>8.2.11; p. 145</t>
  </si>
  <si>
    <t xml:space="preserve">Other grid topology improvements to mitigate or reduce PSPS events </t>
  </si>
  <si>
    <t>Customized Resiliency Assessments: (WMP.1432) Assess and enable resiliency and backup power solutions for eligible residential customers in the high fire threat district.</t>
  </si>
  <si>
    <t>By 12/31/2026, offer resiliency support for eligible customers.</t>
  </si>
  <si>
    <t>By 12/31/2027, offer resiliency support for eligible customers.</t>
  </si>
  <si>
    <t>By 12/31/2028, offer resiliency support for eligible customers.</t>
  </si>
  <si>
    <t>Generator Assistance Program: (WMP.467) Provide rebates on backup power solutions for eligible customers in the high fire threat district.</t>
  </si>
  <si>
    <t>By 12/31/2026, enable rebates for backup power solutions for eligible customers.</t>
  </si>
  <si>
    <t>By 12/31/2027, enable rebates for backup power solutions for eligible customers.</t>
  </si>
  <si>
    <t>By 12/31/2028, enable rebates for backup power solutions for eligible customers.</t>
  </si>
  <si>
    <t xml:space="preserve">Grid Design and System Hardening </t>
  </si>
  <si>
    <t>Quantitative</t>
  </si>
  <si>
    <t>Combined Covered Conductor (WMP.455)</t>
  </si>
  <si>
    <t>Miles</t>
  </si>
  <si>
    <t>8.2.1; p. 131</t>
  </si>
  <si>
    <t>PSPS Sectionalizing Enhancements (WMP.461)</t>
  </si>
  <si>
    <t>Switches</t>
  </si>
  <si>
    <t>Microgrids</t>
  </si>
  <si>
    <t>8.2.7; p. 140</t>
  </si>
  <si>
    <t>Nodes</t>
  </si>
  <si>
    <t>8.2.8.1; p. 141</t>
  </si>
  <si>
    <t>8.2.8.2; p. 132</t>
  </si>
  <si>
    <t>8.2.5.1; p. 137</t>
  </si>
  <si>
    <t>Transmission Overhead Hardening (WMP.543)</t>
  </si>
  <si>
    <t>8.2.5.2; p. 139</t>
  </si>
  <si>
    <t>Transmission Overhead Hardening (Distribution Underbuild) (WMP.545)</t>
  </si>
  <si>
    <t>Poles</t>
  </si>
  <si>
    <t>8.2.10; p. 144</t>
  </si>
  <si>
    <t>Asset Inspections</t>
  </si>
  <si>
    <t>Inspections</t>
  </si>
  <si>
    <t>8.3.1; p. 153</t>
  </si>
  <si>
    <t>8.3.2; p. 155</t>
  </si>
  <si>
    <t>Transmission Infrared Inspections (WMP.482)</t>
  </si>
  <si>
    <t>8.3.3; p. 157</t>
  </si>
  <si>
    <t>8.3.4; p. 159</t>
  </si>
  <si>
    <t>Transmission Wood Pole Intrusive Inspections (WMP.1190)</t>
  </si>
  <si>
    <t>8.3.5; p. 161</t>
  </si>
  <si>
    <t>Risk-Informed Drone Inspections (WM.552)</t>
  </si>
  <si>
    <t>8.3.6; p. 162</t>
  </si>
  <si>
    <t>Distribution Overhead Patrol Inspections (WMP.488)</t>
  </si>
  <si>
    <t>8.3.7; p. 166</t>
  </si>
  <si>
    <t>Transmission Overhead Patrol Inspections (WMP.489)</t>
  </si>
  <si>
    <t>8.3.8; p. 167</t>
  </si>
  <si>
    <t>Substation Patrol Inspections (WMP.492)</t>
  </si>
  <si>
    <t>8.3.9; p. 169</t>
  </si>
  <si>
    <t>Type</t>
  </si>
  <si>
    <t>Inspection Activity (Program)</t>
  </si>
  <si>
    <t>Frequency or Trigger (Note 1)</t>
  </si>
  <si>
    <t>Method of Inspection (Note 2)</t>
  </si>
  <si>
    <t>Governing Standards &amp; Operating Procedures</t>
  </si>
  <si>
    <t>Cumulative Quarterly Target 2026, Q1</t>
  </si>
  <si>
    <t>Cumulative Quarterly Target 2026, Q2</t>
  </si>
  <si>
    <t>Cumulative Quarterly Target 2026, Q3</t>
  </si>
  <si>
    <t>Cumulative Quarterly Target 2026, Q4</t>
  </si>
  <si>
    <t>Cumulative Quarterly Target 2027, Q1</t>
  </si>
  <si>
    <t>Cumulative Quarterly Target 2027, Q2</t>
  </si>
  <si>
    <t>Cumulative Quarterly Target 2027, Q3</t>
  </si>
  <si>
    <t>Cumulative Quarterly Target 2027, Q4</t>
  </si>
  <si>
    <t>Cumulative Quarterly Target 2028, Q1</t>
  </si>
  <si>
    <t>Cumulative Quarterly Target 2028, Q2</t>
  </si>
  <si>
    <t>Cumulative Quarterly Target 2028, Q3</t>
  </si>
  <si>
    <t>Cumulative Quarterly Target 2028, Q4</t>
  </si>
  <si>
    <t>% of HFRA and HFTD Covered Annually by Inspection Type</t>
  </si>
  <si>
    <t xml:space="preserve">Condition Find Rate Level 1 </t>
  </si>
  <si>
    <t>Condition Find Rate Level 2</t>
  </si>
  <si>
    <t>Condition Find Rate Level 3</t>
  </si>
  <si>
    <t xml:space="preserve">Distribution </t>
  </si>
  <si>
    <t xml:space="preserve">5 years </t>
  </si>
  <si>
    <t xml:space="preserve">Ground </t>
  </si>
  <si>
    <t xml:space="preserve">GO 165, 95 </t>
  </si>
  <si>
    <t xml:space="preserve">Transmission </t>
  </si>
  <si>
    <t xml:space="preserve">3 years </t>
  </si>
  <si>
    <t xml:space="preserve">GO 165, 95 FAC-501-WECC </t>
  </si>
  <si>
    <t xml:space="preserve">Annual </t>
  </si>
  <si>
    <t xml:space="preserve">Aerial (helicopter) Ground </t>
  </si>
  <si>
    <t xml:space="preserve">10 years </t>
  </si>
  <si>
    <t>0 - 10%*</t>
  </si>
  <si>
    <t xml:space="preserve">8 years </t>
  </si>
  <si>
    <t xml:space="preserve">Risk-based in HFTD and WUI </t>
  </si>
  <si>
    <t xml:space="preserve">Aerial - drone Ground </t>
  </si>
  <si>
    <t xml:space="preserve">n/a  </t>
  </si>
  <si>
    <t xml:space="preserve">Aerial - helicopter </t>
  </si>
  <si>
    <t xml:space="preserve">Substation </t>
  </si>
  <si>
    <t xml:space="preserve">Monthly or Bi-monthly </t>
  </si>
  <si>
    <t xml:space="preserve">GO 174 </t>
  </si>
  <si>
    <t>n/a**</t>
  </si>
  <si>
    <t xml:space="preserve">*HFTD inspections vary by year and are determined by a regional master schedule.
 </t>
  </si>
  <si>
    <t xml:space="preserve">**Substation patrol inspection findings are not subject to GO 95, Rule 18 Levels.
 </t>
  </si>
  <si>
    <t>QA/QC Activity Name</t>
  </si>
  <si>
    <t>QA/QC Activity Tracking ID</t>
  </si>
  <si>
    <t>Initiative/Activity Being Audited</t>
  </si>
  <si>
    <t>Tracking ID</t>
  </si>
  <si>
    <t>Quality Program Type</t>
  </si>
  <si>
    <t>Objective of the Quality Program</t>
  </si>
  <si>
    <t>Quality assurance/quality control of Distribution Detailed Inspections</t>
  </si>
  <si>
    <t>WMP.491</t>
  </si>
  <si>
    <t>Distribution Detailed Inspections</t>
  </si>
  <si>
    <t>WMP.478</t>
  </si>
  <si>
    <t>QA/QC</t>
  </si>
  <si>
    <t>Ensure SDG&amp;E inspection procedures are being adhered to</t>
  </si>
  <si>
    <t>Quality assurance/quality control of Transmission Inspections</t>
  </si>
  <si>
    <t>WMP.1191</t>
  </si>
  <si>
    <t>Transmission Overhead Detailed Inspections</t>
  </si>
  <si>
    <t>WMP.479</t>
  </si>
  <si>
    <t>QA / QC</t>
  </si>
  <si>
    <t xml:space="preserve">Ensure inspections are following SDG&amp;E’s procedures for inspections </t>
  </si>
  <si>
    <t>Quality assurance/quality control of Risk-Informed Drone Inspections</t>
  </si>
  <si>
    <t>WMP.1192</t>
  </si>
  <si>
    <t>Risk-Informed Drone Inspections</t>
  </si>
  <si>
    <t>WMP.552</t>
  </si>
  <si>
    <t>Quality assurance/quality control of Wood Pole Intrusive (Transmission &amp; Distribution)</t>
  </si>
  <si>
    <t>WMP.1193</t>
  </si>
  <si>
    <t>Wood Pole Intrusive (Transmission &amp; Distribution)</t>
  </si>
  <si>
    <t>WMP.483, WMP.1190</t>
  </si>
  <si>
    <t>Quality assurance/quality control of Corrective Maintenance Program</t>
  </si>
  <si>
    <t>WMP.1434</t>
  </si>
  <si>
    <t>Corrective Maintenance Program</t>
  </si>
  <si>
    <t>WMP.1433</t>
  </si>
  <si>
    <t>Ensure SDG&amp;E repair procedures are being adhered to</t>
  </si>
  <si>
    <t>Quality assurance/quality control of Substation Inspections</t>
  </si>
  <si>
    <t>WMP.1194</t>
  </si>
  <si>
    <t>Substation Patrol Inspections</t>
  </si>
  <si>
    <t>WMP.492</t>
  </si>
  <si>
    <t>Ensure SDG&amp;E substation inspection procedures and checklists are being adhered to</t>
  </si>
  <si>
    <t xml:space="preserve">Quality assurance/quality control of Grid hardening </t>
  </si>
  <si>
    <t>WMP.1435</t>
  </si>
  <si>
    <t>Grid Hardening</t>
  </si>
  <si>
    <t>WMP.455, WMP.473, WMP.475, WMP.543, WMP.545, WMP.461, WMP.463, WMP.1195, WMP.1189</t>
  </si>
  <si>
    <t>Validate work is performed in accordance with project documents, standards, specifications, and codes, as applicable</t>
  </si>
  <si>
    <t>Type of Audit</t>
  </si>
  <si>
    <t>Population / Sample Unit</t>
  </si>
  <si>
    <t>2026: Population Size</t>
  </si>
  <si>
    <t>2026: Sample Size</t>
  </si>
  <si>
    <t>2027: Population Size</t>
  </si>
  <si>
    <t>2027: Sample Size</t>
  </si>
  <si>
    <t>2028: Population Size</t>
  </si>
  <si>
    <t>2028: Sample Size</t>
  </si>
  <si>
    <t>Percent of Sample in the HFTD</t>
  </si>
  <si>
    <t>Confidence level / MOE</t>
  </si>
  <si>
    <t>2026: Pass Rate Target</t>
  </si>
  <si>
    <t>2027: Pass Rate Target</t>
  </si>
  <si>
    <t>2028: Pass Rate Target</t>
  </si>
  <si>
    <t>Quality assurance/quality control of Distribution Detailed Inspections  (WMP.491)</t>
  </si>
  <si>
    <t>Distribution Overhead Detailed Inspections (WMP.478)</t>
  </si>
  <si>
    <t>Field and Desktop</t>
  </si>
  <si>
    <t>Findings</t>
  </si>
  <si>
    <t>Population size, determined based on findings from inspections, is unknown at this time. See Section 8.5.3 Sampling Plan.</t>
  </si>
  <si>
    <t>50% of findings found during inspection</t>
  </si>
  <si>
    <t>n/a*</t>
  </si>
  <si>
    <t>Quality assurance/quality control of Transmission Inspections (WMP.1191)</t>
  </si>
  <si>
    <t>Transmission Overhead Detailed Inspections  (WMP.479)</t>
  </si>
  <si>
    <t>100% of conditions identified during inspection</t>
  </si>
  <si>
    <t>n/a see Section 8.5.4 Pass Rate Calculation</t>
  </si>
  <si>
    <t>Quality assurance/quality control of Wood Pole Intrusive (Transmission &amp; Distribution) (WMP.1193)</t>
  </si>
  <si>
    <t>Transmission Wood Pole Intrusive Inspections (WMP.1190) &amp; Distribution Wood Pole Intrusive Inspections (Distribution) (WMP.483)</t>
  </si>
  <si>
    <t>Field</t>
  </si>
  <si>
    <t xml:space="preserve">Intrusive Inspections </t>
  </si>
  <si>
    <t>Quality assurance/quality control of Risk-Informed Drone Inspections (WMP.1192)</t>
  </si>
  <si>
    <t>Desktop</t>
  </si>
  <si>
    <t>Drone Inspections</t>
  </si>
  <si>
    <t>Quality assurance/quality control of Substation Inspections (WMP.1194)</t>
  </si>
  <si>
    <t>Substation Patrol Inspections  (WMP.492)</t>
  </si>
  <si>
    <t>Quality assurance/quality control of Corrective Maintenance Program (WMP.1434)</t>
  </si>
  <si>
    <t>Corrective Maintenance Program (WMP.1433)</t>
  </si>
  <si>
    <t>OH Fire or Safety Related Corrective Actions</t>
  </si>
  <si>
    <t>Population size determined based on number of Corrective Action Repairs needed.</t>
  </si>
  <si>
    <t>Quality assurance/quality control of Grid Hardening (WMP.1435)</t>
  </si>
  <si>
    <t>Grid Hardening (WMP.455, WMP.473, WMP.475, WMP.543, WMP.545, WMP.461, WMP.463, WMP.1195, WMP.1189)</t>
  </si>
  <si>
    <t>Overhead: Pole or Tower Underground: Location (e.g., handhole, pad-mounted equipment, etc.)</t>
  </si>
  <si>
    <t>Population size determined based on completed Grid Hardening work.</t>
  </si>
  <si>
    <t>95% of Population Size</t>
  </si>
  <si>
    <t>95% / 2%</t>
  </si>
  <si>
    <t>*SDG&amp;E does not calculate Confidence Level/MOE for Transmission, Distribution, or Substation programs.</t>
  </si>
  <si>
    <t>HTFD Area</t>
  </si>
  <si>
    <t>0-30 Days</t>
  </si>
  <si>
    <t>31-90 Days</t>
  </si>
  <si>
    <t>91-180 Days</t>
  </si>
  <si>
    <t>181+ Days</t>
  </si>
  <si>
    <t>Transmission HFTD Tier 2</t>
  </si>
  <si>
    <t xml:space="preserve">Transmission HFTD Tier 3  </t>
  </si>
  <si>
    <t xml:space="preserve">Distribution HFTD Tier 2  </t>
  </si>
  <si>
    <t xml:space="preserve">Distribution HFTD Tier 3  </t>
  </si>
  <si>
    <t>Priority Level</t>
  </si>
  <si>
    <t>Priority 1</t>
  </si>
  <si>
    <t>Priority 2</t>
  </si>
  <si>
    <t>Priority 3</t>
  </si>
  <si>
    <t xml:space="preserve">Circuit/Circuit Segment ID </t>
  </si>
  <si>
    <t>Circuit/Circuit Segment Name</t>
  </si>
  <si>
    <t>Circuit Length Overhead Circuit Miles</t>
  </si>
  <si>
    <t>Number of Outages in Past 3 Years</t>
  </si>
  <si>
    <t>Cumulative Outage Duration</t>
  </si>
  <si>
    <t>Cumulative Number of Customers Impacted by Outages</t>
  </si>
  <si>
    <t>Cumulative Customer Minutes*</t>
  </si>
  <si>
    <t>C237</t>
  </si>
  <si>
    <t>C520</t>
  </si>
  <si>
    <t>C1233</t>
  </si>
  <si>
    <t>C442</t>
  </si>
  <si>
    <t>C288</t>
  </si>
  <si>
    <t>C222</t>
  </si>
  <si>
    <t>C230</t>
  </si>
  <si>
    <t>C448</t>
  </si>
  <si>
    <t>C235</t>
  </si>
  <si>
    <t>C599</t>
  </si>
  <si>
    <t>C212</t>
  </si>
  <si>
    <t>C859</t>
  </si>
  <si>
    <t>C73</t>
  </si>
  <si>
    <t>C444</t>
  </si>
  <si>
    <t>C356</t>
  </si>
  <si>
    <t>*This column was added by SDG&amp;E and is not in the 2026-2028 Wildfire Mitigation Plan Technical Guidelines</t>
  </si>
  <si>
    <t>Circuit/Circuit Segment ID Recloser</t>
  </si>
  <si>
    <t>RA2</t>
  </si>
  <si>
    <t>Quantitative or Qualitative</t>
  </si>
  <si>
    <t>Activity (Tracking ID)</t>
  </si>
  <si>
    <t>Previous Tracking ID, if applicable</t>
  </si>
  <si>
    <t xml:space="preserve">2026 Target/Status </t>
  </si>
  <si>
    <t>% Risk Reduction for 2026</t>
  </si>
  <si>
    <t>% Risk Reduction for 2027</t>
  </si>
  <si>
    <t>% Risk Reduction 2028</t>
  </si>
  <si>
    <t>3-year Total</t>
  </si>
  <si>
    <t>Section; Page Number</t>
  </si>
  <si>
    <t xml:space="preserve">Wood &amp; Slash Management </t>
  </si>
  <si>
    <t>Sustainability (WMP.1460) - As part of the company sustainability goal, SDG&amp;E will explore additional options of diverting green waste from landfills to recycling facilities.</t>
  </si>
  <si>
    <t>By year end, engage Supply Management Department to research prospective recycling vendors.</t>
  </si>
  <si>
    <t>By year end, enter service agreement with new recycling vendor(s) to divert green waste.</t>
  </si>
  <si>
    <t>By year end, continue engaging additional vendor opportunities to reach company goal.</t>
  </si>
  <si>
    <t>9.5; p. 214</t>
  </si>
  <si>
    <t xml:space="preserve">Workforce Planning (Vegetation Management) </t>
  </si>
  <si>
    <t xml:space="preserve">Qualitative </t>
  </si>
  <si>
    <t>Workforce Planning (Vegetation Management) (WMP.506) - Manage vegetation management workforce through qualification and certification requirements.</t>
  </si>
  <si>
    <t>Manage vegetation management workforce through qualification and certification requirements.</t>
  </si>
  <si>
    <t>9.13; p. 229</t>
  </si>
  <si>
    <t xml:space="preserve">Integrated Vegetation Management </t>
  </si>
  <si>
    <t>9.7; p. 215</t>
  </si>
  <si>
    <t xml:space="preserve">Defensible Space </t>
  </si>
  <si>
    <t>See Substation Patrol Inspections (WMP.492) Activity- There are no planned improvements.</t>
  </si>
  <si>
    <t>9.6; p. 214</t>
  </si>
  <si>
    <t>Activity (Program)</t>
  </si>
  <si>
    <t>Cumulative (Cml.) Quarterly Target 2026, Q1</t>
  </si>
  <si>
    <t>Cml. Quarterly Target 2026, Q2</t>
  </si>
  <si>
    <t>Cml. Quarterly Target 2026, Q3</t>
  </si>
  <si>
    <t>Cml. Quarterly Target 2026, Q4</t>
  </si>
  <si>
    <t>Cml. Quarterly Target 2027, Q1</t>
  </si>
  <si>
    <t>Cml. Quarterly Target 2027, Q2</t>
  </si>
  <si>
    <t>Cml. Quarterly Target 2027, Q3</t>
  </si>
  <si>
    <t>Cml. Quarterly Target 2027, Q4</t>
  </si>
  <si>
    <t>Cml. Quarterly Target 2028, Q1</t>
  </si>
  <si>
    <t>Cml. Quarterly Target 2028, Q2</t>
  </si>
  <si>
    <t>Cml. Quarterly Target 2028, Q3</t>
  </si>
  <si>
    <t>Cml. Quarterly Target 2028, Q4</t>
  </si>
  <si>
    <t>% HFTD Covered in 2026</t>
  </si>
  <si>
    <t>% Risk Reduction for 2028</t>
  </si>
  <si>
    <t>3- year Total</t>
  </si>
  <si>
    <t>Activity Timeline Target</t>
  </si>
  <si>
    <t>Detailed Inspection</t>
  </si>
  <si>
    <t>WMP.494</t>
  </si>
  <si>
    <t>9.2; p. 209</t>
  </si>
  <si>
    <t>Off-Cycle Patrol</t>
  </si>
  <si>
    <t>WMP.508</t>
  </si>
  <si>
    <t>VMAs</t>
  </si>
  <si>
    <t>Pole Clearing</t>
  </si>
  <si>
    <t>WMP.512</t>
  </si>
  <si>
    <t>9.4; p. 212</t>
  </si>
  <si>
    <t>Area Inspected</t>
  </si>
  <si>
    <t>Frequency</t>
  </si>
  <si>
    <t xml:space="preserve">Transmission and Distribution </t>
  </si>
  <si>
    <t xml:space="preserve">Detailed Inspections (WMP.494) </t>
  </si>
  <si>
    <t>HFTD</t>
  </si>
  <si>
    <t xml:space="preserve">Off-Cycle Patrols (WMP.508) </t>
  </si>
  <si>
    <t>Annual</t>
  </si>
  <si>
    <t>Partnerships Agency/Organization</t>
  </si>
  <si>
    <t>Activities</t>
  </si>
  <si>
    <t>Objectives</t>
  </si>
  <si>
    <t>Electrical Corporation Role</t>
  </si>
  <si>
    <t>Anticipated Accomplishments</t>
  </si>
  <si>
    <t>Fire Safe Council of San Diego County</t>
  </si>
  <si>
    <t>Residential chipping program, home survivability assessments, roadside brushing (vegetation removal), and fuel break construction</t>
  </si>
  <si>
    <t>1 - Community protection (defensible space), 2 - Electric infrastructure protection/resilience, 3 - Evacuation route improvement</t>
  </si>
  <si>
    <t>Collaboration in the planning phase and funding of the implementation.</t>
  </si>
  <si>
    <t>2026-2028: Planned annual treatments: 190 acres, 400 homes, and 400 electric poles.</t>
  </si>
  <si>
    <t xml:space="preserve">Viejas Band of Kumeyaay Indians </t>
  </si>
  <si>
    <t>Residential defensible space and roadside brushing</t>
  </si>
  <si>
    <t>1 - Community protection (defensible space), 2 - Electric infrastructure protection/resilience</t>
  </si>
  <si>
    <t>2026-2028: Planned annual treatments: 97 acres, 94 homes, &amp; 94 electric poles.</t>
  </si>
  <si>
    <t xml:space="preserve">Campo Band of Diegueno Mission Indians </t>
  </si>
  <si>
    <t>Fuel break maintenance</t>
  </si>
  <si>
    <t>2026-2028: Annual maintenance: 2 miles of fuel break totaling 43 acres, 7 transmission towers</t>
  </si>
  <si>
    <t>San Diego Regional Fire &amp; Emergency Services Foundation</t>
  </si>
  <si>
    <t>Support Fire Safe Councils across the County in activities such as vegetation management/ removal, green waste chipping events, defensible space assistance, community education, and home hardening</t>
  </si>
  <si>
    <t>1 - Community protection (defensible space)</t>
  </si>
  <si>
    <t>Funding the implementation.</t>
  </si>
  <si>
    <t>2025: Support at least 10 Fire Safe Councils across 18 zip codes primarily in the HFTD.  Provide education and training to all FSC at the EOC and Resilience Center. </t>
  </si>
  <si>
    <t>Inter-Tribal Long Term Recovery Foundation</t>
  </si>
  <si>
    <t>Provide wildfire preparedness supplies and workshops including cultural burning for resilience.</t>
  </si>
  <si>
    <t>1 - Community education, 2 - Community protection (defensible space)</t>
  </si>
  <si>
    <t>Funding of the implementation</t>
  </si>
  <si>
    <t>Partnership with the Climate Science Alliance's Collaboration of Native Nations for Climate Transformation and identify and train Tribal cultural burn technicians and practitioners.</t>
  </si>
  <si>
    <t xml:space="preserve">Detailed Inspections, Prune and Removal (Clearance), and Pole Clearing
</t>
  </si>
  <si>
    <t>WMP.494
WMP.501
WMP.512</t>
  </si>
  <si>
    <t>Ensure contractors are following  SDG&amp;E contractual requirements, procedures, and standards for safety, compliance, and reliability.</t>
  </si>
  <si>
    <t>QA/QC Activity Name*</t>
  </si>
  <si>
    <t>Initiative/ Activity Being Audited</t>
  </si>
  <si>
    <t>2026: % of Sample in HFTD</t>
  </si>
  <si>
    <t>2027: % of Sample in HFTD</t>
  </si>
  <si>
    <t xml:space="preserve">2028: Sample Size </t>
  </si>
  <si>
    <t>2028: % of Sample in HFTD</t>
  </si>
  <si>
    <t>Quality assurance/quality control of Vegetation Management (WMP.505)</t>
  </si>
  <si>
    <t>Detailed Inspections (WMP.494)
Prune and Removal (Clearance) (WMP.501)
Pole Clearing (WMP.512)</t>
  </si>
  <si>
    <t>277,000**</t>
  </si>
  <si>
    <t>277,00**</t>
  </si>
  <si>
    <t>99%/3.0%</t>
  </si>
  <si>
    <t>*This column was added by SDG&amp;E and is not in the OEIS WMP Guidelines</t>
  </si>
  <si>
    <t xml:space="preserve">** Prune and Removal activities are also subject to QA/QC; however, population size is determined upon completion of inspections </t>
  </si>
  <si>
    <t xml:space="preserve">HFTD Tier 2  </t>
  </si>
  <si>
    <t xml:space="preserve">HFTD Tier 3  </t>
  </si>
  <si>
    <t>Low Priority</t>
  </si>
  <si>
    <t>High Priority</t>
  </si>
  <si>
    <t>Note: Table based on HFTD operations/units</t>
  </si>
  <si>
    <t>Worker Title</t>
  </si>
  <si>
    <t>Minimum Qualifications for Target Role</t>
  </si>
  <si>
    <t>Applicable Certifications</t>
  </si>
  <si>
    <t># of Electrical Corporation Employees with Min Quals</t>
  </si>
  <si>
    <t># of Electrical Corporation Employees with Special Certifications</t>
  </si>
  <si>
    <t># of Contracted Employees with Min Quals</t>
  </si>
  <si>
    <t xml:space="preserve"># of Contractor Employees with Applicable Certifications </t>
  </si>
  <si>
    <t>Total # of Employees</t>
  </si>
  <si>
    <t xml:space="preserve">Reference to Electrical Corporation Training/Qualification Programs </t>
  </si>
  <si>
    <t xml:space="preserve">Vegetation Management Compliance Manager </t>
  </si>
  <si>
    <t xml:space="preserve">Bachelor’s Degree in Forestry, Biology, or Horticulture and/or equivalent training/experience. 7 years’ experience in Utility Vegetation Management.  </t>
  </si>
  <si>
    <t xml:space="preserve">International Society of Arboriculture (ISA) Certified Arborist ISA Utility Specialist   </t>
  </si>
  <si>
    <t xml:space="preserve">International Society of Arboriculture Certified Arborist Program </t>
  </si>
  <si>
    <t xml:space="preserve">Vegetation Management WMP Manager </t>
  </si>
  <si>
    <t xml:space="preserve">Bachelor’s Degree in Forestry, Biology, or Horticulture and/or equivalent training/experience.   </t>
  </si>
  <si>
    <t xml:space="preserve">International Society of Arboriculture (ISA) Certified Arborist ISA Utility Specialist    </t>
  </si>
  <si>
    <t xml:space="preserve">Vegetation Management Operational Manager </t>
  </si>
  <si>
    <t xml:space="preserve">Bachelor’s Degree in Forestry, Biology, or Horticulture and/or equivalent training/experience   7 years’ experience in Utility Vegetation Management, including 3 years in contractor management  </t>
  </si>
  <si>
    <t xml:space="preserve">Vegetation Management Business Advisor </t>
  </si>
  <si>
    <t xml:space="preserve">Bachelor’s degree in Finance, Accounting, Data Analytics, Business Administration, or related  </t>
  </si>
  <si>
    <t xml:space="preserve">No special certification required   </t>
  </si>
  <si>
    <t xml:space="preserve">Vegetation Management Senior Data Analyst </t>
  </si>
  <si>
    <t xml:space="preserve">Bachelor’s degree in Engineering, Economics, Finance, Data Analytics, or related    </t>
  </si>
  <si>
    <t xml:space="preserve">Area Forester/ Contract Administrator </t>
  </si>
  <si>
    <t>3 years’ utility vegetation management experience.  Bachelor’s degree in Forestry, Biology, Horticulture, or related field (preferred).</t>
  </si>
  <si>
    <t xml:space="preserve">International Society of Arboriculture (ISA) Certified Arborist  </t>
  </si>
  <si>
    <t xml:space="preserve">Vegetation Management Lead Forester </t>
  </si>
  <si>
    <t xml:space="preserve">Bachelor’s degree in Forestry, Biology, Horticulture, or related field (preferred).  3-5 years’ experience administering vegetation management programs.  Supervisory experience working with external contractors.   </t>
  </si>
  <si>
    <t xml:space="preserve">Forester Patrol Person </t>
  </si>
  <si>
    <t xml:space="preserve">3 years’ utility vegetation management experience. Bachelor’s degree in Forestry, Biology, Environmental Science, Horticulture, or related field (preferred).   </t>
  </si>
  <si>
    <t xml:space="preserve">Resource Coordinator (Customer Help Desk) </t>
  </si>
  <si>
    <t>High school diploma, college courses (preferred). 3 years’ customer service experience. Microsoft Office proficiency. Strong technical writing skills (preferred).  Working knowledge of Mainframe, GIS, SAP and Distribution Planning Scheduling applications (preferred).</t>
  </si>
  <si>
    <t xml:space="preserve">Auditor </t>
  </si>
  <si>
    <t xml:space="preserve">Bachelor’s degree in Forestry, Biology, Environmental Science, Horticulture, or related field (preferred); Current Class C Driver’s License with clean driver safety record </t>
  </si>
  <si>
    <t xml:space="preserve">Pre-Inspector </t>
  </si>
  <si>
    <t xml:space="preserve">Bachelor’s degree in Forestry, Biology, Environmental Science, Horticulture, or related field (preferred). Current Class C driver’s license with clean driver safety record. </t>
  </si>
  <si>
    <t xml:space="preserve">Tree Trim General Foreperson/ Supervisor </t>
  </si>
  <si>
    <t xml:space="preserve">5 years’ line clearance tree pruning experience as a Foreman. Current California driver's license (Class B endorsement). General computer knowledge. Strong leadership qualities. </t>
  </si>
  <si>
    <t xml:space="preserve">Tree Trimmer </t>
  </si>
  <si>
    <t xml:space="preserve">Current California driver's license (Class B endorsement). General computer skills. </t>
  </si>
  <si>
    <t xml:space="preserve">Line-Clearance Qualified Arborist      (or Trainee) </t>
  </si>
  <si>
    <t xml:space="preserve">United States Department of Labor Standard OSHA 1910.269; ANSI Z133 Safety Standards </t>
  </si>
  <si>
    <t xml:space="preserve">Pole Brush General Foreman / Supervisor </t>
  </si>
  <si>
    <t>5 years’ line clearance tree pruning experience as a Foreman. Current California driver's license (Class C endorsement). General computer knowledge.</t>
  </si>
  <si>
    <t xml:space="preserve">Qualified Applicator Certification </t>
  </si>
  <si>
    <t xml:space="preserve">California Department of Pesticide Regulation Licensing Program </t>
  </si>
  <si>
    <t xml:space="preserve">Pole Brusher </t>
  </si>
  <si>
    <t>Current California driver's license (Class C endorsement). General computer skills.</t>
  </si>
  <si>
    <t xml:space="preserve">No special certification required    </t>
  </si>
  <si>
    <t>2026 End of Year Total/Completion Date</t>
  </si>
  <si>
    <t>2027 Total/Status</t>
  </si>
  <si>
    <t>2028 Total/Status</t>
  </si>
  <si>
    <t>Environmental Monitoring Systems (Section 10.2)</t>
  </si>
  <si>
    <t>Air Quality Station Maintenance (WMP. 1431)</t>
  </si>
  <si>
    <t>Sensor Maintenance</t>
  </si>
  <si>
    <t>10.2; p. 237</t>
  </si>
  <si>
    <t>Environmental Monitoring Systems</t>
  </si>
  <si>
    <t>Weather Station Data -Update 95th, 99th and max wind gust annually utilizing prior years weather station data. (WMP.1461)</t>
  </si>
  <si>
    <t>By 12/31/2026, complete annual adjustments to max wind gust thresholds</t>
  </si>
  <si>
    <t>By 12/31/2027, complete annual adjustments to max wind gust thresholds</t>
  </si>
  <si>
    <t>By 12/31/2028, complete annual adjustments to max wind gust thresholds</t>
  </si>
  <si>
    <t>Grid Monitoring Systems</t>
  </si>
  <si>
    <t>Grid Monitoring Systems Data Integration-Integrate power quality, fault data, and smoke detection to enhance situational awareness and support grid reliability. (WMP.1444)</t>
  </si>
  <si>
    <t>By 12/31/2026, begin integration of power quality, fault data and smoke detection into a central monitoring system to enhance real-time monitoring, response, and prevention</t>
  </si>
  <si>
    <t>By 12/31/2027, begin integration of power quality, fault data and smoke detection into a central monitoring system to enhance real-time monitoring, response, and prevention</t>
  </si>
  <si>
    <t>By 12/31/2028, begin integration of power quality, fault data and smoke detection into a central monitoring system to enhance real-time monitoring, response, and prevention</t>
  </si>
  <si>
    <t>10.3; p. 239</t>
  </si>
  <si>
    <t xml:space="preserve">Early Fault Detection (WMP.1195) </t>
  </si>
  <si>
    <t>nodes</t>
  </si>
  <si>
    <t xml:space="preserve">Ignition Detection Systems </t>
  </si>
  <si>
    <t>Ignition Detection Systems -Cameras - Ongoing review to identify camera communication  network single points of failure to avoid interruption of camera imagery. (WMP.1343)</t>
  </si>
  <si>
    <t>By 12/31/2026, complete annual monitoring of network</t>
  </si>
  <si>
    <t>By 12/31/2027, complete annual monitoring of network</t>
  </si>
  <si>
    <t>By 12/31/2028, complete annual monitoring of network</t>
  </si>
  <si>
    <t>10.4; p. 243</t>
  </si>
  <si>
    <t>Ignition Detection Systems</t>
  </si>
  <si>
    <t>Quarterly validation of weekly uptime for Ignition Detection Cameras (WMP.1467) **</t>
  </si>
  <si>
    <t>Quarterly validations</t>
  </si>
  <si>
    <t>Weather Forecasting</t>
  </si>
  <si>
    <t>See Fire Potential Index (WMP.450) in OEIS Table 10-1</t>
  </si>
  <si>
    <t>10.5; p. 247</t>
  </si>
  <si>
    <t xml:space="preserve">Weather Forecasting </t>
  </si>
  <si>
    <t>Post-processing success rate - WRF simulations (WMP.1465)</t>
  </si>
  <si>
    <t>Success Rate</t>
  </si>
  <si>
    <t xml:space="preserve">Weather Station Maintenance and Calibration </t>
  </si>
  <si>
    <t>Communication success rate of weather stations (WMP.1466)</t>
  </si>
  <si>
    <t>By 12/31/2026, complete monitoring of communication success rate of weather stations</t>
  </si>
  <si>
    <t>By 12/31/2027, complete monitoring of communication success rate of weather stations</t>
  </si>
  <si>
    <t>By 12/31/2028, complete monitoring of communication success rate of weather stations</t>
  </si>
  <si>
    <t>10.5.5 ; p. 252</t>
  </si>
  <si>
    <t>Weather Station Maintenance and Calibration</t>
  </si>
  <si>
    <t>Weather Station Maintenance and Calibration* (WMP. 1430)</t>
  </si>
  <si>
    <t>Station maintenance</t>
  </si>
  <si>
    <t>10.5.5; p. 252</t>
  </si>
  <si>
    <t>Fire Potential Index (FPI)</t>
  </si>
  <si>
    <t>Fire Potential Index - Ongoing analysis of FPI predictions versus observations to potentially improve FPI. (WMP.450)</t>
  </si>
  <si>
    <t>By 12/31/2026, complete annual analysis</t>
  </si>
  <si>
    <t>By 12/31/2027, complete annual analysis</t>
  </si>
  <si>
    <t>By 12/31/2028, complete annual analysis</t>
  </si>
  <si>
    <t>10.6; p. 252</t>
  </si>
  <si>
    <t>*The weather station network consists of 223 weather stations throughout the service territory. Six of these stations are owned by SDG&amp;E but are maintained by AEM (https://aem.eco/) . SDG&amp;E is responsible for maintenance and calibration of the other 217 weather stations. </t>
  </si>
  <si>
    <t>** The Alert California Cameras are built on the High-Performance Wireless Research and Education Network (HPWREN) in partnership with UC San Diego and local fire departments.  SDG&amp;E does not have control of the uptime, but will report any downtime to the vendor.</t>
  </si>
  <si>
    <t>System</t>
  </si>
  <si>
    <t>Measurement/ Observation</t>
  </si>
  <si>
    <t>Purpose and Integration</t>
  </si>
  <si>
    <t>Weather Stations</t>
  </si>
  <si>
    <t xml:space="preserve">Wind speed, wind direction, wind gusts, temperature, and humidity </t>
  </si>
  <si>
    <t xml:space="preserve">6 measurements per hour </t>
  </si>
  <si>
    <t>Increases situational awareness and obtains foundational data for operational and mission critical activities.</t>
  </si>
  <si>
    <t>Air Quality Sensors</t>
  </si>
  <si>
    <r>
      <t>Concentration of PM</t>
    </r>
    <r>
      <rPr>
        <vertAlign val="subscript"/>
        <sz val="11"/>
        <color theme="1"/>
        <rFont val="Aptos Narrow"/>
        <family val="2"/>
      </rPr>
      <t>2.5</t>
    </r>
    <r>
      <rPr>
        <sz val="11"/>
        <color theme="1"/>
        <rFont val="Aptos Narrow"/>
        <family val="2"/>
      </rPr>
      <t xml:space="preserve">  </t>
    </r>
  </si>
  <si>
    <t xml:space="preserve">Converts concentrations to an index (AQI) and quickly notifies employees when air quality is unhealthy. </t>
  </si>
  <si>
    <t>Fuel Moisture &amp; NDVI Cameras</t>
  </si>
  <si>
    <t xml:space="preserve">Fuel moisture values  </t>
  </si>
  <si>
    <t xml:space="preserve">Daily values of 10-hour fuels and grass health respectively </t>
  </si>
  <si>
    <t>Provide accurate reflection of the state of  fuels, which is important for understanding fire potential.</t>
  </si>
  <si>
    <t>Measurement/Observation</t>
  </si>
  <si>
    <t>Advanced Radio Frequency Sensors</t>
  </si>
  <si>
    <t>Radio Frequency signals</t>
  </si>
  <si>
    <t>Real-time</t>
  </si>
  <si>
    <t>Used to correlate trends and determine failing equipment and the location of the failing equipment.</t>
  </si>
  <si>
    <t>Power Quality Meters</t>
  </si>
  <si>
    <t xml:space="preserve">Event based voltage and current waveforms (greater than 128 samples per cycle)  </t>
  </si>
  <si>
    <t>Event based</t>
  </si>
  <si>
    <t xml:space="preserve">Waveform data is consumed by a platform that uses AI and machine learning algorithms to determine failing equipment and the location of the failing equipment.   </t>
  </si>
  <si>
    <t xml:space="preserve">SCADA  </t>
  </si>
  <si>
    <t xml:space="preserve">Telemetered points in RTUs provide status and analog data based on sensor type. Field devices are on both 12 kV and 4 kV circuits.  </t>
  </si>
  <si>
    <t xml:space="preserve">Varies by sensor type   </t>
  </si>
  <si>
    <t xml:space="preserve">Used by DSOs to monitor and control field equipment. Monitors telemetered points and alarms and operates field RTUs giving DSOs real-time situational awareness.  </t>
  </si>
  <si>
    <t xml:space="preserve">Data Historian  </t>
  </si>
  <si>
    <t xml:space="preserve">Collects and tracks data such as electricity usage, energy consumption, and other data points such as megawatts, mega volt amps, and reactive power breaker status.  </t>
  </si>
  <si>
    <t xml:space="preserve">Real time (60 seconds or less), varies by sensor type   </t>
  </si>
  <si>
    <t xml:space="preserve">Captures, stores, and provides access to real-time and historical data from sensors, devices, and systems. Used to monitor and optimize energy consumption, identify problems and inefficiencies, and perform data analysis and reporting.  </t>
  </si>
  <si>
    <t xml:space="preserve">OMS  </t>
  </si>
  <si>
    <t xml:space="preserve">Locations and duration of outages (SCADA is source of data).  </t>
  </si>
  <si>
    <t xml:space="preserve">Continuous (24 hours a day, 7 days a week, 365 days)  </t>
  </si>
  <si>
    <t xml:space="preserve">Hub for distribution operations regarding outage and distribution planning management. Integrated with a variety of systems to identify and restore outages.  </t>
  </si>
  <si>
    <t>LPCN OTV</t>
  </si>
  <si>
    <t>Monitors field devices, such as WFIs and federal aviation (FAA) lights, that are connected through the Low Power Communications Network (LPCN).</t>
  </si>
  <si>
    <t>1 measurement per hour for each WFI (2,900 total WFIs) and 3 measurements per hour for each FAA light.</t>
  </si>
  <si>
    <t>See Measurement/Observation</t>
  </si>
  <si>
    <t xml:space="preserve">Synchrophasors/ Phasor Measurement Units (PMU)  </t>
  </si>
  <si>
    <t xml:space="preserve">Displays measured electrical quantities such as phase voltage magnitude, phase current magnitude, phase angle, and frequency of electrical signals in the grid (e.g., MW, MVAR, Phase Angle, Frequency, Phase Magnitude).  </t>
  </si>
  <si>
    <t xml:space="preserve">Real time; 30 samples per second per PMU sensor location   </t>
  </si>
  <si>
    <t xml:space="preserve">Used to display and measure  electrical characteristics of the electric power system. Data  is transmitted to a central monitoring system where it can be used for data analysis, reporting, and control purposes.  </t>
  </si>
  <si>
    <t>Smart Meter</t>
  </si>
  <si>
    <t>Collects meter data such as measured intervals and register consumption data for billing customers as well as other meter information such as voltage, events, and alarms. Openway is used for pinging / load-side voltage checks for groups of meters to verify outage conditions.</t>
  </si>
  <si>
    <t>Voltage Data is collected once per day.
Alarm data is transmitted real-time.
All other data is retrieved once per day.</t>
  </si>
  <si>
    <t>Smart Meter Openway is integrated to OMS, for pinging / load-side voltage checks. OSIPi is subscribed to receive voltage information from a subset of pre-designated meters.</t>
  </si>
  <si>
    <t>Detection System</t>
  </si>
  <si>
    <t>Capabilities</t>
  </si>
  <si>
    <t>Companion Technologies</t>
  </si>
  <si>
    <t>Contribution to Fire Detection and Confirmation</t>
  </si>
  <si>
    <t>Satellite Based Remote Sensing</t>
  </si>
  <si>
    <t xml:space="preserve">Ignition detection from geostationary satellite  </t>
  </si>
  <si>
    <t xml:space="preserve">Used with camera imagery to verify fire detection  </t>
  </si>
  <si>
    <t xml:space="preserve">Provide confirmation of wildfires and  help operators assess the scope of resource response needed.  </t>
  </si>
  <si>
    <t>Cameras</t>
  </si>
  <si>
    <t xml:space="preserve">Smoke detection  </t>
  </si>
  <si>
    <t xml:space="preserve">Used with satellite ignition detection to verify fire   </t>
  </si>
  <si>
    <t xml:space="preserve">Corroborate the initial hot spot detections from space.  </t>
  </si>
  <si>
    <t>Feature Group</t>
  </si>
  <si>
    <t>Feature</t>
  </si>
  <si>
    <t>Altitude</t>
  </si>
  <si>
    <t>Description</t>
  </si>
  <si>
    <t>Source</t>
  </si>
  <si>
    <t>Update Cadence</t>
  </si>
  <si>
    <t>Spatial Granularity</t>
  </si>
  <si>
    <t>Temporal Granularity</t>
  </si>
  <si>
    <t>Weather</t>
  </si>
  <si>
    <t>Temperature</t>
  </si>
  <si>
    <t>Surface</t>
  </si>
  <si>
    <t>Temperature at the surface in Fahrenheit</t>
  </si>
  <si>
    <t>Weather model</t>
  </si>
  <si>
    <t>6 per day</t>
  </si>
  <si>
    <t>1 km</t>
  </si>
  <si>
    <t>Hourly</t>
  </si>
  <si>
    <t>Fuel
Moisture</t>
  </si>
  <si>
    <t>Dead Fuel
Moisture</t>
  </si>
  <si>
    <t>Fuel moisture content</t>
  </si>
  <si>
    <t>Weather model and third-party dataset</t>
  </si>
  <si>
    <t>Daily</t>
  </si>
  <si>
    <t>2 km</t>
  </si>
  <si>
    <t xml:space="preserve">Fuel Moisture  </t>
  </si>
  <si>
    <t xml:space="preserve">Dead Fuel  </t>
  </si>
  <si>
    <t xml:space="preserve">Ground  </t>
  </si>
  <si>
    <t xml:space="preserve">10-hour fuels are 0.25 inch to 1 inch in diameter  </t>
  </si>
  <si>
    <t xml:space="preserve">Remote Automatic Weather Stations (RAWS)  </t>
  </si>
  <si>
    <t xml:space="preserve">Hourly  </t>
  </si>
  <si>
    <t xml:space="preserve">1.5 km grid  </t>
  </si>
  <si>
    <t xml:space="preserve">Live Fuel  </t>
  </si>
  <si>
    <t xml:space="preserve">Moisture content within living vegetation  </t>
  </si>
  <si>
    <t xml:space="preserve">U.S. Forest Service  </t>
  </si>
  <si>
    <t xml:space="preserve">Bi-Monthly  </t>
  </si>
  <si>
    <t xml:space="preserve">National Forests  </t>
  </si>
  <si>
    <t xml:space="preserve">Grass  </t>
  </si>
  <si>
    <t xml:space="preserve">Space  </t>
  </si>
  <si>
    <t xml:space="preserve">Normalized Difference Vegetation Index (NDVI)  </t>
  </si>
  <si>
    <t xml:space="preserve">Planet Labs   </t>
  </si>
  <si>
    <t xml:space="preserve">Weekly  </t>
  </si>
  <si>
    <t xml:space="preserve">3.7 m  </t>
  </si>
  <si>
    <t xml:space="preserve">Daily  </t>
  </si>
  <si>
    <t>2026  End of Year Total/Completion Date</t>
  </si>
  <si>
    <t>2027 Status</t>
  </si>
  <si>
    <t>2028 Status</t>
  </si>
  <si>
    <t>Emergency Preparedness and Recovery Plan (Section 11.2)</t>
  </si>
  <si>
    <t>Augment the CEADPP by incorporating detailed plans, concepts of operations, and annexes tailored to  specific identified risks. (WMP.1008)</t>
  </si>
  <si>
    <t xml:space="preserve">By 12/31/2026 the CEADPP will be updated to incorporate applicable lessons learned from 2025 and include additional requirements as they are identified </t>
  </si>
  <si>
    <t>By 12/31/2027 the CEADPP will be updated to incorporate applicable lessons learned from 2026 and include additional requirements as they are identified</t>
  </si>
  <si>
    <t>By 12/31/2028 the CEADPP will be updated to incorporate applicable lessons learned from 2027 and include additional requirements as they are identified</t>
  </si>
  <si>
    <t>Section 11.2; p. 258</t>
  </si>
  <si>
    <t>External Collaboration and Coordination (Section 11.3)</t>
  </si>
  <si>
    <t>Enhance current collaborations and establish new ones with CBOs, public safety agencies, and government entities that deliver emergency preparedness education, response, and support services.  (WMP.1454)</t>
  </si>
  <si>
    <t>By 12/13/2026, expand the CBO network to approximately 55 CBOs. Additional CBOs will target circuit segments in the HFTD that have a high number of individuals with AFN.</t>
  </si>
  <si>
    <t>By 12/31/2027, expand the CBO network to approximately 60 CBOs. Additional CBOs will target circuit segments in the HFTD that have a high number of individuals with AFN.</t>
  </si>
  <si>
    <t>By 12/31/2028, expand the CBO network to approximately 65 CBOs. Additional CBOs will target circuit segments in the HFTD that have a high number of individuals with AFN.</t>
  </si>
  <si>
    <t>Section 11.3; p. 264</t>
  </si>
  <si>
    <t>Public Communication, Outreach, and Education Awareness (Section. 11.4)</t>
  </si>
  <si>
    <t>Focus on creating more meaningful and interactive engagements including proactive preparedness through community collaboration, Tribal feedback sessions, and a combination of Outreach and AFN engagement.
Organize a series of Wildfire Safety Fairs and mini-Wildfire Safety Fairs aimed at educating, engaging, and preparing customers in rural communities for wildfires.
Implement Wildfire/PSPS Public Education campaign leading up to the Santa Ana wind season. Solicit customer feedback on communications and messaging and use results to improve communications and notifications for the following year.  (WMP.527)</t>
  </si>
  <si>
    <t xml:space="preserve">By 12/31/2026 the Wildfire, PSPS and AFN Public Education campaigns will have concluded. Customer feedback will be gathered and used to improve communications for 2027. Host Tribal Nation learning sessions post PSPS activations to acquire level of satisfaction with communication and resiliency.  Incorporate feedback where applicable. Continue partnerships with CBOs and AFN collaborative council for amplification of preparedness information by end of year. Host  Wildfire Safety Fairs and mini-Wildfire Safety Fairs in key communities of concern. 
</t>
  </si>
  <si>
    <t xml:space="preserve">By 12/31/2027 the Wildfire, PSPS and AFN Public Education campaigns will have concluded. Customer feedback will be gathered and used to improve communications for 2028. Host Tribal Nation learning sessions post PSPS activations to acquire level of satisfaction with communication and resiliency. Incorporate feedback where applicable. Continue partnerships with CBO's and AFN collaborative council for amplification of preparedness information by end of year. Host Wildfire Safety Fairs and mini-Wildfire Safety Fairs in key communities of concern. </t>
  </si>
  <si>
    <t xml:space="preserve">By 12/31/2028 the Wildfire, PSPS and AFN Public Education campaigns will have concluded. Customer feedback will be gathered and used to improve communications for 2029. Host Tribal Nation learning sessions post PSPS activations to acquire level of satisfaction with communication and resiliency.  Incorporate feedback where applicable. Continue partnerships with CBO's and AFN collaborative council for amplification of preparedness information by end of year. Host  Wildfire Safety Fairs and mini-Wildfire Safety Fairs in key communities of concern. </t>
  </si>
  <si>
    <t>Section 11.4; p. 270</t>
  </si>
  <si>
    <t>Customer Support in Wildfire and PSPS Emergencies (Section 11.5)</t>
  </si>
  <si>
    <t>Enhance support and resources provided to impacted customers at CRCs. (WMP.1455)</t>
  </si>
  <si>
    <t>By 12/31/2026 incorporate applicable lessons learned and feedback received for CRCs.</t>
  </si>
  <si>
    <t>By 12/31/2027 incorporate applicable lessons learned and feedback received for CRCs.</t>
  </si>
  <si>
    <t>By 12/31/2028 incorporate applicable lessons learned and feedback received for CRCs.</t>
  </si>
  <si>
    <t>Section 11.5; p. 279</t>
  </si>
  <si>
    <t>Gap or Limitation Subject</t>
  </si>
  <si>
    <t>Brief Description of Gap or Limitation</t>
  </si>
  <si>
    <t>Remedial Action Plan</t>
  </si>
  <si>
    <t xml:space="preserve">Changing regulatory requirements  </t>
  </si>
  <si>
    <t xml:space="preserve">Constant changes in regulatory requirements make integrating wildfire- and PSPS-specific strategies into the CEADPP difficult. New regulations require additional planning and stakeholder engagement, which takes time and effort.  </t>
  </si>
  <si>
    <t xml:space="preserve">Assign regulatory oversight to personnel in order to maintain continuous awareness of changing regulations and ensure incorporation into the CEADPP.  </t>
  </si>
  <si>
    <t>Public Safety Partner Group</t>
  </si>
  <si>
    <t>Name of Entity</t>
  </si>
  <si>
    <t>Key Protocols</t>
  </si>
  <si>
    <t>Frequency of Prearranged Communication Review and Update</t>
  </si>
  <si>
    <t>Emergency Response</t>
  </si>
  <si>
    <t>2-1-1 Orange County</t>
  </si>
  <si>
    <t>Partner Portal; Email; Voice; Meetings, Trainings, Exercises (hosted by SDG&amp;E and by partner); GIS data services</t>
  </si>
  <si>
    <t>Quarterly</t>
  </si>
  <si>
    <t>2-1-1 San Diego</t>
  </si>
  <si>
    <t xml:space="preserve">Alvarado Hospital </t>
  </si>
  <si>
    <t>American Red Cross of Orange County</t>
  </si>
  <si>
    <t>American Red Cross San Diego Region</t>
  </si>
  <si>
    <t>Communication Service Providers</t>
  </si>
  <si>
    <t>AT&amp;T</t>
  </si>
  <si>
    <t>Barona Band of Mission Indians</t>
  </si>
  <si>
    <t>CAL FIRE</t>
  </si>
  <si>
    <t>Cal Fire</t>
  </si>
  <si>
    <t>CalOES</t>
  </si>
  <si>
    <t>Cal OES</t>
  </si>
  <si>
    <t>Cal OES Office of Tribal Affairs</t>
  </si>
  <si>
    <t>California Highway Patrol</t>
  </si>
  <si>
    <t>Caltrans</t>
  </si>
  <si>
    <t>Campo Band of Kumeyaay Indians</t>
  </si>
  <si>
    <t>Carlsbad Fire Department</t>
  </si>
  <si>
    <t>Water Service Providers</t>
  </si>
  <si>
    <t>Carlsbad Water</t>
  </si>
  <si>
    <t>Charter</t>
  </si>
  <si>
    <t>City of Aliso Viejo</t>
  </si>
  <si>
    <t>City of Carlsbad</t>
  </si>
  <si>
    <t>City of Chula Vista</t>
  </si>
  <si>
    <t>City of Coronado</t>
  </si>
  <si>
    <t>City of Dana Point</t>
  </si>
  <si>
    <t>City of Del Mar</t>
  </si>
  <si>
    <t>City of El Cajon</t>
  </si>
  <si>
    <t>City of Encinitas</t>
  </si>
  <si>
    <t>City of Escondido</t>
  </si>
  <si>
    <t>City of Imperial Beach</t>
  </si>
  <si>
    <t>City of La Mesa</t>
  </si>
  <si>
    <t>City of Laguna Beach</t>
  </si>
  <si>
    <t>City of Laguna Hills</t>
  </si>
  <si>
    <t>City of Laguna Niguel</t>
  </si>
  <si>
    <t>City of Lemon Grove</t>
  </si>
  <si>
    <t>City of Mission Viejo</t>
  </si>
  <si>
    <t>City of National City</t>
  </si>
  <si>
    <t>City of Oceanside</t>
  </si>
  <si>
    <t>City of Poway</t>
  </si>
  <si>
    <t>City of Rancho Santa Margarita</t>
  </si>
  <si>
    <t>City of San Clemente</t>
  </si>
  <si>
    <t>City of San Diego</t>
  </si>
  <si>
    <t>City of San Diego Office of Emergency Services</t>
  </si>
  <si>
    <t>City of San Diego Water Department</t>
  </si>
  <si>
    <t>City of San Juan Capistrano</t>
  </si>
  <si>
    <t>City of San Marcos</t>
  </si>
  <si>
    <t>City of Santee</t>
  </si>
  <si>
    <t>City of Solana Beach</t>
  </si>
  <si>
    <t>City of Vista</t>
  </si>
  <si>
    <t>Community Choice Aggregators</t>
  </si>
  <si>
    <t>Clean Energy Alliance</t>
  </si>
  <si>
    <t>Coronado Fire Department</t>
  </si>
  <si>
    <t>Coronado Police Department</t>
  </si>
  <si>
    <t>County of Orange</t>
  </si>
  <si>
    <t>County of San Diego</t>
  </si>
  <si>
    <t>County of San Diego Office of Emergency Services</t>
  </si>
  <si>
    <t>Cox Communications</t>
  </si>
  <si>
    <t>The Commission</t>
  </si>
  <si>
    <t>CPUC</t>
  </si>
  <si>
    <t>CUEA</t>
  </si>
  <si>
    <t>Deer Springs Fire Protection District</t>
  </si>
  <si>
    <t>Descanso Community Water District</t>
  </si>
  <si>
    <t>El Cajon Police Department</t>
  </si>
  <si>
    <t>Waste Water Service Providers</t>
  </si>
  <si>
    <t>Encina Waste Water Authority</t>
  </si>
  <si>
    <t>Encinitas Fire Department</t>
  </si>
  <si>
    <t>Engineering and Capital Projects Department</t>
  </si>
  <si>
    <t>Escondido Fire Department</t>
  </si>
  <si>
    <t>Escondido Police and Fire Communications</t>
  </si>
  <si>
    <t>Ewiiaapaayp Band of Kumeyaay Indians</t>
  </si>
  <si>
    <t>FACT (Facilitating Access to Coordinated Transportation)</t>
  </si>
  <si>
    <t>Affected Publicly Owned Utilities</t>
  </si>
  <si>
    <t>Fallbrook Public Utility District</t>
  </si>
  <si>
    <t>Family Health Centers San Diego</t>
  </si>
  <si>
    <t>Harrison Park Mutual Water</t>
  </si>
  <si>
    <t>Heartland Communications</t>
  </si>
  <si>
    <t>Heartland Fire</t>
  </si>
  <si>
    <t>Helix Water District</t>
  </si>
  <si>
    <t>Iipay Nation of Santa Ysabel</t>
  </si>
  <si>
    <t>Imperial Beach Fire Department</t>
  </si>
  <si>
    <t>Inaja-Cosmit Band of Indians</t>
  </si>
  <si>
    <t>Indian Health Council</t>
  </si>
  <si>
    <t>Jacumba Community Service District</t>
  </si>
  <si>
    <t>Jamul Indian Village A Kumeyaay Nation</t>
  </si>
  <si>
    <t>Julian Community Service District</t>
  </si>
  <si>
    <t>Kaiser Permanente</t>
  </si>
  <si>
    <t>La Jolla Band of Luiseno Indians</t>
  </si>
  <si>
    <t>La Posta Band of Mission Indians</t>
  </si>
  <si>
    <t>Laguna Niguel Police Services</t>
  </si>
  <si>
    <t>Lakeside Fire Protection District</t>
  </si>
  <si>
    <t>Lakeside Water District</t>
  </si>
  <si>
    <t>Leucadia Wastewater Water District</t>
  </si>
  <si>
    <t>Los Coyotes Band of Indians</t>
  </si>
  <si>
    <t>Los Tules Mutual Water Company</t>
  </si>
  <si>
    <t>Manzanita Band of the Kumeyaay Nation</t>
  </si>
  <si>
    <t>Mesa Grande Band of Mission Indians</t>
  </si>
  <si>
    <t>Metropolitan Water District of Southern California</t>
  </si>
  <si>
    <t>Mission Hospital Laguna Beach</t>
  </si>
  <si>
    <t>Mission Hospital Mission Viejo</t>
  </si>
  <si>
    <t>Monte Vista Fire Dispatch Center</t>
  </si>
  <si>
    <t>Moulton Niguel Water District</t>
  </si>
  <si>
    <t>Municipal Water District of Orange County</t>
  </si>
  <si>
    <t>Naval Base Coronado</t>
  </si>
  <si>
    <t>Navy Region Southwest</t>
  </si>
  <si>
    <t>North County Dispatch Center</t>
  </si>
  <si>
    <t>North County Fire Protection District</t>
  </si>
  <si>
    <t>Oceanside Fire Department</t>
  </si>
  <si>
    <t>Oceanside Police Department</t>
  </si>
  <si>
    <t>Office of Representative Darrell Issa</t>
  </si>
  <si>
    <t>Office of Representative Juan Vargas</t>
  </si>
  <si>
    <t>Office of Representative Mike Levin</t>
  </si>
  <si>
    <t>Office of Representative Sara Jacobs</t>
  </si>
  <si>
    <t>Office of Representative Scott Peters</t>
  </si>
  <si>
    <t>Office of Senator Catherine Blakespear</t>
  </si>
  <si>
    <t>Olivenhain Municipal Water District</t>
  </si>
  <si>
    <t>Orange County Board of Supervisors</t>
  </si>
  <si>
    <t>Orange County Fire Authority</t>
  </si>
  <si>
    <t>Orange County OES</t>
  </si>
  <si>
    <t>Orange County Sheriff's Department</t>
  </si>
  <si>
    <t>Orange County United Way, 2-1-1 Orange County</t>
  </si>
  <si>
    <t>Otay Water District</t>
  </si>
  <si>
    <t>Padre Dam Municipal Water District</t>
  </si>
  <si>
    <t>Pala Band of Mission Indians</t>
  </si>
  <si>
    <t>Palomar Health</t>
  </si>
  <si>
    <t>Palomar Health San Marcos Medical Office</t>
  </si>
  <si>
    <t>Palomar Medical Center Escondido</t>
  </si>
  <si>
    <t>Palomar Medical Center Poway</t>
  </si>
  <si>
    <t>Palomar Mountain Water District</t>
  </si>
  <si>
    <t>Paradise Valley Hospital</t>
  </si>
  <si>
    <t>Pauma Band of Luiseno Indians</t>
  </si>
  <si>
    <t>Pechanga Band of Indians</t>
  </si>
  <si>
    <t>Pine Valley Mutual Water Company</t>
  </si>
  <si>
    <t>Port of San Diego</t>
  </si>
  <si>
    <t>Port of San Diego Harbor Police Department</t>
  </si>
  <si>
    <t>Rady Children's Hospital</t>
  </si>
  <si>
    <t>Rady Children's Hospital San Diego</t>
  </si>
  <si>
    <t>Rainbow Municipal Water District</t>
  </si>
  <si>
    <t>Ramona Municipal Water District</t>
  </si>
  <si>
    <t>Rancho Pauma Mutual Water Company</t>
  </si>
  <si>
    <t>Rancho Santa Fe Assn.</t>
  </si>
  <si>
    <t>Rancho Santa Teresa Water</t>
  </si>
  <si>
    <t>Rincon Band of Luiseno Indians</t>
  </si>
  <si>
    <t>Rincon Del Diablo Municipal Water District</t>
  </si>
  <si>
    <t>Saddleback College</t>
  </si>
  <si>
    <t>San Diego Community Power</t>
  </si>
  <si>
    <t>San Diego County Regional Airport Authority</t>
  </si>
  <si>
    <t>San Diego County Sheriff's Department</t>
  </si>
  <si>
    <t>San Diego County Water Authority</t>
  </si>
  <si>
    <t>San Diego Fire Rescue</t>
  </si>
  <si>
    <t>San Diego Law Enforcement Coordination Center</t>
  </si>
  <si>
    <t>San Diego Police Department</t>
  </si>
  <si>
    <t>San Diego Zoo Wildlife Alliance - Safari Park</t>
  </si>
  <si>
    <t>San Elijo Joint Powers Authority</t>
  </si>
  <si>
    <t>San Marcos Fire Department</t>
  </si>
  <si>
    <t>San Pasqual Band of Mission Indians</t>
  </si>
  <si>
    <t>Santa Fe Irrigation District</t>
  </si>
  <si>
    <t>Santa Margarita Water District</t>
  </si>
  <si>
    <t>Scripps Health</t>
  </si>
  <si>
    <t>SDG&amp;E</t>
  </si>
  <si>
    <t>Sharp Healthcare</t>
  </si>
  <si>
    <t>South Coast Water District</t>
  </si>
  <si>
    <t>South Orange County Water Authority</t>
  </si>
  <si>
    <t>Southern Indian Health Council</t>
  </si>
  <si>
    <t>State of California</t>
  </si>
  <si>
    <t>State of California Department of Water Resources</t>
  </si>
  <si>
    <t>Sweetwater Water Authority</t>
  </si>
  <si>
    <t>Sycuan Band of the Kumeyaay Nation</t>
  </si>
  <si>
    <t>T-Mobile/Sprint</t>
  </si>
  <si>
    <t>Tri-City Medical Center</t>
  </si>
  <si>
    <t>VA Medical Ctr</t>
  </si>
  <si>
    <t>Vallecitos Water District</t>
  </si>
  <si>
    <t>Valley Center Municipal Water District</t>
  </si>
  <si>
    <t>Verizon Wireless</t>
  </si>
  <si>
    <t>Viejas Band of Kumeyaay Indians</t>
  </si>
  <si>
    <t>Vista Fire Department</t>
  </si>
  <si>
    <t>Vista Irrigation District</t>
  </si>
  <si>
    <t>West Cuca Mutual Water Company</t>
  </si>
  <si>
    <t>Yuima Municipal Water District</t>
  </si>
  <si>
    <t xml:space="preserve">Engagement overload  </t>
  </si>
  <si>
    <t xml:space="preserve">Partners not providing as much engagement or feedback due to increased requests.  </t>
  </si>
  <si>
    <t xml:space="preserve">Leverage the partner focus group to determine strategies to increase engagement and feedback  </t>
  </si>
  <si>
    <t>Quarterly Update of Public Safety Partner Contact Information</t>
  </si>
  <si>
    <t>Current updates require SDG&amp;E staff to proactively reach out to update Public Safety Partner contact information at a regularly scheduled interval. This does not capture dynamic changes outside of that schedule.</t>
  </si>
  <si>
    <t>Add contact information self-service functionality in the Public Safety Partner Portal so that partners can update their information in real time.</t>
  </si>
  <si>
    <t>Name of County, City, or Tribal Agency or Civil Society Organization (e.g., nongovernmental organization, fire safe council)</t>
  </si>
  <si>
    <t>Program, Plan, or Document</t>
  </si>
  <si>
    <t>Last Version of Collaboration</t>
  </si>
  <si>
    <t>Level of Collaboration</t>
  </si>
  <si>
    <t>CEADPP</t>
  </si>
  <si>
    <t>2024 version (April 2024)</t>
  </si>
  <si>
    <t>Wildfire/PSPS protocols 
feedback and review</t>
  </si>
  <si>
    <t>County OES</t>
  </si>
  <si>
    <t>San Diego County</t>
  </si>
  <si>
    <t xml:space="preserve"> American Red Cross</t>
  </si>
  <si>
    <t>211 San Diego</t>
  </si>
  <si>
    <t>Wildfire Preparedness</t>
  </si>
  <si>
    <t>2024 version (June 2024)</t>
  </si>
  <si>
    <t>Wildfire Preparedness and Resiliency Workshop</t>
  </si>
  <si>
    <t>Cal OES Office of Tribal Coordination</t>
  </si>
  <si>
    <t>California Governor's Office of Emergency Services</t>
  </si>
  <si>
    <t>California Public Utilities Commission</t>
  </si>
  <si>
    <t>County of San Diego OES</t>
  </si>
  <si>
    <t>Port of San Diego Harbor Police</t>
  </si>
  <si>
    <t>San Diego County Fire Prot. District</t>
  </si>
  <si>
    <t>San Diego County OES</t>
  </si>
  <si>
    <t>San Diego Sheriff's Department</t>
  </si>
  <si>
    <t>All local government, tribal, and public safety partners invited</t>
  </si>
  <si>
    <t>Wildfire Preparedness and Resiliency</t>
  </si>
  <si>
    <t>PSPS Preparedness &amp; Wildfire Safety Workshop</t>
  </si>
  <si>
    <t>Representatives from  local government, tribal, and public safety partners</t>
  </si>
  <si>
    <t>As scheduled</t>
  </si>
  <si>
    <t>EOC Tours</t>
  </si>
  <si>
    <t>Subject of Gap or Limitation</t>
  </si>
  <si>
    <t>Strategy for Improvement</t>
  </si>
  <si>
    <t>No current gaps or limitations noted in collaboration efforts with local and regional partners on local wildfire planning efforts.</t>
  </si>
  <si>
    <t>Mesa Grande</t>
  </si>
  <si>
    <t>Tribal Events – 3/2024; 7/2024; 11/2024</t>
  </si>
  <si>
    <t>Held listening sessions on Tribal priorities, provided overview of undergrounding project on Circuit 222, received feedback on CAVA, held low-income workshops, and held a Customer Resiliency Solutions townhall.</t>
  </si>
  <si>
    <t>Iipay Nation of Santa Ysabel -</t>
  </si>
  <si>
    <t>Tribal Events - 01/2024; 2/2024;4/2024; 6/2024;9/2024; 11/2024</t>
  </si>
  <si>
    <t>Held listening sessions on Tribal priorities, provided overview of undergrounding project on Circuit 220, received feedback on CAVA, discussed undergrounding colocation with Caltrans, discussed Department of Energy resiliency grant, and participated in Earth Day Fair, co-sponsored Safety Fair.</t>
  </si>
  <si>
    <t>Jamul Indian Village</t>
  </si>
  <si>
    <t>Emergency Preparedness</t>
  </si>
  <si>
    <t>Tribal Events – 03/2024; 5/2024</t>
  </si>
  <si>
    <t>Held listening session on Tribal priorities, reviewed Tribal Emergency Response, provided customer resiliency collateral, and participated in Earth Day Fair.</t>
  </si>
  <si>
    <t>La Posta</t>
  </si>
  <si>
    <t>Tribal Events – 02/2024; 3/2024;5/2024; 10/2024</t>
  </si>
  <si>
    <t>Held listening session on Tribal priorities, participated in Earth Day Fair, provided update of undergrounding project on Circuit 1215, and reviewed feedback on PSPS activation.</t>
  </si>
  <si>
    <t>Pala</t>
  </si>
  <si>
    <t>Wildfire Resiliency</t>
  </si>
  <si>
    <t>Tribal Events – 04/2024; 7/2024; 8/2024; 11/2024</t>
  </si>
  <si>
    <t>Held meet and greet listening session on Tribal priorities and received feedback on CAVA.</t>
  </si>
  <si>
    <t>Rincon</t>
  </si>
  <si>
    <t>Community Outreach</t>
  </si>
  <si>
    <t>Tribal Events – 01/2024; 2/2024; 3/2024; 4/2024; 5/2024; 6/2024; 7/2024; 8/2024; 10/2024; 11/2024; 12/2024</t>
  </si>
  <si>
    <t>Provided overview of undergrounding project on Circuit 990, discussed interconnection projects, delivered microgrid incentive program information, reviewed feedback on PSPS activation, and participated in career fair.</t>
  </si>
  <si>
    <t>San Pasqual</t>
  </si>
  <si>
    <t>Tribal Events – 05/2024; 6/2024; 8/2024; 10/2024</t>
  </si>
  <si>
    <t>Provided overview of undergrounding project on Circuit 1030, discussed undergrounding colocation with ATT, and addressed cultural resources and access protocols issues.</t>
  </si>
  <si>
    <t>Campo</t>
  </si>
  <si>
    <t>Tribal Events – 01/2024; 2/2024; 3/2024; 4/2024; 5/2024; 6/2024; 7/2024; 8/2024; 9/2024; 10/2024; 11/2024</t>
  </si>
  <si>
    <t>Participated in Campo Earth Day, delivered microgrid incentive program information, discussed undergrounding colocation, provided overview of undergrounding project circuit 1215, and participated in Healthy Families and Community Fair.</t>
  </si>
  <si>
    <t>Ewiiaaiipyaap</t>
  </si>
  <si>
    <t xml:space="preserve">Tribal Events - 01/2024 </t>
  </si>
  <si>
    <t>Provided overview of undergrounding project on Circuit 358.</t>
  </si>
  <si>
    <t>Pauma</t>
  </si>
  <si>
    <t>Tribal Events - 01/2024; 4/2024; 7/2024; 8/2024</t>
  </si>
  <si>
    <t>Participated in Community Police Night Out Event, addressed cultural and access protocols, provided a grant to the fire department, and delivered customer resiliency informational items.</t>
  </si>
  <si>
    <t>La Jolla</t>
  </si>
  <si>
    <t>Tribal Events - 01/2024; 5/2024; 7/2024</t>
  </si>
  <si>
    <t>Delivered microgrid incentive program information, held a  listening session, participated in community event, and participated in Earth Day Fair.</t>
  </si>
  <si>
    <t>Los Coyotes</t>
  </si>
  <si>
    <t>Tribal Events - 3/2024; 5/2024; 11/2024</t>
  </si>
  <si>
    <t>Held education session on vegetation management  access protocols, sponsored tree planting event, and provided overview of undergrounding project on Circuit 210.</t>
  </si>
  <si>
    <t>Barona</t>
  </si>
  <si>
    <t>Tribal Events - 3/2024; 7/2024</t>
  </si>
  <si>
    <t>Participated in Healthy Families event and other listening sessions.</t>
  </si>
  <si>
    <t>Viejas</t>
  </si>
  <si>
    <t>Tribal Events - 5/2024</t>
  </si>
  <si>
    <t>Participated in Earth Day Fair and provided update of undergrounding project on Circuit 358.</t>
  </si>
  <si>
    <t>Manzanita</t>
  </si>
  <si>
    <t>Tribal Events - 01/2024; 2/2024; 3/2024; 8/2024; 12/2024</t>
  </si>
  <si>
    <t>Provided update of undergrounding project on Circuit 215 update, addressed cultural and access protocols, participated in Healthy Family Events, and participated in Earth Day Fair.</t>
  </si>
  <si>
    <t>Southern California Tribes</t>
  </si>
  <si>
    <t>Tribal Events – 3/2024; 5/2024; 6/2024; 7/2024; 9/2024; 11/2024; 12/2024</t>
  </si>
  <si>
    <t>Participated quarterly in Southern California Tribal Emergency Managers Meeting and participated and facilitated focus group sessions with Inter-Tribal Long Term Recovery foundation Resiliency Breakfast and SDG&amp;E Workshop.</t>
  </si>
  <si>
    <t>Trust of outside entities</t>
  </si>
  <si>
    <t>There is little to no trust for SDG&amp;E</t>
  </si>
  <si>
    <t>Strategy: Provide cultural competency training and stress reciprocity to internal business. Target timeline: Execute first training by Q3 of 2026.</t>
  </si>
  <si>
    <t>Limited participation from Tribes on wildfire and PSPS plans and support services</t>
  </si>
  <si>
    <t>Low Tribal participation in annual workshops and tours</t>
  </si>
  <si>
    <t>Strategy: Continue to offer in person and virtual workshops and continue to conduct annual survey. Participate in planned Tribal events, and offer mini grants. Target timeline: Annual survey was implemented in 2025. Begin participation in Tribal events in 2026.</t>
  </si>
  <si>
    <t>Limited funding for Tribal projects</t>
  </si>
  <si>
    <t>Because Tribes are often dependent on grant funding, Tribes with fewer resources struggle to provide basic needs to their members.</t>
  </si>
  <si>
    <t>Strategy: Fund partial time for an SDG&amp;E liaison position within Tribal governments of under resourced Tribes. Target timeline: Next GRC cycle.</t>
  </si>
  <si>
    <t>Stakeholder Group/ Target Community</t>
  </si>
  <si>
    <t>Event Type</t>
  </si>
  <si>
    <t>Method(s) for Communicating</t>
  </si>
  <si>
    <t>Means to Verify Message Receipt</t>
  </si>
  <si>
    <t>Interests or Concerns Before, During, and After Wildfire and PSPS events</t>
  </si>
  <si>
    <t xml:space="preserve">General public  </t>
  </si>
  <si>
    <t xml:space="preserve">Wildfire  </t>
  </si>
  <si>
    <t xml:space="preserve">CNS system (text, voice message, and email), website updates, PSPS app, SDG&amp;E Today </t>
  </si>
  <si>
    <t xml:space="preserve">CNS message confirmation tracking, web traffic tracking, and app downloads/performance. </t>
  </si>
  <si>
    <t>Awareness of a current wildfire, scope of impacted communities,  current status and areas threatened, available resources, and ongoing updates until wildfire is contained.</t>
  </si>
  <si>
    <t xml:space="preserve">Wildfire-related outage  </t>
  </si>
  <si>
    <t>PSPS-related de-energization</t>
  </si>
  <si>
    <t xml:space="preserve">Restoration of service  </t>
  </si>
  <si>
    <t xml:space="preserve">Priority essential services  </t>
  </si>
  <si>
    <t xml:space="preserve">Emails, plus access to website updates, PSPS app, PSP app, and SDG&amp;E NewsCenter  </t>
  </si>
  <si>
    <t xml:space="preserve">Email delivery confirmations, updating for any that come back unsent.   </t>
  </si>
  <si>
    <t xml:space="preserve">PSPS-related de-energization  </t>
  </si>
  <si>
    <t xml:space="preserve">AFN populations  </t>
  </si>
  <si>
    <t xml:space="preserve">Wildfire, wildfire-related outage, PSPS-related de-energization, restoration of service  </t>
  </si>
  <si>
    <t xml:space="preserve">CNS message confirmation tracking, web traffic tracking, and app downloads/performance. If no reply is given, house visits could be performed.  </t>
  </si>
  <si>
    <t xml:space="preserve">Non-English speakers  </t>
  </si>
  <si>
    <t xml:space="preserve">Tribes  </t>
  </si>
  <si>
    <t>Target Community</t>
  </si>
  <si>
    <t xml:space="preserve">Limited access to understand electrical corporation wildfire hazards and risks, specific actions that can be taken to reduce risk, and awareness of emergency services and resources.  </t>
  </si>
  <si>
    <t xml:space="preserve">People in remote or isolated areas  </t>
  </si>
  <si>
    <t xml:space="preserve">Limited access to resources such as transportation and/or the ability to receive emergency notifications, specific actions that can be taken to reduce risk, and awareness of emergency services and resources.  </t>
  </si>
  <si>
    <t xml:space="preserve">Elderly (Seniors 62+)  </t>
  </si>
  <si>
    <t xml:space="preserve">Impaired physical mobility, diminished sensory awareness, chronic health conditions, and/or social and economic limitations that interfere with the ability to prepare for, react to, and recover from a wildfire or a PSPS activation.  </t>
  </si>
  <si>
    <t xml:space="preserve">People with limited technology  </t>
  </si>
  <si>
    <t xml:space="preserve">Limited and/or no access to emergency notifications and limited understanding of electrical corporation wildfire hazards and risks, specific actions that can be taken to reduce risk, and awareness of emergency services and resources.  </t>
  </si>
  <si>
    <t xml:space="preserve">Customers enrolled in utility program: CARE, FERA, MBL, including Life Support (Critical Care)  </t>
  </si>
  <si>
    <t xml:space="preserve">Accuracy of self-certification status renewal to support accurate and timely emergency notifications are received. </t>
  </si>
  <si>
    <t xml:space="preserve">Customer with disabilities   </t>
  </si>
  <si>
    <t>Providing education on resources available to further support  customers who have mobility, hearing, learning, or seeing disabilities these customers during an emergency.</t>
  </si>
  <si>
    <t xml:space="preserve">Customers who receive their bill in an alternate format (e.g., Braille, large print)  </t>
  </si>
  <si>
    <t xml:space="preserve">Limited ability to digest educational material, collateral, and emergency notifications if not presented in an alternate format.   </t>
  </si>
  <si>
    <t xml:space="preserve">Customers who self-identify as AFN or an individual with AFN in the household  </t>
  </si>
  <si>
    <t xml:space="preserve">Limited ability to understand the requirements and limited knowledge of the self-identification process.   </t>
  </si>
  <si>
    <t xml:space="preserve">Tribal members  </t>
  </si>
  <si>
    <t xml:space="preserve">Difficult to reach due to diversity – some live on reservations, some off, some are a part of federally recognized tribes and others are not. Increased risk due to their location in remote and/or HFTD areas with limited access to broadband, limited technology, health disparities, and impacted by socioeconomic factors.   </t>
  </si>
  <si>
    <t xml:space="preserve">Website information  </t>
  </si>
  <si>
    <t xml:space="preserve">Maintaining current information on the website to serve as a repository for wildfire safety resources for customers. It also provides information on PSPS activations, wildfire safety projects, emergency preparedness, Community Resource Centers (CRCs) and more.  </t>
  </si>
  <si>
    <t xml:space="preserve">PSPS Mobile App  </t>
  </si>
  <si>
    <t xml:space="preserve">Providing real -time alerts and updates in English and Spanish on a PSPS activation  for up to five addresses. Information includes customized notifications, CRC information with GPS directions, and other real-time updates and safety information related to PSPS activities.  </t>
  </si>
  <si>
    <t xml:space="preserve">Public Safety Partner Mobile App  </t>
  </si>
  <si>
    <t xml:space="preserve">Updating regional public safety partners via the Public Safety Partner mobile app to allow them to access the Public Safety Portal from the field on their mobile devices. Features include real-time map information linked to a secure GIS portal, the ability for partners to follow the PSPS activation status of one or more jurisdictions of their choice, customized push notifications, sectionalizing devices listed by community, and a resource page that includes a social media tool kit, point of contact information, and community flyers.  </t>
  </si>
  <si>
    <t xml:space="preserve">SDG&amp;E Alexa Skill  </t>
  </si>
  <si>
    <t xml:space="preserve">Providing real-time updates and information via  Alexa skill on weather forecasts, RFWs, the FPI, air quality, the potential for a PSPS activation, and where to find resources about a PSPS activation, as well as flex alerts.  </t>
  </si>
  <si>
    <t xml:space="preserve">Media Engagement  </t>
  </si>
  <si>
    <t xml:space="preserve">Establishing partnerships with local broadcast and print media continue to inform customers of proactive safety and preparedness outreach prior to, during, and after a PSPS activation or wildfire. Local broadcast and print media, including designated emergency broadcast radio, amplify messaging during a wildfire or PSPS activation. Press updates are also posted to SDGENews.com and on social media channels.  </t>
  </si>
  <si>
    <t xml:space="preserve">PSPS Paid Campaign  </t>
  </si>
  <si>
    <t xml:space="preserve">Informing customers via the PSPS Paid Campaign of the latest technology advancements to further refine the decision-making required when activating a PSPS protocols. Providing tips and available resources during a PSPS activation on what to expect during a PSPS activation, and where to go to receive support services is available. Sharing  communication tools including social media, local community social media pages, print, digital and outdoor advertising, wildfire Safety Fairs, in-Community events, in-Community newsletters, newspapers; community bulletins/ posters, community stores, supermarkets, laundromats, barber shops, airport, train and bus depot video monitor messaging, athletic event/stadium ads, local broadcast media and journalist education, message amplification by CBOs, and power outage and preparedness videos.  </t>
  </si>
  <si>
    <t xml:space="preserve">Customer/Public Wildfire/PSPS Notifications/Communications Comprehension  </t>
  </si>
  <si>
    <t>Improving our customers retention and comprehension of communications and messaging during a PSPS activation or related emergency event.</t>
  </si>
  <si>
    <t xml:space="preserve">Strategy: Continue to conduct annual surveys as required and use feedback to improve communications and messaging for the following year. This includes Public Education efforts, customer notification content and customer/public messaging during PSPS activations. 
Target timeline: Annually </t>
  </si>
  <si>
    <t>Customer understanding of support services during PSPS de-energizations vs. planned outages</t>
  </si>
  <si>
    <t>Customers sometimes contact PSPS AFN support partners looking for assistance during a planned outage, especially if it occurs near a PSPS activation.</t>
  </si>
  <si>
    <t>Strategy: Continue to provide education on what support services are offered for PSPS de-energizations and notify the customer contact center when a customer is inaccurately referred to an AFN Support Partner. 
Target timeline: Ongoing</t>
  </si>
  <si>
    <t>Updating current customer contact information</t>
  </si>
  <si>
    <t xml:space="preserve">This is a constant effort to retain updated contact information for customers. </t>
  </si>
  <si>
    <t>Strategy:  SDG&amp;E will continue to utilize the call to action of updating contact information, signing up for PSPS notifications and downloading the Alerts by SDG&amp;E app to receive notifications and updates about PSPS de-energizations. Additionally, the company will explore additional opportunities to solicit and retain updated customer contact information. 
Target timeline: Ongoing</t>
  </si>
  <si>
    <t>Qualitative or Quantitative Target</t>
  </si>
  <si>
    <t>Asset
Management
and Inspection Enterprise
System</t>
  </si>
  <si>
    <t>Asset Management and Inspection Enterprise System-Utilize advanced technology and analytics - including integrating Asset 360 and IIP data - to develop, enhance, expand risk-informed strategies, and enhance transparency for asset management (WMP.1457)</t>
  </si>
  <si>
    <t>By 12/31/2026, integrate advanced technology and analytics, including Asset 360 and IIP data, to develop risk-informed strategies for asset management.</t>
  </si>
  <si>
    <t>By 12/31/2027, continue enhancing and expanding these risk-informed strategies to improve transparency and efficiency in asset management.</t>
  </si>
  <si>
    <t>By 12/31/2028, continue enhancing and expanding these risk-informed strategies to improve transparency and efficiency in asset management.</t>
  </si>
  <si>
    <t>Section 8.3; p. 150</t>
  </si>
  <si>
    <t>Vegetation
Management
Enterprise
System</t>
  </si>
  <si>
    <t>Vegetation Management Enterprise System-Enhance asset tracking, data analytics, and scheduling capabilities to more effectively manage and support Vegetation Management activities. (WMP.511)</t>
  </si>
  <si>
    <t xml:space="preserve">By mid-2026: Integrate historical meteorology data (e.g., wind gust) into PowerWorkz field application ("Epoch") as a GIS visualization tool for improved field situational awareness and decision-making. By 12/31/26: Complete update of new version of Powerworkz desktop work management application ("Cityworks") to enhance work order management and vegetation management activity scheduling. </t>
  </si>
  <si>
    <t>By mid-2027: Complete migration of all vegetation management data into AWS and the Cloud. By 12/31/27: Replace all current SSRS reporting with AWS-reporting capabilities and dashboarding to track, manage, and report on all vegetation management activity status.</t>
  </si>
  <si>
    <t>By mid-2028: Move from a Mobile Data Platform hardware tool used for data collection to a newer and more functional tool such as I-Pad to improve efficiency, functionality, and worker safety. By 12/31/28: Integrate data modeling and predictive analytics to improve vegetation mangement activity scheduling, risk management, project scoping, etc.</t>
  </si>
  <si>
    <t>Section 9; p. 206</t>
  </si>
  <si>
    <t>Vegetation
Management
Enterprise
System-Advanced Analytics</t>
  </si>
  <si>
    <t>Vegetation Management Enterprise System-Advanced Analytics-Advanced analytics for proactive vegetation inspection (WMP.1464)</t>
  </si>
  <si>
    <t>By mid-2026: Complete and test v.2.0 of the Probability of Vegetation Contact model. Focus on model tuning and testing – including field-validation surveys with vegetation management subject matter experts.  By 12/31/2026: Test v.1.0 of the Probability of Hazard model. Focus on model tuning and testing – including field-validation surveys with vegetation management subject matter experts.  By 12/31/2026: Complete phase I of Vegetation Management data migration from PowerWorkz-Oracle to AWS.</t>
  </si>
  <si>
    <t>By early 2027: Begin AWS data-product developments (phase II) to streamline operational analytics, reporting, and future model developments.  By mid-2027: Begin design and exploratory data analysis for a Vegetation Growth model.  By 12/31/2027: Conduct proof-of-concept study(ies) with applicable vendor(s) to better understand the efficacy of remote sensing technologies for identifying non-compliant vegetation.</t>
  </si>
  <si>
    <t>By early 2028: Complete v.1.0 of data-product developments and integrate with existing models and reporting systems where applicable.  By 12/31/2028: Where applicable, continue investigating and/or begin implementing remote sensing technologies identified during proof of concept study(ies) in 2027.  By 12/31/2028: Test/utilize risk models to develop indices for prioritizing and conducting targeted Off-Cycle Patrols.</t>
  </si>
  <si>
    <t>Enterprise Data Foundation</t>
  </si>
  <si>
    <t>Enterprise Data Foundation-Migrate data from on-premise to the AWS Cloud (WMP.519)</t>
  </si>
  <si>
    <t>By 12/31/2026: Establish data migration patterns, successfully migrate data sets including grid hardening, assets, and PSPS/risk events, and implement data validation, integrity, and governance processes to ensure quality and integrity throughout the migration journey.</t>
  </si>
  <si>
    <t>By 12/31/2027: Execute data integration from the upgraded SAP S/4 HANA platform for ERP, transitioning from the legacy SAP ECC system. Additionally, implement data ingestion processes for the new Transmission SAP S/4 HANA system while maintaining enterprise data quality standards.</t>
  </si>
  <si>
    <t>By 12/31/2028: Integrate and ingest critical data from all newly implemented systems across the organization. This initiative will include establishing data pipelines, security protocols, and ETL processes. The integration will prioritize data quality and system compatibility while maintaining compliance standards.</t>
  </si>
  <si>
    <t>Section 12; p. 284</t>
  </si>
  <si>
    <t>Risk Methodology and Assessment</t>
  </si>
  <si>
    <t>Risk Assessment Systems - Enhance WiNGS Visualization Platform (WMP.442)</t>
  </si>
  <si>
    <t>By 12/31/2026: Continue enhancing the visualization platform to facilitate quick and easy access to reliable data to inform de-energization and mitigation investment planning decisions, faster initial loads and overall stability of the platform. 
Identify potential enhancements for existing features to elevate user experience and facilitate efficient risk information transfer.</t>
  </si>
  <si>
    <t xml:space="preserve">By 12/31/2027: Continue to integrate and deploy additional enhancements, bug fixes and features. 
Explore and expand additional use cases for risk modeling and visualization platform.  </t>
  </si>
  <si>
    <t xml:space="preserve">By 12/31/2028: Continue regular meetings with internal subject matter experts, visualization developers, and platform users to ensure the precision of displayed data and effective visualizations as well as pinpoint areas for improvement. 
Explore and expand additional use cases for risk modeling and visualization platform.  </t>
  </si>
  <si>
    <t>Section 5.7; p. 76</t>
  </si>
  <si>
    <t>See FPI (WMP.450)</t>
  </si>
  <si>
    <t>See OEIS Table 10-1</t>
  </si>
  <si>
    <t>Section 10.5; p. 235</t>
  </si>
  <si>
    <t>Grid Monitoring</t>
  </si>
  <si>
    <t>Data Integration (WMP.1444)</t>
  </si>
  <si>
    <t>Section 10.1; p. 235</t>
  </si>
  <si>
    <t>Ignition Detection</t>
  </si>
  <si>
    <t>Ignition Detection Systems - Cameras(WMP.1343)</t>
  </si>
  <si>
    <t>ID #</t>
  </si>
  <si>
    <t>Year of Lesson Learned</t>
  </si>
  <si>
    <t>Subject</t>
  </si>
  <si>
    <t xml:space="preserve">Category and Source of Lesson Learned </t>
  </si>
  <si>
    <t>Description of Lesson Learned</t>
  </si>
  <si>
    <t>Proposed WMP Improvement</t>
  </si>
  <si>
    <t>Timeline for Implementation</t>
  </si>
  <si>
    <t>Reference</t>
  </si>
  <si>
    <t>Double Down Initiative
PSPS</t>
  </si>
  <si>
    <t>Outcome From Previous WMP Cycles
PSPS</t>
  </si>
  <si>
    <t>Proactive, risk-informed corrective maintenance can potentially reduce scope of PSPS activations.</t>
  </si>
  <si>
    <t>Risk-informed prioritization of CMP corrective work prior to San Diego's Santa Ana wind season.
Implement prioritization for pole loading calculation related findings (utilization &amp; clearance infractions) with Electric Distribution Engineering</t>
  </si>
  <si>
    <t>2025-2028</t>
  </si>
  <si>
    <t>Double Down Initiative</t>
  </si>
  <si>
    <t xml:space="preserve">Outcome From Previous WMP Cycles </t>
  </si>
  <si>
    <t xml:space="preserve">Notify field users and corporate security of potential hazards and customer warnings before approaching private property. </t>
  </si>
  <si>
    <t>Enable GeoCall to allow field users to enter data on customer and property restrictions, and identify on GIS/maps in real time.</t>
  </si>
  <si>
    <t>Establish a process to identify, review, and maintain distribution access roads that need maintenance​.</t>
  </si>
  <si>
    <t>Prioritize access roads to devices on circuits that are frequently de-energized for PSPS to help reduce the time it takes to patrol​, and develop dashboard for districts to submit and review status of projects.</t>
  </si>
  <si>
    <t xml:space="preserve">PSPS </t>
  </si>
  <si>
    <t>Nov 6-8, 2024 PSPS Activation</t>
  </si>
  <si>
    <t>Data refresh rates between GIS and the Customer Notification System resulted in inconsistent customer data</t>
  </si>
  <si>
    <t>A focus team has been created to resolve the issue.</t>
  </si>
  <si>
    <t>2025-2027</t>
  </si>
  <si>
    <t>PSPS Post-Event Report - Nov 6-8, 2024</t>
  </si>
  <si>
    <t>PSPS After Action Report (AAR)</t>
  </si>
  <si>
    <t>Identified areas of improvement for the Customer Notification System, which includes ability to create customer lists based on switching plans and other real-time changes to support re-energization.</t>
  </si>
  <si>
    <t>Identify requirements for improvements and execute projects based on priority, difficulty, and budget.</t>
  </si>
  <si>
    <t>Dec 2024/Jan 2025 PSPS Activations
Areas for Continuous Improvement</t>
  </si>
  <si>
    <t>As more end users gain access and are using the WiNGS visualization tools, there is an opportunity to improve user experience as well as the timeliness and consistency of the data refresh.</t>
  </si>
  <si>
    <t>Provide easy and quick access to reliable data and provide an optimized user interface to inform decision making.</t>
  </si>
  <si>
    <t>Ongoing</t>
  </si>
  <si>
    <t>OEIS Table 5-6
ACI SDGE-25U-03</t>
  </si>
  <si>
    <t>2022-2024</t>
  </si>
  <si>
    <t>Wildfire Mitigation Strategy</t>
  </si>
  <si>
    <t>Areas for Continuous Improvement</t>
  </si>
  <si>
    <t>Continue journey of more risk-informed and data-driven decision making.</t>
  </si>
  <si>
    <t xml:space="preserve">Incorporate lifecycle cost analysis to explore combined mitigation effectiveness to inform mitigation selection and prioritization. </t>
  </si>
  <si>
    <t>2024-2028</t>
  </si>
  <si>
    <t>WMP 2026-2028, Section 6
ACI SDGE-23-06</t>
  </si>
  <si>
    <t>Vegetation management and inspections</t>
  </si>
  <si>
    <t>Collaboration with other IOUs
Areas for Continuous Improvement</t>
  </si>
  <si>
    <t>Continue analysis of enhanced clearance research to inform updated forecasts and program scope.</t>
  </si>
  <si>
    <t>Refine scope of enhanced clearances.</t>
  </si>
  <si>
    <t>2023-2028</t>
  </si>
  <si>
    <t>Section 9.2
ACI SDGE-25U-09</t>
  </si>
  <si>
    <t>Land Rights and Permits</t>
  </si>
  <si>
    <t>Feedback from Government Agencies</t>
  </si>
  <si>
    <t>Agency approval is needed before advancing to design phase for agency projects.</t>
  </si>
  <si>
    <t xml:space="preserve">Process was updated to hold projects at 60 percent design, instead of advancing to 100 percent of the design through the QA and approval process. By holding the project at the 60 percent design milestone, a higher level of engagement can be achieved during any design revisions. </t>
  </si>
  <si>
    <t xml:space="preserve">Certain agencies have complex or restrictive design criteria. Incorporating agency approval criteria into internal design guidelines will streamline the approval process. </t>
  </si>
  <si>
    <t>Agency approval criteria should be identified and included in the Design Preference Guideline (DPG).</t>
  </si>
  <si>
    <t>Stronger relationships with agency representatives may help mitigate some rejections and re-submittals.</t>
  </si>
  <si>
    <t>Develop relationships with agency staff. Increasing time and effort up front to create these relationships allows for a greater depth of communication. Instead of rejecting a submittal, which would lead to revisions and re-submittal, agency staff can call or send messages with questions that can be answered in a timely manner.</t>
  </si>
  <si>
    <t>Undergrounding</t>
  </si>
  <si>
    <t>Grid Hardening Working Group</t>
  </si>
  <si>
    <t>Cultural, Tribal Nation and Environmental Considerations: Early on, the program didn’t realize the challenge and demand required to understand Tribal Nation sensitivities, regulatory requirements, and the need for thorough engagement, which often requires multiple meetings and extended timelines. Without understanding Tribal Nation sensitivities, regulatory requirements, and need for thorough engagement, it’s difficult to complete a 30% design review.</t>
  </si>
  <si>
    <t>SDG&amp;E collaborates with multiple government agencies such as the County of San Diego, Department of the Interior, Bureau of Indian Affairs, Caltrans, and the U.S. Forest Service, to ensure proper land rights and permits are obtained.</t>
  </si>
  <si>
    <t>Data-Management and Technology Integration: Emphasis on systemizing data collection and processing at all levels, including subs and liaisons, to prevent process inefficiencies. Early data collection enables better project management and problem resolution.</t>
  </si>
  <si>
    <t>Continue to collaborate with Grid Hardening Working Group and our own impact departments to create and implement solutions.</t>
  </si>
  <si>
    <t>Feedback and Continuous Improvement:  Silos within the program hinder collaboration, as not all teams are aware of each other’s work. A shared platform for visibility into all ongoing work would enhance communication and coordination. Programs with funding obligations often require detailed reporting, which could be formalized into a monthly program report for better program wide visibility and documentation.</t>
  </si>
  <si>
    <t>Financial Management and Budgeting: A budget funding calculator was introduced to help price projects and assist requestors in understanding costs. The Last Planner System, including planning and scheduling, was used to track survey progress and efficiency. Monthly reports were sent to the team for feedback and improvements.</t>
  </si>
  <si>
    <t>Process Improvement and Efficiency: Initially the program was managed as a collection of individual projects, leading to inefficiencies. Each group reviewed and developed deliverables at every stage gate, creating bottlenecks and a lack of collective project tracking. The program transitioned to a streamlined approach by consolidating all disciplines’ deliverables into a single file, improving efficiency.</t>
  </si>
  <si>
    <t>Program Governance and Leadership: In person governance workshops brought SDG&amp;E executives and AECOM together, highlighting different ideas and understanding of AECOM global program management and energy utility approaches. These workshops emphasized the importance of governance, planning and alignment. SDGE leadership, demonstrated strong commitment from day one, signaling their intent to do things differently by bringing in AECOM. Their sponsorship and alignment with functional leads were key to program success. Leadership events, such as roundtables, were valuable for fostering alignment and inclusion early in the program. Expanding these roundtables beyond leadership to the entire program team could enhance inclusivity and engagement.</t>
  </si>
  <si>
    <t>Risk Management and Planning - Granular Analysis and Root Cause Identification: Analyzing delays at a granular level helps identify patterns (e.g., common owners or encroachments) and predict future risks. Root cause analysis identifies driving factors of risks/delays and informs mitigation plans.</t>
  </si>
  <si>
    <t>Safety and Field Operations: The safety team built strong personal relationships with field team members and the construction safety services team by actively engaging in the field. They provided hands-on coaching to promote safer practices and reinforce safe behaviors, fostering a shared understanding of safety expectations. By placing Field Safety Officers on-site, they established a culture of trust, making it clear that the goal was not to catch mistakes but to support contractors in working safely. Additionally, the safety team exceeded SDG&amp;E’s written reporting protocols by following up with team members after reports by phone call, further strengthening relationships and reinforcing their commitment to safety.</t>
  </si>
  <si>
    <t>Stakeholder Engagement and Management - Focus Group Meetings: To address challenges with private property owners hesitant to sign easements, focus group meetings were implemented. These meetings included regular participation from program and project management, legal counsel, lands, and land service representatives, and communications to align on and resolve issues that historically caused delays. By bringing the right decision-makers together every two weeks, the team could address new challenges, make decisions in real-time, and avoid delays caused by email bottlenecks.</t>
  </si>
  <si>
    <t>Team Collaboration and Communication:  Establishing a partnership with SDG&amp;E involved working alongside them rather than merely beside them, fostering sponsorship and collaborative relationships. Contractor partnerships, such as with NV5, were critical. Building trust and including contractors in conversations led to significant cost savings and strengthened relationships.</t>
  </si>
  <si>
    <t>Discontinued Initiative Activity (Tracking ID)</t>
  </si>
  <si>
    <t>Rationale for Discontinuation</t>
  </si>
  <si>
    <t>Lessons Learned</t>
  </si>
  <si>
    <t>Replacement Activities (include page # where discussed)</t>
  </si>
  <si>
    <t>Wireless Fault Indicators  (WMP.449)</t>
  </si>
  <si>
    <t xml:space="preserve">The  current wireless fault indicators were discontinued by the manufacturer. These units communicate into On-Ramp, but do not communicate with SCADA, which makes it obsolete as a wireless indicator. Therefore, they are used manually by field personnel as a fault indicator. </t>
  </si>
  <si>
    <t>SDG&amp;E is exploring alternative technologies and will continue to utilize existing fault indicators to achieve risk reduction.</t>
  </si>
  <si>
    <t>Generator Grant Program  (WMP.466)</t>
  </si>
  <si>
    <t xml:space="preserve">Changes in the product technology and market availability of viable options has changed since the launch of this program, and the same type of customers will be served with resiliency assessments and resources based on evolving technology and availability. </t>
  </si>
  <si>
    <t>Customers across the high fire threat district have varying degrees of resiliency for potential power outages, and an offering that assesses customer awareness and resource preparedness can better align the appropriate support.</t>
  </si>
  <si>
    <t>Customized Resiliency Assessments (WMP.1432); Section 8.2.11.3; p. 144</t>
  </si>
  <si>
    <t>Distribution infrared inspections (WMP.481)</t>
  </si>
  <si>
    <t>The inspection program yielded an extremely low find rate. See ACI SDGE-25U-08  (Appendix D) for more information.</t>
  </si>
  <si>
    <t>As discussed in ACI SDGE-25U-08 (Appendix D), alternative technologies and inspections can be used to identify the findings that were historically identified through this program.</t>
  </si>
  <si>
    <t xml:space="preserve">Distribution Inspections (WMP.478, WMP.488, WMP.552); Section 8.3.1; p. 150; Section 8.3.7; p. 163; Section 8.3.6; p. 159
EFD (WMP.1195); Section 8.2.8.2; p. Early Fault Detection (WMP.1195)
APP (WMP.463); Section 8.2.8.1; p. 136
Protective Equipment and Device Settings (WMP.991); Section 8.7.1; p.191 </t>
  </si>
  <si>
    <t>Transmission 69 kV Tier 3 Visual Inspections (WMP.555)</t>
  </si>
  <si>
    <t>The inspection program yielded an extremely low find rate. See Section 8.3.10.2 for more information.</t>
  </si>
  <si>
    <t xml:space="preserve">The supplemental program is ineffective and issues can be identified through other inspection programs. </t>
  </si>
  <si>
    <t>Transmission Inspections (WMP.479, WMP.482, WMP.489); Section 8.3.2; p. 152; Section 8.3.3; p. 154; Section 8.3.8; p. 164
SDG&amp;E continues to perform inspections in advance of PSPS de-energizations and restoration.</t>
  </si>
  <si>
    <t>Distribution Communications Reliability Improvements (WMP.549)</t>
  </si>
  <si>
    <t xml:space="preserve">Due to budget reductions in the GRC, SDG&amp;E has focused its budget on projects that have the greatest impact on risk reduction in the HFTD.   The DCRI project, while providing communication for these projects, has a lower impact on risk reduction than other programs.   </t>
  </si>
  <si>
    <t>Through the process of providing Private LTE services, a standard has been developed for Transmission/Distribution sites as well as stand-alone Telecom sites which will allow SDG&amp;E to effectively address these type of telecommunication installations in the future.</t>
  </si>
  <si>
    <t xml:space="preserve">Communication needs for the projects funded by WMP will be addressed as those projects are built out, instead of proactively.  There is currently no identified replacement for this program to serve these projects.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</si>
</sst>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0.000000%"/>
    <numFmt numFmtId="168" formatCode="&quot;$&quot;#,##0"/>
    <numFmt numFmtId="169" formatCode="_([$$-409]* #,##0.00_);_([$$-409]* \(#,##0.00\);_([$$-409]* &quot;-&quot;??_);_(@_)"/>
    <numFmt numFmtId="170" formatCode="[$$-409]#,##0.00"/>
    <numFmt numFmtId="171" formatCode="_(* #,##0.0_);_(* \(#,##0.0\);_(* &quot;-&quot;??_);_(@_)"/>
  </numFmts>
  <fonts count="29" x14ac:knownFonts="1">
    <font>
      <sz val="11"/>
      <color theme="1"/>
      <name val="Calibri"/>
      <family val="2"/>
      <scheme val="minor"/>
    </font>
    <font>
      <sz val="11"/>
      <color rgb="FFFF0000"/>
      <name val="Calibri"/>
      <family val="2"/>
      <scheme val="minor"/>
    </font>
    <font>
      <sz val="11"/>
      <color rgb="FF000000"/>
      <name val="Aptos Narrow"/>
      <family val="2"/>
    </font>
    <font>
      <sz val="11"/>
      <name val="Aptos Narrow"/>
      <family val="2"/>
    </font>
    <font>
      <b/>
      <sz val="11"/>
      <color rgb="FF7030A0"/>
      <name val="Calibri"/>
      <family val="2"/>
      <scheme val="minor"/>
    </font>
    <font>
      <sz val="11"/>
      <name val="Calibri"/>
      <family val="2"/>
      <scheme val="minor"/>
    </font>
    <font>
      <b/>
      <sz val="11"/>
      <color theme="1"/>
      <name val="Aptos Narrow"/>
      <family val="2"/>
    </font>
    <font>
      <b/>
      <sz val="11"/>
      <name val="Aptos Narrow"/>
      <family val="2"/>
    </font>
    <font>
      <sz val="11"/>
      <color theme="1"/>
      <name val="Aptos Narrow"/>
      <family val="2"/>
    </font>
    <font>
      <vertAlign val="subscript"/>
      <sz val="11"/>
      <color theme="1"/>
      <name val="Aptos Narrow"/>
      <family val="2"/>
    </font>
    <font>
      <sz val="11"/>
      <color rgb="FFFF0000"/>
      <name val="Aptos Narrow"/>
      <family val="2"/>
    </font>
    <font>
      <sz val="11"/>
      <color theme="1"/>
      <name val="Calibri"/>
      <family val="2"/>
      <scheme val="minor"/>
    </font>
    <font>
      <sz val="11"/>
      <color theme="1"/>
      <name val="Calibri"/>
      <family val="2"/>
    </font>
    <font>
      <b/>
      <sz val="11"/>
      <name val="Calibri"/>
      <family val="2"/>
    </font>
    <font>
      <sz val="9"/>
      <color rgb="FF000000"/>
      <name val="Aptos Narrow"/>
      <family val="2"/>
    </font>
    <font>
      <i/>
      <sz val="11"/>
      <color rgb="FF000000"/>
      <name val="Calibri"/>
      <family val="2"/>
      <scheme val="minor"/>
    </font>
    <font>
      <i/>
      <sz val="11"/>
      <color theme="1"/>
      <name val="Calibri"/>
      <family val="2"/>
      <scheme val="minor"/>
    </font>
    <font>
      <sz val="11"/>
      <name val="Calibri"/>
      <family val="2"/>
    </font>
    <font>
      <sz val="11"/>
      <color rgb="FF000000"/>
      <name val="Calibri"/>
      <family val="2"/>
    </font>
    <font>
      <sz val="11"/>
      <color rgb="FF333333"/>
      <name val="Aptos Narrow"/>
      <family val="2"/>
    </font>
    <font>
      <b/>
      <strike/>
      <sz val="11"/>
      <name val="Aptos Narrow"/>
      <family val="2"/>
    </font>
    <font>
      <strike/>
      <sz val="11"/>
      <name val="Aptos Narrow"/>
      <family val="2"/>
    </font>
    <font>
      <strike/>
      <sz val="11"/>
      <name val="Calibri"/>
      <family val="2"/>
      <scheme val="minor"/>
    </font>
    <font>
      <b/>
      <sz val="11"/>
      <name val="Calibri"/>
      <family val="2"/>
      <scheme val="minor"/>
    </font>
    <font>
      <b/>
      <vertAlign val="superscript"/>
      <sz val="11"/>
      <name val="Calibri"/>
      <family val="2"/>
    </font>
    <font>
      <vertAlign val="superscript"/>
      <sz val="11"/>
      <name val="Calibri"/>
      <family val="2"/>
      <scheme val="minor"/>
    </font>
    <font>
      <b/>
      <sz val="16"/>
      <name val="Aptos Narrow"/>
      <family val="2"/>
    </font>
    <font>
      <sz val="11"/>
      <color rgb="FF000000"/>
      <name val="Calibri"/>
    </font>
    <font>
      <vertAlign val="superscript"/>
      <sz val="11"/>
      <color rgb="FF000000"/>
      <name val="Calibri"/>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style="thin">
        <color auto="1"/>
      </top>
      <bottom style="thin">
        <color rgb="FF000000"/>
      </bottom>
      <diagonal/>
    </border>
    <border>
      <left style="thin">
        <color rgb="FF000000"/>
      </left>
      <right style="thin">
        <color rgb="FF000000"/>
      </right>
      <top style="thin">
        <color rgb="FF000000"/>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auto="1"/>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s>
  <cellStyleXfs count="4">
    <xf numFmtId="0" fontId="0" fillId="0" borderId="0"/>
    <xf numFmtId="43" fontId="11" fillId="0" borderId="0" applyFont="0" applyFill="0" applyBorder="0" applyAlignment="0" applyProtection="0"/>
    <xf numFmtId="44" fontId="11" fillId="0" borderId="0" applyFont="0" applyFill="0" applyBorder="0" applyAlignment="0" applyProtection="0"/>
    <xf numFmtId="9" fontId="11" fillId="0" borderId="0" applyFont="0" applyFill="0" applyBorder="0" applyAlignment="0" applyProtection="0"/>
  </cellStyleXfs>
  <cellXfs count="218">
    <xf numFmtId="0" fontId="0" fillId="0" borderId="0" xfId="0"/>
    <xf numFmtId="0" fontId="0" fillId="0" borderId="0" xfId="0" applyAlignment="1">
      <alignment wrapText="1"/>
    </xf>
    <xf numFmtId="0" fontId="1" fillId="0" borderId="0" xfId="0" applyFont="1"/>
    <xf numFmtId="0" fontId="4" fillId="0" borderId="0" xfId="0" applyFont="1"/>
    <xf numFmtId="0" fontId="8" fillId="0" borderId="1" xfId="0" applyFont="1" applyBorder="1" applyAlignment="1">
      <alignment vertical="top" wrapText="1"/>
    </xf>
    <xf numFmtId="0" fontId="7" fillId="0" borderId="1" xfId="0" applyFont="1" applyBorder="1" applyAlignment="1">
      <alignment vertical="top" wrapText="1"/>
    </xf>
    <xf numFmtId="0" fontId="8" fillId="2" borderId="1" xfId="0" applyFont="1" applyFill="1" applyBorder="1" applyAlignment="1">
      <alignment vertical="top" wrapText="1"/>
    </xf>
    <xf numFmtId="0" fontId="8" fillId="0" borderId="3" xfId="0" applyFont="1" applyBorder="1" applyAlignment="1">
      <alignment vertical="top" wrapText="1"/>
    </xf>
    <xf numFmtId="0" fontId="8" fillId="0" borderId="0" xfId="0" applyFont="1" applyAlignment="1">
      <alignment vertical="top" wrapText="1"/>
    </xf>
    <xf numFmtId="0" fontId="7" fillId="0" borderId="4" xfId="0" applyFont="1" applyBorder="1" applyAlignment="1">
      <alignment vertical="top" wrapText="1"/>
    </xf>
    <xf numFmtId="0" fontId="3" fillId="0" borderId="1" xfId="0" applyFont="1" applyBorder="1" applyAlignment="1">
      <alignment vertical="top" wrapText="1"/>
    </xf>
    <xf numFmtId="0" fontId="2" fillId="0" borderId="1" xfId="0" applyFont="1" applyBorder="1" applyAlignment="1">
      <alignment vertical="top" wrapText="1"/>
    </xf>
    <xf numFmtId="0" fontId="3" fillId="0" borderId="2" xfId="0" applyFont="1" applyBorder="1" applyAlignment="1">
      <alignment vertical="top" wrapText="1"/>
    </xf>
    <xf numFmtId="0" fontId="2" fillId="0" borderId="2" xfId="0" applyFont="1" applyBorder="1" applyAlignment="1">
      <alignment vertical="top" wrapText="1"/>
    </xf>
    <xf numFmtId="0" fontId="8" fillId="0" borderId="2" xfId="0" applyFont="1" applyBorder="1" applyAlignment="1">
      <alignment vertical="top" wrapText="1"/>
    </xf>
    <xf numFmtId="0" fontId="7" fillId="0" borderId="1" xfId="0" applyFont="1" applyBorder="1" applyAlignment="1">
      <alignment vertical="top"/>
    </xf>
    <xf numFmtId="0" fontId="2" fillId="0" borderId="1" xfId="0" applyFont="1" applyBorder="1" applyAlignment="1">
      <alignment vertical="top"/>
    </xf>
    <xf numFmtId="164" fontId="2" fillId="0" borderId="1" xfId="0" applyNumberFormat="1" applyFont="1" applyBorder="1" applyAlignment="1">
      <alignment vertical="top"/>
    </xf>
    <xf numFmtId="0" fontId="8" fillId="0" borderId="0" xfId="0" applyFont="1" applyAlignment="1">
      <alignment vertical="top"/>
    </xf>
    <xf numFmtId="0" fontId="8" fillId="0" borderId="1" xfId="0" applyFont="1" applyBorder="1" applyAlignment="1">
      <alignment vertical="top"/>
    </xf>
    <xf numFmtId="0" fontId="8" fillId="0" borderId="3" xfId="0" applyFont="1" applyBorder="1" applyAlignment="1">
      <alignment vertical="top"/>
    </xf>
    <xf numFmtId="0" fontId="3" fillId="0" borderId="1" xfId="0" applyFont="1" applyBorder="1" applyAlignment="1">
      <alignment horizontal="right" vertical="top" wrapText="1"/>
    </xf>
    <xf numFmtId="0" fontId="8" fillId="0" borderId="1" xfId="0" applyFont="1" applyBorder="1" applyAlignment="1">
      <alignment horizontal="right" vertical="top" wrapText="1"/>
    </xf>
    <xf numFmtId="3" fontId="8" fillId="0" borderId="1" xfId="0" applyNumberFormat="1" applyFont="1" applyBorder="1" applyAlignment="1">
      <alignment horizontal="right" vertical="top" wrapText="1"/>
    </xf>
    <xf numFmtId="0" fontId="3" fillId="0" borderId="1" xfId="0" applyFont="1" applyBorder="1" applyAlignment="1">
      <alignment vertical="top"/>
    </xf>
    <xf numFmtId="0" fontId="2" fillId="0" borderId="0" xfId="0" applyFont="1" applyAlignment="1">
      <alignment vertical="top"/>
    </xf>
    <xf numFmtId="0" fontId="2" fillId="0" borderId="3" xfId="0" applyFont="1" applyBorder="1" applyAlignment="1">
      <alignment vertical="top" wrapText="1"/>
    </xf>
    <xf numFmtId="0" fontId="6" fillId="0" borderId="3" xfId="0" applyFont="1" applyBorder="1" applyAlignment="1">
      <alignment vertical="top" wrapText="1"/>
    </xf>
    <xf numFmtId="0" fontId="2" fillId="0" borderId="6" xfId="0" applyFont="1" applyBorder="1" applyAlignment="1">
      <alignment vertical="top" wrapText="1"/>
    </xf>
    <xf numFmtId="0" fontId="7" fillId="0" borderId="4" xfId="0" applyFont="1" applyBorder="1" applyAlignment="1">
      <alignment vertical="top"/>
    </xf>
    <xf numFmtId="0" fontId="7" fillId="0" borderId="3" xfId="0" applyFont="1" applyBorder="1" applyAlignment="1">
      <alignment vertical="top"/>
    </xf>
    <xf numFmtId="164" fontId="8" fillId="0" borderId="3" xfId="0" applyNumberFormat="1" applyFont="1" applyBorder="1" applyAlignment="1">
      <alignment vertical="top"/>
    </xf>
    <xf numFmtId="0" fontId="8" fillId="0" borderId="1" xfId="0" applyFont="1" applyBorder="1" applyAlignment="1">
      <alignment horizontal="left" vertical="top" wrapText="1"/>
    </xf>
    <xf numFmtId="0" fontId="2" fillId="0" borderId="1" xfId="0" applyFont="1" applyBorder="1" applyAlignment="1">
      <alignment horizontal="left" vertical="top" wrapText="1"/>
    </xf>
    <xf numFmtId="0" fontId="8" fillId="0" borderId="4" xfId="0" applyFont="1" applyBorder="1" applyAlignment="1">
      <alignment vertical="top" wrapText="1"/>
    </xf>
    <xf numFmtId="14" fontId="8" fillId="0" borderId="7" xfId="0" applyNumberFormat="1" applyFont="1" applyBorder="1" applyAlignment="1">
      <alignment horizontal="left" vertical="top" wrapText="1"/>
    </xf>
    <xf numFmtId="17" fontId="8" fillId="0" borderId="1" xfId="0" applyNumberFormat="1" applyFont="1" applyBorder="1" applyAlignment="1">
      <alignment vertical="top" wrapText="1"/>
    </xf>
    <xf numFmtId="0" fontId="6" fillId="0" borderId="1" xfId="0" applyFont="1" applyBorder="1" applyAlignment="1">
      <alignment vertical="top" wrapText="1"/>
    </xf>
    <xf numFmtId="164" fontId="8" fillId="0" borderId="1" xfId="0" applyNumberFormat="1" applyFont="1" applyBorder="1" applyAlignment="1">
      <alignment vertical="top"/>
    </xf>
    <xf numFmtId="0" fontId="8" fillId="0" borderId="1" xfId="0" applyFont="1" applyBorder="1" applyAlignment="1">
      <alignment horizontal="right" vertical="top"/>
    </xf>
    <xf numFmtId="0" fontId="8" fillId="2" borderId="1" xfId="0" applyFont="1" applyFill="1" applyBorder="1" applyAlignment="1" applyProtection="1">
      <alignment vertical="top" wrapText="1"/>
      <protection locked="0"/>
    </xf>
    <xf numFmtId="0" fontId="2" fillId="3" borderId="1" xfId="0" applyFont="1" applyFill="1" applyBorder="1" applyAlignment="1">
      <alignment vertical="top" wrapText="1"/>
    </xf>
    <xf numFmtId="0" fontId="0" fillId="0" borderId="0" xfId="0" applyAlignment="1">
      <alignment vertical="center" wrapText="1"/>
    </xf>
    <xf numFmtId="0" fontId="0" fillId="0" borderId="1" xfId="0" applyBorder="1" applyAlignment="1">
      <alignment wrapText="1"/>
    </xf>
    <xf numFmtId="0" fontId="7" fillId="0" borderId="1" xfId="0" applyFont="1" applyBorder="1" applyAlignment="1">
      <alignment horizontal="left" vertical="top" wrapText="1"/>
    </xf>
    <xf numFmtId="0" fontId="8" fillId="0" borderId="0" xfId="0" applyFont="1" applyAlignment="1">
      <alignment horizontal="left" vertical="top" wrapText="1"/>
    </xf>
    <xf numFmtId="0" fontId="0" fillId="0" borderId="1" xfId="0" applyBorder="1" applyAlignment="1">
      <alignment vertical="top" wrapText="1"/>
    </xf>
    <xf numFmtId="0" fontId="12" fillId="0" borderId="1" xfId="0" applyFont="1" applyBorder="1" applyAlignment="1">
      <alignment wrapText="1"/>
    </xf>
    <xf numFmtId="3" fontId="8" fillId="0" borderId="1" xfId="0" applyNumberFormat="1" applyFont="1" applyBorder="1" applyAlignment="1">
      <alignment vertical="top" wrapText="1"/>
    </xf>
    <xf numFmtId="14" fontId="8" fillId="0" borderId="1" xfId="0" applyNumberFormat="1" applyFont="1" applyBorder="1" applyAlignment="1">
      <alignment vertical="top" wrapText="1"/>
    </xf>
    <xf numFmtId="0" fontId="0" fillId="0" borderId="0" xfId="0" applyAlignment="1">
      <alignment vertical="top"/>
    </xf>
    <xf numFmtId="0" fontId="0" fillId="0" borderId="0" xfId="0" applyAlignment="1">
      <alignment vertical="top" wrapText="1"/>
    </xf>
    <xf numFmtId="0" fontId="0" fillId="0" borderId="0" xfId="0" applyAlignment="1">
      <alignment vertical="center"/>
    </xf>
    <xf numFmtId="0" fontId="3" fillId="0" borderId="0" xfId="0" applyFont="1" applyAlignment="1">
      <alignment vertical="top" wrapText="1"/>
    </xf>
    <xf numFmtId="0" fontId="3" fillId="0" borderId="3" xfId="0" applyFont="1" applyBorder="1" applyAlignment="1">
      <alignment vertical="top" wrapText="1"/>
    </xf>
    <xf numFmtId="0" fontId="3" fillId="0" borderId="4" xfId="0" applyFont="1" applyBorder="1" applyAlignment="1">
      <alignment vertical="top" wrapText="1"/>
    </xf>
    <xf numFmtId="0" fontId="8" fillId="0" borderId="1" xfId="0" quotePrefix="1" applyFont="1" applyBorder="1" applyAlignment="1">
      <alignment vertical="top" wrapText="1"/>
    </xf>
    <xf numFmtId="0" fontId="15" fillId="0" borderId="0" xfId="0" applyFont="1"/>
    <xf numFmtId="0" fontId="16" fillId="0" borderId="0" xfId="0" applyFont="1"/>
    <xf numFmtId="0" fontId="5" fillId="0" borderId="0" xfId="0" applyFont="1"/>
    <xf numFmtId="0" fontId="13" fillId="0" borderId="1" xfId="0" applyFont="1" applyBorder="1" applyAlignment="1">
      <alignment horizontal="center" vertical="top"/>
    </xf>
    <xf numFmtId="0" fontId="13" fillId="0" borderId="1" xfId="0" applyFont="1" applyBorder="1" applyAlignment="1">
      <alignment horizontal="center" vertical="top" wrapText="1"/>
    </xf>
    <xf numFmtId="0" fontId="5" fillId="0" borderId="1" xfId="0" applyFont="1" applyBorder="1" applyAlignment="1">
      <alignment vertical="top"/>
    </xf>
    <xf numFmtId="0" fontId="0" fillId="0" borderId="1" xfId="0" applyBorder="1" applyAlignment="1">
      <alignment vertical="top"/>
    </xf>
    <xf numFmtId="0" fontId="0" fillId="0" borderId="1" xfId="0" applyBorder="1" applyAlignment="1">
      <alignment horizontal="left" vertical="top" wrapText="1"/>
    </xf>
    <xf numFmtId="0" fontId="0" fillId="0" borderId="1" xfId="0" applyBorder="1" applyAlignment="1">
      <alignment horizontal="left" vertical="top"/>
    </xf>
    <xf numFmtId="0" fontId="18" fillId="0" borderId="1" xfId="0" applyFont="1" applyBorder="1" applyAlignment="1">
      <alignment vertical="top" wrapText="1"/>
    </xf>
    <xf numFmtId="0" fontId="17" fillId="0" borderId="1" xfId="0" applyFont="1" applyBorder="1" applyAlignment="1">
      <alignment horizontal="left" vertical="top" wrapText="1"/>
    </xf>
    <xf numFmtId="0" fontId="8" fillId="0" borderId="0" xfId="0" applyFont="1" applyAlignment="1">
      <alignment horizontal="left" vertical="top"/>
    </xf>
    <xf numFmtId="0" fontId="13" fillId="0" borderId="4" xfId="0" applyFont="1" applyBorder="1" applyAlignment="1">
      <alignment vertical="top" wrapText="1"/>
    </xf>
    <xf numFmtId="9" fontId="3" fillId="0" borderId="1" xfId="0" applyNumberFormat="1" applyFont="1" applyBorder="1" applyAlignment="1">
      <alignment horizontal="right" vertical="top" wrapText="1"/>
    </xf>
    <xf numFmtId="0" fontId="8" fillId="0" borderId="0" xfId="0" applyFont="1"/>
    <xf numFmtId="0" fontId="10" fillId="0" borderId="0" xfId="0" applyFont="1" applyAlignment="1">
      <alignment vertical="top" wrapText="1"/>
    </xf>
    <xf numFmtId="0" fontId="7" fillId="0" borderId="1" xfId="0" applyFont="1" applyBorder="1" applyAlignment="1">
      <alignment horizontal="center" vertical="top"/>
    </xf>
    <xf numFmtId="0" fontId="3" fillId="0" borderId="1" xfId="0" quotePrefix="1" applyFont="1" applyBorder="1" applyAlignment="1">
      <alignment vertical="top" wrapText="1"/>
    </xf>
    <xf numFmtId="0" fontId="0" fillId="0" borderId="0" xfId="0" applyAlignment="1">
      <alignment horizontal="center" vertical="center"/>
    </xf>
    <xf numFmtId="0" fontId="7" fillId="0" borderId="1" xfId="0" applyFont="1" applyBorder="1" applyAlignment="1">
      <alignment horizontal="center" vertical="center" wrapText="1"/>
    </xf>
    <xf numFmtId="0" fontId="7" fillId="0" borderId="7" xfId="0" applyFont="1" applyBorder="1" applyAlignment="1">
      <alignment vertical="top" wrapText="1"/>
    </xf>
    <xf numFmtId="10" fontId="8" fillId="0" borderId="0" xfId="3" applyNumberFormat="1" applyFont="1" applyBorder="1" applyAlignment="1">
      <alignment vertical="top"/>
    </xf>
    <xf numFmtId="166" fontId="8" fillId="0" borderId="0" xfId="2" applyNumberFormat="1" applyFont="1" applyBorder="1" applyAlignment="1">
      <alignment vertical="top"/>
    </xf>
    <xf numFmtId="2" fontId="8" fillId="0" borderId="0" xfId="0" applyNumberFormat="1" applyFont="1" applyAlignment="1">
      <alignment vertical="top"/>
    </xf>
    <xf numFmtId="168" fontId="0" fillId="0" borderId="1" xfId="2" applyNumberFormat="1" applyFont="1" applyBorder="1" applyAlignment="1">
      <alignment vertical="top"/>
    </xf>
    <xf numFmtId="2" fontId="0" fillId="0" borderId="1" xfId="0" applyNumberFormat="1" applyBorder="1" applyAlignment="1">
      <alignment vertical="top"/>
    </xf>
    <xf numFmtId="2" fontId="7" fillId="0" borderId="1" xfId="0" applyNumberFormat="1" applyFont="1" applyBorder="1" applyAlignment="1">
      <alignment vertical="top"/>
    </xf>
    <xf numFmtId="166" fontId="7" fillId="0" borderId="1" xfId="2" applyNumberFormat="1" applyFont="1" applyFill="1" applyBorder="1" applyAlignment="1">
      <alignment vertical="top"/>
    </xf>
    <xf numFmtId="166" fontId="7" fillId="0" borderId="1" xfId="2" applyNumberFormat="1" applyFont="1" applyFill="1" applyBorder="1" applyAlignment="1">
      <alignment vertical="top" wrapText="1"/>
    </xf>
    <xf numFmtId="10" fontId="7" fillId="0" borderId="1" xfId="3" applyNumberFormat="1" applyFont="1" applyFill="1" applyBorder="1" applyAlignment="1">
      <alignment vertical="top" wrapText="1"/>
    </xf>
    <xf numFmtId="0" fontId="3" fillId="2" borderId="1" xfId="0" applyFont="1" applyFill="1" applyBorder="1" applyAlignment="1">
      <alignment horizontal="left" vertical="top" wrapText="1"/>
    </xf>
    <xf numFmtId="0" fontId="3" fillId="0" borderId="0" xfId="0" applyFont="1" applyAlignment="1">
      <alignment horizontal="left" vertical="top" wrapText="1"/>
    </xf>
    <xf numFmtId="0" fontId="5" fillId="0" borderId="3" xfId="0" applyFont="1" applyBorder="1" applyAlignment="1">
      <alignment vertical="top" wrapText="1"/>
    </xf>
    <xf numFmtId="0" fontId="8" fillId="0" borderId="1" xfId="0" applyFont="1" applyBorder="1" applyAlignment="1">
      <alignment horizontal="right"/>
    </xf>
    <xf numFmtId="0" fontId="8" fillId="0" borderId="1" xfId="0" applyFont="1" applyBorder="1"/>
    <xf numFmtId="166" fontId="8" fillId="0" borderId="0" xfId="2" applyNumberFormat="1" applyFont="1" applyAlignment="1">
      <alignment vertical="top"/>
    </xf>
    <xf numFmtId="2" fontId="7" fillId="0" borderId="1" xfId="0" applyNumberFormat="1" applyFont="1" applyBorder="1" applyAlignment="1">
      <alignment vertical="top" wrapText="1"/>
    </xf>
    <xf numFmtId="166" fontId="7" fillId="0" borderId="1" xfId="2" applyNumberFormat="1" applyFont="1" applyBorder="1" applyAlignment="1">
      <alignment vertical="top" wrapText="1"/>
    </xf>
    <xf numFmtId="167" fontId="8" fillId="0" borderId="1" xfId="3" applyNumberFormat="1" applyFont="1" applyBorder="1" applyAlignment="1">
      <alignment vertical="top" wrapText="1"/>
    </xf>
    <xf numFmtId="168" fontId="8" fillId="0" borderId="1" xfId="2" applyNumberFormat="1" applyFont="1" applyBorder="1" applyAlignment="1">
      <alignment vertical="top" wrapText="1"/>
    </xf>
    <xf numFmtId="2" fontId="8" fillId="0" borderId="1" xfId="0" applyNumberFormat="1" applyFont="1" applyBorder="1" applyAlignment="1">
      <alignment vertical="top" wrapText="1"/>
    </xf>
    <xf numFmtId="167" fontId="8" fillId="0" borderId="1" xfId="3" applyNumberFormat="1" applyFont="1" applyFill="1" applyBorder="1" applyAlignment="1">
      <alignment vertical="top" wrapText="1"/>
    </xf>
    <xf numFmtId="168" fontId="8" fillId="0" borderId="1" xfId="2" applyNumberFormat="1" applyFont="1" applyFill="1" applyBorder="1" applyAlignment="1">
      <alignment vertical="top" wrapText="1"/>
    </xf>
    <xf numFmtId="169" fontId="8" fillId="0" borderId="0" xfId="0" applyNumberFormat="1" applyFont="1" applyAlignment="1">
      <alignment vertical="top" wrapText="1"/>
    </xf>
    <xf numFmtId="170" fontId="8" fillId="0" borderId="1" xfId="0" applyNumberFormat="1" applyFont="1" applyBorder="1" applyAlignment="1">
      <alignment vertical="top" wrapText="1"/>
    </xf>
    <xf numFmtId="170" fontId="2" fillId="0" borderId="1" xfId="0" applyNumberFormat="1" applyFont="1" applyBorder="1" applyAlignment="1">
      <alignment vertical="top" wrapText="1"/>
    </xf>
    <xf numFmtId="170" fontId="2" fillId="0" borderId="13" xfId="0" applyNumberFormat="1" applyFont="1" applyBorder="1" applyAlignment="1">
      <alignment vertical="top" wrapText="1"/>
    </xf>
    <xf numFmtId="0" fontId="2" fillId="0" borderId="13" xfId="0" applyFont="1" applyBorder="1" applyAlignment="1">
      <alignment vertical="top" wrapText="1"/>
    </xf>
    <xf numFmtId="169" fontId="7" fillId="0" borderId="1" xfId="0" applyNumberFormat="1" applyFont="1" applyBorder="1" applyAlignment="1">
      <alignment vertical="top" wrapText="1"/>
    </xf>
    <xf numFmtId="0" fontId="22" fillId="2" borderId="0" xfId="0" applyFont="1" applyFill="1"/>
    <xf numFmtId="0" fontId="5" fillId="2" borderId="0" xfId="0" applyFont="1" applyFill="1" applyAlignment="1">
      <alignment wrapText="1"/>
    </xf>
    <xf numFmtId="0" fontId="3" fillId="2" borderId="1" xfId="0" applyFont="1" applyFill="1" applyBorder="1" applyAlignment="1">
      <alignment vertical="top" wrapText="1"/>
    </xf>
    <xf numFmtId="0" fontId="3" fillId="2" borderId="3" xfId="0" applyFont="1" applyFill="1" applyBorder="1" applyAlignment="1">
      <alignment vertical="top" wrapText="1"/>
    </xf>
    <xf numFmtId="9" fontId="3" fillId="0" borderId="1" xfId="0" applyNumberFormat="1" applyFont="1" applyBorder="1" applyAlignment="1">
      <alignment vertical="top" wrapText="1"/>
    </xf>
    <xf numFmtId="9" fontId="3" fillId="2" borderId="1" xfId="0" applyNumberFormat="1" applyFont="1" applyFill="1" applyBorder="1" applyAlignment="1">
      <alignment vertical="top" wrapText="1"/>
    </xf>
    <xf numFmtId="164" fontId="3" fillId="0" borderId="1" xfId="1" applyNumberFormat="1" applyFont="1" applyBorder="1" applyAlignment="1">
      <alignment vertical="top" wrapText="1"/>
    </xf>
    <xf numFmtId="0" fontId="7" fillId="2" borderId="1" xfId="0" applyFont="1" applyFill="1" applyBorder="1" applyAlignment="1">
      <alignment vertical="top" wrapText="1"/>
    </xf>
    <xf numFmtId="171" fontId="3" fillId="0" borderId="1" xfId="1" applyNumberFormat="1" applyFont="1" applyBorder="1" applyAlignment="1">
      <alignment horizontal="right" vertical="top" wrapText="1"/>
    </xf>
    <xf numFmtId="171" fontId="3" fillId="0" borderId="1" xfId="1" applyNumberFormat="1" applyFont="1" applyFill="1" applyBorder="1" applyAlignment="1">
      <alignment vertical="top" wrapText="1"/>
    </xf>
    <xf numFmtId="0" fontId="7" fillId="2" borderId="1" xfId="0" applyFont="1" applyFill="1" applyBorder="1" applyAlignment="1">
      <alignment horizontal="right" vertical="top" wrapText="1"/>
    </xf>
    <xf numFmtId="164" fontId="7" fillId="0" borderId="1" xfId="1" applyNumberFormat="1" applyFont="1" applyBorder="1" applyAlignment="1">
      <alignment horizontal="right" vertical="top" wrapText="1"/>
    </xf>
    <xf numFmtId="0" fontId="7" fillId="0" borderId="1" xfId="0" applyFont="1" applyBorder="1" applyAlignment="1">
      <alignment horizontal="right" vertical="top" wrapText="1"/>
    </xf>
    <xf numFmtId="0" fontId="23" fillId="0" borderId="1" xfId="0" applyFont="1" applyBorder="1" applyAlignment="1">
      <alignment horizontal="right" vertical="top" wrapText="1"/>
    </xf>
    <xf numFmtId="9" fontId="7" fillId="0" borderId="1" xfId="3" applyFont="1" applyBorder="1" applyAlignment="1">
      <alignment horizontal="right" vertical="top" wrapText="1"/>
    </xf>
    <xf numFmtId="0" fontId="7" fillId="0" borderId="1" xfId="1" applyNumberFormat="1" applyFont="1" applyBorder="1" applyAlignment="1">
      <alignment horizontal="right" vertical="top" wrapText="1"/>
    </xf>
    <xf numFmtId="9" fontId="7" fillId="0" borderId="1" xfId="3" applyFont="1" applyFill="1" applyBorder="1" applyAlignment="1">
      <alignment vertical="top" wrapText="1"/>
    </xf>
    <xf numFmtId="0" fontId="7" fillId="0" borderId="1" xfId="1" applyNumberFormat="1" applyFont="1" applyFill="1" applyBorder="1" applyAlignment="1">
      <alignment vertical="top" wrapText="1"/>
    </xf>
    <xf numFmtId="0" fontId="3" fillId="0" borderId="1" xfId="0" applyFont="1" applyBorder="1" applyAlignment="1">
      <alignment horizontal="left" vertical="top" wrapText="1"/>
    </xf>
    <xf numFmtId="9" fontId="5" fillId="0" borderId="1" xfId="0" applyNumberFormat="1" applyFont="1" applyBorder="1" applyAlignment="1">
      <alignment horizontal="right"/>
    </xf>
    <xf numFmtId="0" fontId="13" fillId="0" borderId="1" xfId="0" applyFont="1" applyBorder="1" applyAlignment="1">
      <alignment horizontal="right" vertical="top" wrapText="1"/>
    </xf>
    <xf numFmtId="0" fontId="13" fillId="0" borderId="1" xfId="0" applyFont="1" applyBorder="1" applyAlignment="1">
      <alignment horizontal="left" vertical="top" wrapText="1"/>
    </xf>
    <xf numFmtId="0" fontId="5" fillId="2" borderId="0" xfId="0" applyFont="1" applyFill="1" applyAlignment="1">
      <alignment horizontal="right"/>
    </xf>
    <xf numFmtId="0" fontId="5" fillId="0" borderId="1" xfId="0" applyFont="1" applyBorder="1"/>
    <xf numFmtId="0" fontId="5" fillId="0" borderId="1" xfId="0" applyFont="1" applyBorder="1" applyAlignment="1">
      <alignment horizontal="left"/>
    </xf>
    <xf numFmtId="9" fontId="5" fillId="0" borderId="1" xfId="0" applyNumberFormat="1" applyFont="1" applyBorder="1" applyAlignment="1">
      <alignment horizontal="right" wrapText="1"/>
    </xf>
    <xf numFmtId="0" fontId="5" fillId="0" borderId="1" xfId="0" applyFont="1" applyBorder="1" applyAlignment="1">
      <alignment horizontal="right"/>
    </xf>
    <xf numFmtId="0" fontId="5" fillId="0" borderId="1" xfId="0" applyFont="1" applyBorder="1" applyAlignment="1">
      <alignment horizontal="right" wrapText="1"/>
    </xf>
    <xf numFmtId="10" fontId="5" fillId="0" borderId="1" xfId="0" applyNumberFormat="1" applyFont="1" applyBorder="1" applyAlignment="1">
      <alignment horizontal="right"/>
    </xf>
    <xf numFmtId="0" fontId="5" fillId="2" borderId="1" xfId="0" applyFont="1" applyFill="1" applyBorder="1" applyAlignment="1">
      <alignment horizontal="right" wrapText="1"/>
    </xf>
    <xf numFmtId="10" fontId="5" fillId="0" borderId="1" xfId="0" applyNumberFormat="1" applyFont="1" applyBorder="1" applyAlignment="1">
      <alignment horizontal="right" wrapText="1"/>
    </xf>
    <xf numFmtId="0" fontId="3" fillId="0" borderId="1" xfId="0" applyFont="1" applyBorder="1" applyAlignment="1">
      <alignment horizontal="right" wrapText="1"/>
    </xf>
    <xf numFmtId="9" fontId="3" fillId="0" borderId="1" xfId="0" applyNumberFormat="1" applyFont="1" applyBorder="1" applyAlignment="1">
      <alignment horizontal="right" wrapText="1"/>
    </xf>
    <xf numFmtId="0" fontId="21" fillId="0" borderId="1" xfId="0" applyFont="1" applyBorder="1" applyAlignment="1">
      <alignment horizontal="right" wrapText="1"/>
    </xf>
    <xf numFmtId="2" fontId="5" fillId="0" borderId="1" xfId="0" applyNumberFormat="1" applyFont="1" applyBorder="1" applyAlignment="1">
      <alignment horizontal="right"/>
    </xf>
    <xf numFmtId="0" fontId="5" fillId="0" borderId="0" xfId="0" applyFont="1" applyAlignment="1">
      <alignment horizontal="left"/>
    </xf>
    <xf numFmtId="0" fontId="5" fillId="0" borderId="0" xfId="0" applyFont="1" applyAlignment="1">
      <alignment horizontal="right"/>
    </xf>
    <xf numFmtId="10" fontId="5" fillId="0" borderId="0" xfId="0" applyNumberFormat="1" applyFont="1" applyAlignment="1">
      <alignment horizontal="right"/>
    </xf>
    <xf numFmtId="0" fontId="5" fillId="0" borderId="0" xfId="0" applyFont="1" applyAlignment="1">
      <alignment vertical="top"/>
    </xf>
    <xf numFmtId="0" fontId="7" fillId="0" borderId="12" xfId="0" applyFont="1" applyBorder="1" applyAlignment="1">
      <alignment vertical="top" wrapText="1"/>
    </xf>
    <xf numFmtId="0" fontId="3" fillId="0" borderId="12" xfId="0" applyFont="1" applyBorder="1" applyAlignment="1">
      <alignment vertical="top" wrapText="1"/>
    </xf>
    <xf numFmtId="164" fontId="3" fillId="0" borderId="1" xfId="1" applyNumberFormat="1" applyFont="1" applyBorder="1" applyAlignment="1">
      <alignment horizontal="right" vertical="top" wrapText="1"/>
    </xf>
    <xf numFmtId="0" fontId="3" fillId="2" borderId="1" xfId="0" applyFont="1" applyFill="1" applyBorder="1" applyAlignment="1">
      <alignment horizontal="right" vertical="top" wrapText="1"/>
    </xf>
    <xf numFmtId="0" fontId="3" fillId="0" borderId="1" xfId="1" applyNumberFormat="1" applyFont="1" applyBorder="1" applyAlignment="1">
      <alignment vertical="top" wrapText="1"/>
    </xf>
    <xf numFmtId="9" fontId="3" fillId="0" borderId="1" xfId="3" applyFont="1" applyBorder="1" applyAlignment="1">
      <alignment vertical="top" wrapText="1"/>
    </xf>
    <xf numFmtId="10" fontId="3" fillId="0" borderId="1" xfId="0" applyNumberFormat="1" applyFont="1" applyBorder="1" applyAlignment="1">
      <alignment horizontal="right" vertical="top" wrapText="1"/>
    </xf>
    <xf numFmtId="0" fontId="5" fillId="0" borderId="1" xfId="1" applyNumberFormat="1" applyFont="1" applyBorder="1" applyAlignment="1">
      <alignment horizontal="right"/>
    </xf>
    <xf numFmtId="9" fontId="3" fillId="0" borderId="1" xfId="3" applyFont="1" applyBorder="1" applyAlignment="1">
      <alignment horizontal="right" vertical="top" wrapText="1"/>
    </xf>
    <xf numFmtId="0" fontId="5" fillId="0" borderId="1" xfId="1" applyNumberFormat="1" applyFont="1" applyFill="1" applyBorder="1" applyAlignment="1">
      <alignment horizontal="right"/>
    </xf>
    <xf numFmtId="9" fontId="3" fillId="0" borderId="1" xfId="3" applyFont="1" applyFill="1" applyBorder="1" applyAlignment="1">
      <alignment horizontal="right" vertical="top" wrapText="1"/>
    </xf>
    <xf numFmtId="0" fontId="3" fillId="0" borderId="1" xfId="1" applyNumberFormat="1" applyFont="1" applyBorder="1" applyAlignment="1">
      <alignment horizontal="right" vertical="top" wrapText="1"/>
    </xf>
    <xf numFmtId="0" fontId="3" fillId="0" borderId="1" xfId="1" applyNumberFormat="1" applyFont="1" applyFill="1" applyBorder="1" applyAlignment="1">
      <alignment vertical="top" wrapText="1"/>
    </xf>
    <xf numFmtId="9" fontId="3" fillId="0" borderId="1" xfId="3" applyFont="1" applyFill="1" applyBorder="1" applyAlignment="1">
      <alignment vertical="top" wrapText="1"/>
    </xf>
    <xf numFmtId="0" fontId="3" fillId="0" borderId="1" xfId="1" applyNumberFormat="1" applyFont="1" applyFill="1" applyBorder="1" applyAlignment="1">
      <alignment horizontal="right" vertical="top" wrapText="1"/>
    </xf>
    <xf numFmtId="10" fontId="3" fillId="0" borderId="0" xfId="0" applyNumberFormat="1" applyFont="1" applyAlignment="1">
      <alignment vertical="top" wrapText="1"/>
    </xf>
    <xf numFmtId="171" fontId="3" fillId="0" borderId="0" xfId="1" applyNumberFormat="1" applyFont="1" applyFill="1" applyBorder="1" applyAlignment="1">
      <alignment vertical="top" wrapText="1"/>
    </xf>
    <xf numFmtId="9" fontId="3" fillId="0" borderId="0" xfId="3" applyFont="1" applyFill="1" applyBorder="1" applyAlignment="1">
      <alignment vertical="top" wrapText="1"/>
    </xf>
    <xf numFmtId="0" fontId="3" fillId="0" borderId="0" xfId="0" applyFont="1" applyAlignment="1">
      <alignment horizontal="right" vertical="top" wrapText="1"/>
    </xf>
    <xf numFmtId="171" fontId="3" fillId="0" borderId="0" xfId="1" applyNumberFormat="1" applyFont="1" applyFill="1" applyBorder="1" applyAlignment="1">
      <alignment horizontal="right" vertical="top" wrapText="1"/>
    </xf>
    <xf numFmtId="9" fontId="3" fillId="0" borderId="0" xfId="3" applyFont="1" applyFill="1" applyBorder="1" applyAlignment="1">
      <alignment horizontal="right" vertical="top" wrapText="1"/>
    </xf>
    <xf numFmtId="164" fontId="3" fillId="0" borderId="0" xfId="1" applyNumberFormat="1" applyFont="1" applyFill="1" applyBorder="1" applyAlignment="1">
      <alignment horizontal="right" vertical="top" wrapText="1"/>
    </xf>
    <xf numFmtId="0" fontId="3" fillId="2" borderId="0" xfId="0" applyFont="1" applyFill="1" applyAlignment="1">
      <alignment horizontal="right" vertical="top" wrapText="1"/>
    </xf>
    <xf numFmtId="171" fontId="3" fillId="0" borderId="0" xfId="1" applyNumberFormat="1" applyFont="1" applyBorder="1" applyAlignment="1">
      <alignment vertical="top" wrapText="1"/>
    </xf>
    <xf numFmtId="9" fontId="3" fillId="0" borderId="0" xfId="3" applyFont="1" applyBorder="1" applyAlignment="1">
      <alignment vertical="top" wrapText="1"/>
    </xf>
    <xf numFmtId="171" fontId="3" fillId="0" borderId="0" xfId="1" applyNumberFormat="1" applyFont="1" applyBorder="1" applyAlignment="1">
      <alignment horizontal="right" vertical="top" wrapText="1"/>
    </xf>
    <xf numFmtId="9" fontId="3" fillId="2" borderId="0" xfId="3" applyFont="1" applyFill="1" applyBorder="1" applyAlignment="1">
      <alignment horizontal="right" vertical="top" wrapText="1"/>
    </xf>
    <xf numFmtId="9" fontId="3" fillId="0" borderId="0" xfId="3" applyFont="1" applyBorder="1" applyAlignment="1">
      <alignment horizontal="right" vertical="top" wrapText="1"/>
    </xf>
    <xf numFmtId="164" fontId="3" fillId="0" borderId="0" xfId="1" applyNumberFormat="1" applyFont="1" applyBorder="1" applyAlignment="1">
      <alignment horizontal="right" vertical="top" wrapText="1"/>
    </xf>
    <xf numFmtId="164" fontId="3" fillId="0" borderId="1" xfId="1" applyNumberFormat="1" applyFont="1" applyBorder="1" applyAlignment="1">
      <alignment horizontal="left" vertical="top" wrapText="1"/>
    </xf>
    <xf numFmtId="10" fontId="3" fillId="2" borderId="1" xfId="0" applyNumberFormat="1" applyFont="1" applyFill="1" applyBorder="1" applyAlignment="1">
      <alignment horizontal="right" vertical="top" wrapText="1"/>
    </xf>
    <xf numFmtId="1" fontId="3" fillId="0" borderId="1" xfId="1" applyNumberFormat="1" applyFont="1" applyBorder="1" applyAlignment="1">
      <alignment horizontal="right" vertical="top" wrapText="1"/>
    </xf>
    <xf numFmtId="0" fontId="3" fillId="0" borderId="0" xfId="0" applyFont="1" applyAlignment="1">
      <alignment horizontal="left" vertical="top"/>
    </xf>
    <xf numFmtId="0" fontId="26" fillId="0" borderId="0" xfId="0" applyFont="1" applyAlignment="1">
      <alignment horizontal="left" vertical="top"/>
    </xf>
    <xf numFmtId="3" fontId="3" fillId="0" borderId="0" xfId="0" applyNumberFormat="1" applyFont="1" applyAlignment="1">
      <alignment horizontal="left" vertical="top" wrapText="1"/>
    </xf>
    <xf numFmtId="0" fontId="23" fillId="0" borderId="0" xfId="0" applyFont="1"/>
    <xf numFmtId="0" fontId="3" fillId="0" borderId="0" xfId="0" applyFont="1" applyAlignment="1">
      <alignment vertical="top"/>
    </xf>
    <xf numFmtId="0" fontId="3" fillId="0" borderId="1" xfId="0" applyFont="1" applyBorder="1" applyAlignment="1">
      <alignment horizontal="right" vertical="top"/>
    </xf>
    <xf numFmtId="1" fontId="3" fillId="0" borderId="1" xfId="0" applyNumberFormat="1" applyFont="1" applyBorder="1" applyAlignment="1">
      <alignment vertical="top"/>
    </xf>
    <xf numFmtId="3" fontId="3" fillId="0" borderId="1" xfId="0" applyNumberFormat="1" applyFont="1" applyBorder="1" applyAlignment="1">
      <alignment vertical="top"/>
    </xf>
    <xf numFmtId="164" fontId="3" fillId="0" borderId="1" xfId="0" applyNumberFormat="1" applyFont="1" applyBorder="1" applyAlignment="1">
      <alignment vertical="top" wrapText="1"/>
    </xf>
    <xf numFmtId="10" fontId="3" fillId="0" borderId="1" xfId="0" applyNumberFormat="1" applyFont="1" applyBorder="1" applyAlignment="1">
      <alignment vertical="top" wrapText="1"/>
    </xf>
    <xf numFmtId="164" fontId="3" fillId="2" borderId="1" xfId="1" applyNumberFormat="1" applyFont="1" applyFill="1" applyBorder="1" applyAlignment="1">
      <alignment vertical="top" wrapText="1"/>
    </xf>
    <xf numFmtId="0" fontId="3" fillId="0" borderId="4" xfId="0" applyFont="1" applyBorder="1" applyAlignment="1">
      <alignment vertical="top"/>
    </xf>
    <xf numFmtId="3" fontId="3" fillId="0" borderId="3" xfId="0" applyNumberFormat="1" applyFont="1" applyBorder="1" applyAlignment="1">
      <alignment vertical="top"/>
    </xf>
    <xf numFmtId="3" fontId="3" fillId="0" borderId="0" xfId="0" applyNumberFormat="1" applyFont="1" applyAlignment="1">
      <alignment vertical="top"/>
    </xf>
    <xf numFmtId="3" fontId="3" fillId="0" borderId="2" xfId="0" applyNumberFormat="1" applyFont="1" applyBorder="1" applyAlignment="1">
      <alignment vertical="top"/>
    </xf>
    <xf numFmtId="3" fontId="3" fillId="0" borderId="8" xfId="0" applyNumberFormat="1" applyFont="1" applyBorder="1" applyAlignment="1">
      <alignment vertical="top"/>
    </xf>
    <xf numFmtId="3" fontId="3" fillId="0" borderId="12" xfId="0" applyNumberFormat="1" applyFont="1" applyBorder="1" applyAlignment="1">
      <alignment vertical="top"/>
    </xf>
    <xf numFmtId="9" fontId="3" fillId="0" borderId="8" xfId="3" applyFont="1" applyBorder="1" applyAlignment="1">
      <alignment vertical="top"/>
    </xf>
    <xf numFmtId="10" fontId="3" fillId="0" borderId="1" xfId="0" applyNumberFormat="1" applyFont="1" applyBorder="1" applyAlignment="1">
      <alignment vertical="top"/>
    </xf>
    <xf numFmtId="3" fontId="3" fillId="2" borderId="1" xfId="0" applyNumberFormat="1" applyFont="1" applyFill="1" applyBorder="1" applyAlignment="1">
      <alignment vertical="top"/>
    </xf>
    <xf numFmtId="14" fontId="3" fillId="2" borderId="1" xfId="0" applyNumberFormat="1" applyFont="1" applyFill="1" applyBorder="1" applyAlignment="1">
      <alignment vertical="top"/>
    </xf>
    <xf numFmtId="0" fontId="3" fillId="0" borderId="7" xfId="0" applyFont="1" applyBorder="1" applyAlignment="1">
      <alignment vertical="top"/>
    </xf>
    <xf numFmtId="0" fontId="3" fillId="0" borderId="3" xfId="0" applyFont="1" applyBorder="1" applyAlignment="1">
      <alignment vertical="top"/>
    </xf>
    <xf numFmtId="0" fontId="3" fillId="0" borderId="11" xfId="0" applyFont="1" applyBorder="1" applyAlignment="1">
      <alignment vertical="top"/>
    </xf>
    <xf numFmtId="0" fontId="3" fillId="0" borderId="10" xfId="0" applyFont="1" applyBorder="1" applyAlignment="1">
      <alignment vertical="top"/>
    </xf>
    <xf numFmtId="0" fontId="3" fillId="0" borderId="9" xfId="0" applyFont="1" applyBorder="1" applyAlignment="1">
      <alignment vertical="top"/>
    </xf>
    <xf numFmtId="9" fontId="3" fillId="0" borderId="3" xfId="0" applyNumberFormat="1" applyFont="1" applyBorder="1" applyAlignment="1">
      <alignment vertical="top" wrapText="1"/>
    </xf>
    <xf numFmtId="0" fontId="3" fillId="0" borderId="3" xfId="0" applyFont="1" applyBorder="1" applyAlignment="1">
      <alignment horizontal="right" vertical="top" wrapText="1"/>
    </xf>
    <xf numFmtId="0" fontId="5" fillId="0" borderId="0" xfId="0" applyFont="1" applyAlignment="1">
      <alignment wrapText="1"/>
    </xf>
    <xf numFmtId="0" fontId="5" fillId="0" borderId="0" xfId="0" applyFont="1" applyAlignment="1">
      <alignment horizontal="left" vertical="top" wrapText="1"/>
    </xf>
    <xf numFmtId="0" fontId="7" fillId="0" borderId="0" xfId="0" applyFont="1" applyAlignment="1">
      <alignment vertical="top"/>
    </xf>
    <xf numFmtId="0" fontId="3" fillId="2" borderId="0" xfId="0" applyFont="1" applyFill="1" applyAlignment="1">
      <alignment vertical="top" wrapText="1"/>
    </xf>
    <xf numFmtId="0" fontId="5" fillId="2" borderId="0" xfId="0" applyFont="1" applyFill="1"/>
    <xf numFmtId="165" fontId="8" fillId="0" borderId="1" xfId="0" applyNumberFormat="1" applyFont="1" applyBorder="1" applyAlignment="1">
      <alignment horizontal="right" vertical="top" wrapText="1"/>
    </xf>
    <xf numFmtId="10" fontId="0" fillId="0" borderId="1" xfId="0" applyNumberFormat="1" applyBorder="1" applyAlignment="1">
      <alignment horizontal="right" vertical="top" wrapText="1"/>
    </xf>
    <xf numFmtId="0" fontId="2" fillId="0" borderId="1" xfId="0" applyFont="1" applyBorder="1" applyAlignment="1">
      <alignment horizontal="right" vertical="top" wrapText="1"/>
    </xf>
    <xf numFmtId="0" fontId="8" fillId="0" borderId="0" xfId="0" applyFont="1" applyAlignment="1">
      <alignment horizontal="right" vertical="top" wrapText="1"/>
    </xf>
    <xf numFmtId="9" fontId="3" fillId="0" borderId="3" xfId="0" applyNumberFormat="1" applyFont="1" applyBorder="1" applyAlignment="1">
      <alignment horizontal="right" vertical="top" wrapText="1"/>
    </xf>
    <xf numFmtId="0" fontId="8" fillId="0" borderId="5" xfId="0" applyFont="1" applyBorder="1" applyAlignment="1">
      <alignment horizontal="right" vertical="top"/>
    </xf>
    <xf numFmtId="0" fontId="0" fillId="0" borderId="0" xfId="0" applyAlignment="1">
      <alignment horizontal="left"/>
    </xf>
    <xf numFmtId="0" fontId="27" fillId="2" borderId="1" xfId="0" applyFont="1" applyFill="1" applyBorder="1" applyAlignment="1">
      <alignment horizontal="right" wrapText="1"/>
    </xf>
  </cellXfs>
  <cellStyles count="4">
    <cellStyle name="Comma" xfId="1" builtinId="3"/>
    <cellStyle name="Currency" xfId="2" builtinId="4"/>
    <cellStyle name="Normal" xfId="0" builtinId="0"/>
    <cellStyle name="Percent" xfId="3" builtinId="5"/>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8" Type="http://schemas.openxmlformats.org/officeDocument/2006/relationships/customXml" Target="../customXml/item2.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1FA79-69F5-4410-BB18-8FBF30C21F55}">
  <sheetPr>
    <tabColor theme="0"/>
  </sheetPr>
  <dimension ref="A1:F45"/>
  <sheetViews>
    <sheetView tabSelected="1" workbookViewId="0">
      <pane ySplit="1" topLeftCell="A2" activePane="bottomLeft" state="frozen"/>
      <selection pane="bottomLeft"/>
    </sheetView>
  </sheetViews>
  <sheetFormatPr defaultRowHeight="15" x14ac:dyDescent="0.25"/>
  <cols>
    <col min="1" max="1" width="11.140625" style="45" customWidth="1"/>
    <col min="2" max="2" width="25" style="8" customWidth="1"/>
    <col min="3" max="3" width="19.5703125" style="8" customWidth="1"/>
    <col min="4" max="4" width="15" style="213" customWidth="1"/>
    <col min="5" max="5" width="17.5703125" style="213" customWidth="1"/>
    <col min="6" max="6" width="40.7109375" style="8" customWidth="1"/>
  </cols>
  <sheetData>
    <row r="1" spans="1:6" ht="30" x14ac:dyDescent="0.25">
      <c r="A1" s="44" t="s">
        <v>0</v>
      </c>
      <c r="B1" s="5" t="s">
        <v>1</v>
      </c>
      <c r="C1" s="5" t="s">
        <v>2</v>
      </c>
      <c r="D1" s="118" t="s">
        <v>3</v>
      </c>
      <c r="E1" s="118" t="s">
        <v>4</v>
      </c>
      <c r="F1" s="5" t="s">
        <v>5</v>
      </c>
    </row>
    <row r="2" spans="1:6" ht="30" x14ac:dyDescent="0.25">
      <c r="A2" s="32">
        <v>1</v>
      </c>
      <c r="B2" s="4" t="s">
        <v>6</v>
      </c>
      <c r="C2" s="4" t="s">
        <v>7</v>
      </c>
      <c r="D2" s="210">
        <v>2.3255813953488372E-2</v>
      </c>
      <c r="E2" s="210">
        <v>7.1389645776566757E-2</v>
      </c>
      <c r="F2" s="11" t="s">
        <v>8</v>
      </c>
    </row>
    <row r="3" spans="1:6" x14ac:dyDescent="0.25">
      <c r="A3" s="32">
        <v>2</v>
      </c>
      <c r="B3" s="4" t="s">
        <v>9</v>
      </c>
      <c r="C3" s="4" t="s">
        <v>10</v>
      </c>
      <c r="D3" s="210">
        <v>0.27906976744186046</v>
      </c>
      <c r="E3" s="210">
        <v>0.12370572207084468</v>
      </c>
      <c r="F3" s="4" t="s">
        <v>11</v>
      </c>
    </row>
    <row r="4" spans="1:6" ht="30" x14ac:dyDescent="0.25">
      <c r="A4" s="32">
        <v>3</v>
      </c>
      <c r="B4" s="4" t="s">
        <v>6</v>
      </c>
      <c r="C4" s="4" t="s">
        <v>12</v>
      </c>
      <c r="D4" s="210">
        <v>2.3255813953488372E-2</v>
      </c>
      <c r="E4" s="210">
        <v>1.4168937329700272E-2</v>
      </c>
      <c r="F4" s="4" t="s">
        <v>13</v>
      </c>
    </row>
    <row r="5" spans="1:6" ht="45" x14ac:dyDescent="0.25">
      <c r="A5" s="32">
        <v>4</v>
      </c>
      <c r="B5" s="4" t="s">
        <v>14</v>
      </c>
      <c r="C5" s="4" t="s">
        <v>14</v>
      </c>
      <c r="D5" s="210">
        <v>0</v>
      </c>
      <c r="E5" s="210">
        <v>0.28501362397820162</v>
      </c>
      <c r="F5" s="4" t="s">
        <v>15</v>
      </c>
    </row>
    <row r="6" spans="1:6" ht="30" x14ac:dyDescent="0.25">
      <c r="A6" s="32">
        <v>5</v>
      </c>
      <c r="B6" s="4" t="s">
        <v>9</v>
      </c>
      <c r="C6" s="4" t="s">
        <v>16</v>
      </c>
      <c r="D6" s="210">
        <v>0.11627906976744186</v>
      </c>
      <c r="E6" s="210">
        <v>9.9727520435967304E-2</v>
      </c>
      <c r="F6" s="4" t="s">
        <v>17</v>
      </c>
    </row>
    <row r="7" spans="1:6" ht="30" x14ac:dyDescent="0.25">
      <c r="A7" s="32">
        <v>6</v>
      </c>
      <c r="B7" s="4" t="s">
        <v>6</v>
      </c>
      <c r="C7" s="4" t="s">
        <v>18</v>
      </c>
      <c r="D7" s="210">
        <v>2.3255813953488372E-2</v>
      </c>
      <c r="E7" s="210">
        <v>4.9046321525885561E-2</v>
      </c>
      <c r="F7" s="4" t="s">
        <v>19</v>
      </c>
    </row>
    <row r="8" spans="1:6" x14ac:dyDescent="0.25">
      <c r="A8" s="32">
        <v>7</v>
      </c>
      <c r="B8" s="4" t="s">
        <v>20</v>
      </c>
      <c r="C8" s="4" t="s">
        <v>20</v>
      </c>
      <c r="D8" s="210">
        <v>0</v>
      </c>
      <c r="E8" s="210">
        <v>5.6130790190735698E-2</v>
      </c>
      <c r="F8" s="4" t="s">
        <v>21</v>
      </c>
    </row>
    <row r="9" spans="1:6" ht="30" x14ac:dyDescent="0.25">
      <c r="A9" s="32">
        <v>8</v>
      </c>
      <c r="B9" s="4" t="s">
        <v>6</v>
      </c>
      <c r="C9" s="4" t="s">
        <v>22</v>
      </c>
      <c r="D9" s="210">
        <v>0</v>
      </c>
      <c r="E9" s="210">
        <v>4.0326975476839236E-2</v>
      </c>
      <c r="F9" s="4" t="s">
        <v>23</v>
      </c>
    </row>
    <row r="10" spans="1:6" ht="30" x14ac:dyDescent="0.25">
      <c r="A10" s="32">
        <v>9</v>
      </c>
      <c r="B10" s="4" t="s">
        <v>6</v>
      </c>
      <c r="C10" s="4" t="s">
        <v>24</v>
      </c>
      <c r="D10" s="210">
        <v>9.3023255813953487E-2</v>
      </c>
      <c r="E10" s="210">
        <v>1.9073569482288829E-2</v>
      </c>
      <c r="F10" s="11" t="s">
        <v>8</v>
      </c>
    </row>
    <row r="11" spans="1:6" ht="30" x14ac:dyDescent="0.25">
      <c r="A11" s="32">
        <v>10</v>
      </c>
      <c r="B11" s="4" t="s">
        <v>6</v>
      </c>
      <c r="C11" s="4" t="s">
        <v>25</v>
      </c>
      <c r="D11" s="210">
        <v>0</v>
      </c>
      <c r="E11" s="210">
        <v>4.0871934604904632E-2</v>
      </c>
      <c r="F11" s="4" t="s">
        <v>26</v>
      </c>
    </row>
    <row r="12" spans="1:6" ht="30" x14ac:dyDescent="0.25">
      <c r="A12" s="32">
        <v>11</v>
      </c>
      <c r="B12" s="4" t="s">
        <v>6</v>
      </c>
      <c r="C12" s="4" t="s">
        <v>27</v>
      </c>
      <c r="D12" s="210">
        <v>9.3023255813953487E-2</v>
      </c>
      <c r="E12" s="210">
        <v>5.3950953678474113E-2</v>
      </c>
      <c r="F12" s="4" t="s">
        <v>28</v>
      </c>
    </row>
    <row r="13" spans="1:6" ht="30" x14ac:dyDescent="0.25">
      <c r="A13" s="33">
        <v>11</v>
      </c>
      <c r="B13" s="11" t="s">
        <v>6</v>
      </c>
      <c r="C13" s="11" t="s">
        <v>29</v>
      </c>
      <c r="D13" s="22" t="s">
        <v>8</v>
      </c>
      <c r="E13" s="22" t="s">
        <v>8</v>
      </c>
      <c r="F13" s="11" t="s">
        <v>8</v>
      </c>
    </row>
    <row r="14" spans="1:6" ht="30" x14ac:dyDescent="0.25">
      <c r="A14" s="32">
        <v>12</v>
      </c>
      <c r="B14" s="4" t="s">
        <v>30</v>
      </c>
      <c r="C14" s="4" t="s">
        <v>31</v>
      </c>
      <c r="D14" s="210">
        <v>4.6511627906976744E-2</v>
      </c>
      <c r="E14" s="210">
        <v>3.8147138964577656E-3</v>
      </c>
      <c r="F14" s="4" t="s">
        <v>32</v>
      </c>
    </row>
    <row r="15" spans="1:6" ht="30" x14ac:dyDescent="0.25">
      <c r="A15" s="32">
        <v>13</v>
      </c>
      <c r="B15" s="4" t="s">
        <v>33</v>
      </c>
      <c r="C15" s="4" t="s">
        <v>34</v>
      </c>
      <c r="D15" s="211">
        <v>4.6511627906976744E-2</v>
      </c>
      <c r="E15" s="210">
        <v>2.4523160762942781E-2</v>
      </c>
      <c r="F15" s="4" t="s">
        <v>35</v>
      </c>
    </row>
    <row r="16" spans="1:6" ht="30" x14ac:dyDescent="0.25">
      <c r="A16" s="32">
        <v>13</v>
      </c>
      <c r="B16" s="4" t="s">
        <v>33</v>
      </c>
      <c r="C16" s="4" t="s">
        <v>36</v>
      </c>
      <c r="D16" s="22" t="s">
        <v>8</v>
      </c>
      <c r="E16" s="22" t="s">
        <v>8</v>
      </c>
      <c r="F16" s="4" t="s">
        <v>35</v>
      </c>
    </row>
    <row r="17" spans="1:6" ht="30" x14ac:dyDescent="0.25">
      <c r="A17" s="32">
        <v>13</v>
      </c>
      <c r="B17" s="4" t="s">
        <v>33</v>
      </c>
      <c r="C17" s="4" t="s">
        <v>37</v>
      </c>
      <c r="D17" s="22" t="s">
        <v>8</v>
      </c>
      <c r="E17" s="22" t="s">
        <v>8</v>
      </c>
      <c r="F17" s="4" t="s">
        <v>35</v>
      </c>
    </row>
    <row r="18" spans="1:6" ht="30" x14ac:dyDescent="0.25">
      <c r="A18" s="32">
        <v>14</v>
      </c>
      <c r="B18" s="4" t="s">
        <v>9</v>
      </c>
      <c r="C18" s="4" t="s">
        <v>38</v>
      </c>
      <c r="D18" s="210">
        <v>2.3255813953488372E-2</v>
      </c>
      <c r="E18" s="210">
        <v>2.561307901907357E-2</v>
      </c>
      <c r="F18" s="11" t="s">
        <v>8</v>
      </c>
    </row>
    <row r="19" spans="1:6" ht="30" x14ac:dyDescent="0.25">
      <c r="A19" s="32">
        <v>15</v>
      </c>
      <c r="B19" s="4" t="s">
        <v>6</v>
      </c>
      <c r="C19" s="4" t="s">
        <v>39</v>
      </c>
      <c r="D19" s="210">
        <v>2.3255813953488372E-2</v>
      </c>
      <c r="E19" s="210">
        <v>2.1798365122615805E-3</v>
      </c>
      <c r="F19" s="4" t="s">
        <v>40</v>
      </c>
    </row>
    <row r="20" spans="1:6" ht="30" x14ac:dyDescent="0.25">
      <c r="A20" s="32">
        <v>16</v>
      </c>
      <c r="B20" s="4" t="s">
        <v>9</v>
      </c>
      <c r="C20" s="4" t="s">
        <v>41</v>
      </c>
      <c r="D20" s="210">
        <v>9.3023255813953487E-2</v>
      </c>
      <c r="E20" s="210">
        <v>2.561307901907357E-2</v>
      </c>
      <c r="F20" s="4" t="s">
        <v>42</v>
      </c>
    </row>
    <row r="21" spans="1:6" ht="30" x14ac:dyDescent="0.25">
      <c r="A21" s="32">
        <v>17</v>
      </c>
      <c r="B21" s="4" t="s">
        <v>6</v>
      </c>
      <c r="C21" s="4" t="s">
        <v>43</v>
      </c>
      <c r="D21" s="210">
        <v>2.3255813953488372E-2</v>
      </c>
      <c r="E21" s="210">
        <v>8.1743869209809257E-3</v>
      </c>
      <c r="F21" s="11" t="s">
        <v>8</v>
      </c>
    </row>
    <row r="22" spans="1:6" ht="30" x14ac:dyDescent="0.25">
      <c r="A22" s="32">
        <v>18</v>
      </c>
      <c r="B22" s="4" t="s">
        <v>6</v>
      </c>
      <c r="C22" s="4" t="s">
        <v>44</v>
      </c>
      <c r="D22" s="210">
        <v>0</v>
      </c>
      <c r="E22" s="210">
        <v>1.3623978201634877E-2</v>
      </c>
      <c r="F22" s="4" t="s">
        <v>45</v>
      </c>
    </row>
    <row r="23" spans="1:6" x14ac:dyDescent="0.25">
      <c r="A23" s="32">
        <v>19</v>
      </c>
      <c r="B23" s="4" t="s">
        <v>9</v>
      </c>
      <c r="C23" s="4" t="s">
        <v>46</v>
      </c>
      <c r="D23" s="210">
        <v>2.3255813953488372E-2</v>
      </c>
      <c r="E23" s="210">
        <v>1.3079019073569483E-2</v>
      </c>
      <c r="F23" s="4" t="s">
        <v>21</v>
      </c>
    </row>
    <row r="24" spans="1:6" x14ac:dyDescent="0.25">
      <c r="A24" s="32">
        <v>21</v>
      </c>
      <c r="B24" s="4" t="s">
        <v>47</v>
      </c>
      <c r="C24" s="4" t="s">
        <v>47</v>
      </c>
      <c r="D24" s="210">
        <v>2.3255813953488372E-2</v>
      </c>
      <c r="E24" s="210">
        <v>7.6294277929155312E-3</v>
      </c>
      <c r="F24" s="4" t="s">
        <v>48</v>
      </c>
    </row>
    <row r="25" spans="1:6" ht="30" x14ac:dyDescent="0.25">
      <c r="A25" s="32">
        <v>22</v>
      </c>
      <c r="B25" s="4" t="s">
        <v>6</v>
      </c>
      <c r="C25" s="4" t="s">
        <v>49</v>
      </c>
      <c r="D25" s="210">
        <v>2.3255813953488372E-2</v>
      </c>
      <c r="E25" s="210">
        <v>7.0844686648501359E-3</v>
      </c>
      <c r="F25" s="4" t="s">
        <v>50</v>
      </c>
    </row>
    <row r="26" spans="1:6" x14ac:dyDescent="0.25">
      <c r="A26" s="32">
        <v>23</v>
      </c>
      <c r="B26" s="4" t="s">
        <v>51</v>
      </c>
      <c r="C26" s="4" t="s">
        <v>51</v>
      </c>
      <c r="D26" s="210">
        <v>2.3255813953488372E-2</v>
      </c>
      <c r="E26" s="210">
        <v>1.6348773841961854E-3</v>
      </c>
      <c r="F26" s="11" t="s">
        <v>8</v>
      </c>
    </row>
    <row r="27" spans="1:6" x14ac:dyDescent="0.25">
      <c r="A27" s="32">
        <v>24</v>
      </c>
      <c r="B27" s="4" t="s">
        <v>52</v>
      </c>
      <c r="C27" s="4" t="s">
        <v>53</v>
      </c>
      <c r="D27" s="210">
        <v>0</v>
      </c>
      <c r="E27" s="210">
        <v>1.0899182561307902E-3</v>
      </c>
      <c r="F27" s="11" t="s">
        <v>8</v>
      </c>
    </row>
    <row r="28" spans="1:6" ht="30" x14ac:dyDescent="0.25">
      <c r="A28" s="32">
        <v>25</v>
      </c>
      <c r="B28" s="4" t="s">
        <v>6</v>
      </c>
      <c r="C28" s="4" t="s">
        <v>54</v>
      </c>
      <c r="D28" s="210">
        <v>0</v>
      </c>
      <c r="E28" s="210">
        <v>4.359673024523161E-3</v>
      </c>
      <c r="F28" s="11" t="s">
        <v>8</v>
      </c>
    </row>
    <row r="29" spans="1:6" ht="30" x14ac:dyDescent="0.25">
      <c r="A29" s="32">
        <v>26</v>
      </c>
      <c r="B29" s="4" t="s">
        <v>6</v>
      </c>
      <c r="C29" s="4" t="s">
        <v>55</v>
      </c>
      <c r="D29" s="210">
        <v>0</v>
      </c>
      <c r="E29" s="210">
        <v>2.7247956403269754E-3</v>
      </c>
      <c r="F29" s="4" t="s">
        <v>21</v>
      </c>
    </row>
    <row r="30" spans="1:6" x14ac:dyDescent="0.25">
      <c r="A30" s="32">
        <v>27</v>
      </c>
      <c r="B30" s="4" t="s">
        <v>9</v>
      </c>
      <c r="C30" s="4" t="s">
        <v>56</v>
      </c>
      <c r="D30" s="210">
        <v>0</v>
      </c>
      <c r="E30" s="210">
        <v>2.1798365122615805E-3</v>
      </c>
      <c r="F30" s="4" t="s">
        <v>57</v>
      </c>
    </row>
    <row r="31" spans="1:6" x14ac:dyDescent="0.25">
      <c r="A31" s="32">
        <v>28</v>
      </c>
      <c r="B31" s="4" t="s">
        <v>33</v>
      </c>
      <c r="C31" s="4" t="s">
        <v>58</v>
      </c>
      <c r="D31" s="210">
        <v>0</v>
      </c>
      <c r="E31" s="210">
        <v>5.4495912806539512E-4</v>
      </c>
      <c r="F31" s="4" t="s">
        <v>26</v>
      </c>
    </row>
    <row r="32" spans="1:6" ht="30" x14ac:dyDescent="0.25">
      <c r="A32" s="32">
        <v>29</v>
      </c>
      <c r="B32" s="4" t="s">
        <v>6</v>
      </c>
      <c r="C32" s="4" t="s">
        <v>59</v>
      </c>
      <c r="D32" s="210">
        <v>0</v>
      </c>
      <c r="E32" s="210">
        <v>1.0899182561307902E-3</v>
      </c>
      <c r="F32" s="4" t="s">
        <v>60</v>
      </c>
    </row>
    <row r="33" spans="1:6" x14ac:dyDescent="0.25">
      <c r="A33" s="32">
        <v>30</v>
      </c>
      <c r="B33" s="4" t="s">
        <v>33</v>
      </c>
      <c r="C33" s="4" t="s">
        <v>61</v>
      </c>
      <c r="D33" s="210">
        <v>0</v>
      </c>
      <c r="E33" s="210">
        <v>1.0899182561307902E-3</v>
      </c>
      <c r="F33" s="4" t="s">
        <v>62</v>
      </c>
    </row>
    <row r="34" spans="1:6" ht="30" x14ac:dyDescent="0.25">
      <c r="A34" s="32">
        <v>31</v>
      </c>
      <c r="B34" s="4" t="s">
        <v>6</v>
      </c>
      <c r="C34" s="4" t="s">
        <v>14</v>
      </c>
      <c r="D34" s="210">
        <v>0</v>
      </c>
      <c r="E34" s="210">
        <v>5.4495912806539512E-4</v>
      </c>
      <c r="F34" s="11" t="s">
        <v>8</v>
      </c>
    </row>
    <row r="35" spans="1:6" x14ac:dyDescent="0.25">
      <c r="A35" s="32" t="s">
        <v>8</v>
      </c>
      <c r="B35" s="4" t="s">
        <v>9</v>
      </c>
      <c r="C35" s="4" t="s">
        <v>14</v>
      </c>
      <c r="D35" s="210">
        <v>0</v>
      </c>
      <c r="E35" s="210">
        <v>0</v>
      </c>
      <c r="F35" s="11" t="s">
        <v>8</v>
      </c>
    </row>
    <row r="36" spans="1:6" ht="30" x14ac:dyDescent="0.25">
      <c r="A36" s="32" t="s">
        <v>8</v>
      </c>
      <c r="B36" s="4" t="s">
        <v>6</v>
      </c>
      <c r="C36" s="4" t="s">
        <v>63</v>
      </c>
      <c r="D36" s="22" t="s">
        <v>8</v>
      </c>
      <c r="E36" s="22" t="s">
        <v>8</v>
      </c>
      <c r="F36" s="11" t="s">
        <v>8</v>
      </c>
    </row>
    <row r="37" spans="1:6" ht="30" x14ac:dyDescent="0.25">
      <c r="A37" s="32" t="s">
        <v>8</v>
      </c>
      <c r="B37" s="4" t="s">
        <v>6</v>
      </c>
      <c r="C37" s="4" t="s">
        <v>64</v>
      </c>
      <c r="D37" s="22" t="s">
        <v>8</v>
      </c>
      <c r="E37" s="22" t="s">
        <v>8</v>
      </c>
      <c r="F37" s="11" t="s">
        <v>8</v>
      </c>
    </row>
    <row r="38" spans="1:6" ht="30" x14ac:dyDescent="0.25">
      <c r="A38" s="32" t="s">
        <v>8</v>
      </c>
      <c r="B38" s="4" t="s">
        <v>6</v>
      </c>
      <c r="C38" s="4" t="s">
        <v>65</v>
      </c>
      <c r="D38" s="22" t="s">
        <v>8</v>
      </c>
      <c r="E38" s="22" t="s">
        <v>8</v>
      </c>
      <c r="F38" s="11" t="s">
        <v>8</v>
      </c>
    </row>
    <row r="39" spans="1:6" ht="30" x14ac:dyDescent="0.25">
      <c r="A39" s="32" t="s">
        <v>8</v>
      </c>
      <c r="B39" s="4" t="s">
        <v>6</v>
      </c>
      <c r="C39" s="4" t="s">
        <v>66</v>
      </c>
      <c r="D39" s="22" t="s">
        <v>8</v>
      </c>
      <c r="E39" s="22" t="s">
        <v>8</v>
      </c>
      <c r="F39" s="11" t="s">
        <v>8</v>
      </c>
    </row>
    <row r="40" spans="1:6" ht="30" x14ac:dyDescent="0.25">
      <c r="A40" s="32" t="s">
        <v>8</v>
      </c>
      <c r="B40" s="4" t="s">
        <v>67</v>
      </c>
      <c r="C40" s="4" t="s">
        <v>67</v>
      </c>
      <c r="D40" s="22" t="s">
        <v>8</v>
      </c>
      <c r="E40" s="22" t="s">
        <v>8</v>
      </c>
      <c r="F40" s="11" t="s">
        <v>8</v>
      </c>
    </row>
    <row r="41" spans="1:6" x14ac:dyDescent="0.25">
      <c r="A41" s="32" t="s">
        <v>8</v>
      </c>
      <c r="B41" s="4" t="s">
        <v>68</v>
      </c>
      <c r="C41" s="4" t="s">
        <v>68</v>
      </c>
      <c r="D41" s="22" t="s">
        <v>8</v>
      </c>
      <c r="E41" s="212" t="s">
        <v>8</v>
      </c>
      <c r="F41" s="11" t="s">
        <v>8</v>
      </c>
    </row>
    <row r="43" spans="1:6" x14ac:dyDescent="0.25">
      <c r="A43" s="68" t="s">
        <v>69</v>
      </c>
    </row>
    <row r="44" spans="1:6" x14ac:dyDescent="0.25">
      <c r="A44" s="68" t="s">
        <v>70</v>
      </c>
    </row>
    <row r="45" spans="1:6" x14ac:dyDescent="0.25">
      <c r="A45" s="68" t="s">
        <v>71</v>
      </c>
    </row>
  </sheetData>
  <autoFilter ref="A1:F41" xr:uid="{00000000-0001-0000-0200-000000000000}"/>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893D6-C991-4F75-BD7A-98FF5CD84827}">
  <sheetPr>
    <tabColor theme="0"/>
  </sheetPr>
  <dimension ref="A1:G21"/>
  <sheetViews>
    <sheetView workbookViewId="0">
      <pane ySplit="1" topLeftCell="A2" activePane="bottomLeft" state="frozen"/>
      <selection pane="bottomLeft" activeCell="A2" sqref="A2"/>
    </sheetView>
  </sheetViews>
  <sheetFormatPr defaultColWidth="8.85546875" defaultRowHeight="15" x14ac:dyDescent="0.25"/>
  <cols>
    <col min="1" max="1" width="17.5703125" style="8" customWidth="1"/>
    <col min="2" max="2" width="18.28515625" style="8" customWidth="1"/>
    <col min="3" max="3" width="35.140625" style="8" customWidth="1"/>
    <col min="4" max="4" width="50" style="8" customWidth="1"/>
    <col min="5" max="5" width="24" style="8" customWidth="1"/>
    <col min="6" max="6" width="33.28515625" style="8" customWidth="1"/>
    <col min="7" max="7" width="24.28515625" style="8" customWidth="1"/>
    <col min="8" max="8" width="34.28515625" style="52" bestFit="1" customWidth="1"/>
    <col min="9" max="16384" width="8.85546875" style="52"/>
  </cols>
  <sheetData>
    <row r="1" spans="1:7" s="75" customFormat="1" ht="30" x14ac:dyDescent="0.25">
      <c r="A1" s="76" t="s">
        <v>289</v>
      </c>
      <c r="B1" s="76" t="s">
        <v>290</v>
      </c>
      <c r="C1" s="76" t="s">
        <v>291</v>
      </c>
      <c r="D1" s="76" t="s">
        <v>292</v>
      </c>
      <c r="E1" s="76" t="s">
        <v>293</v>
      </c>
      <c r="F1" s="76" t="s">
        <v>294</v>
      </c>
      <c r="G1" s="76" t="s">
        <v>295</v>
      </c>
    </row>
    <row r="2" spans="1:7" ht="120" x14ac:dyDescent="0.25">
      <c r="A2" s="4" t="s">
        <v>296</v>
      </c>
      <c r="B2" s="4" t="s">
        <v>297</v>
      </c>
      <c r="C2" s="74" t="s">
        <v>298</v>
      </c>
      <c r="D2" s="56" t="s">
        <v>299</v>
      </c>
      <c r="E2" s="56" t="s">
        <v>300</v>
      </c>
      <c r="F2" s="4" t="s">
        <v>301</v>
      </c>
      <c r="G2" s="4" t="s">
        <v>302</v>
      </c>
    </row>
    <row r="3" spans="1:7" ht="120" x14ac:dyDescent="0.25">
      <c r="A3" s="4" t="s">
        <v>303</v>
      </c>
      <c r="B3" s="4" t="s">
        <v>304</v>
      </c>
      <c r="C3" s="56" t="s">
        <v>298</v>
      </c>
      <c r="D3" s="56" t="s">
        <v>305</v>
      </c>
      <c r="E3" s="56" t="s">
        <v>300</v>
      </c>
      <c r="F3" s="4" t="s">
        <v>306</v>
      </c>
      <c r="G3" s="4" t="s">
        <v>302</v>
      </c>
    </row>
    <row r="4" spans="1:7" ht="120" x14ac:dyDescent="0.25">
      <c r="A4" s="4" t="s">
        <v>307</v>
      </c>
      <c r="B4" s="4" t="s">
        <v>308</v>
      </c>
      <c r="C4" s="56" t="s">
        <v>298</v>
      </c>
      <c r="D4" s="56" t="s">
        <v>299</v>
      </c>
      <c r="E4" s="56" t="s">
        <v>300</v>
      </c>
      <c r="F4" s="4" t="s">
        <v>309</v>
      </c>
      <c r="G4" s="4" t="s">
        <v>302</v>
      </c>
    </row>
    <row r="5" spans="1:7" ht="150" x14ac:dyDescent="0.25">
      <c r="A5" s="4" t="s">
        <v>310</v>
      </c>
      <c r="B5" s="4" t="s">
        <v>311</v>
      </c>
      <c r="C5" s="4" t="s">
        <v>312</v>
      </c>
      <c r="D5" s="4" t="s">
        <v>313</v>
      </c>
      <c r="E5" s="56" t="s">
        <v>314</v>
      </c>
      <c r="F5" s="56" t="s">
        <v>315</v>
      </c>
      <c r="G5" s="4" t="s">
        <v>316</v>
      </c>
    </row>
    <row r="6" spans="1:7" ht="120" x14ac:dyDescent="0.25">
      <c r="A6" s="4" t="s">
        <v>317</v>
      </c>
      <c r="B6" s="4" t="s">
        <v>318</v>
      </c>
      <c r="C6" s="4" t="s">
        <v>319</v>
      </c>
      <c r="D6" s="56" t="s">
        <v>320</v>
      </c>
      <c r="E6" s="56" t="s">
        <v>314</v>
      </c>
      <c r="F6" s="4" t="s">
        <v>321</v>
      </c>
      <c r="G6" s="56" t="s">
        <v>322</v>
      </c>
    </row>
    <row r="7" spans="1:7" ht="98.25" customHeight="1" x14ac:dyDescent="0.25">
      <c r="A7" s="4" t="s">
        <v>323</v>
      </c>
      <c r="B7" s="4" t="s">
        <v>324</v>
      </c>
      <c r="C7" s="4" t="s">
        <v>325</v>
      </c>
      <c r="D7" s="56" t="s">
        <v>326</v>
      </c>
      <c r="E7" s="4" t="s">
        <v>327</v>
      </c>
      <c r="F7" s="4" t="s">
        <v>328</v>
      </c>
      <c r="G7" s="56" t="s">
        <v>329</v>
      </c>
    </row>
    <row r="8" spans="1:7" ht="90" x14ac:dyDescent="0.25">
      <c r="A8" s="4" t="s">
        <v>330</v>
      </c>
      <c r="B8" s="4" t="s">
        <v>331</v>
      </c>
      <c r="C8" s="4" t="s">
        <v>332</v>
      </c>
      <c r="D8" s="10" t="s">
        <v>333</v>
      </c>
      <c r="E8" s="10" t="s">
        <v>334</v>
      </c>
      <c r="F8" s="4" t="s">
        <v>335</v>
      </c>
      <c r="G8" s="4" t="s">
        <v>302</v>
      </c>
    </row>
    <row r="9" spans="1:7" ht="69.75" customHeight="1" x14ac:dyDescent="0.25">
      <c r="A9" s="4" t="s">
        <v>336</v>
      </c>
      <c r="B9" s="4" t="s">
        <v>337</v>
      </c>
      <c r="C9" s="4" t="s">
        <v>338</v>
      </c>
      <c r="D9" s="56" t="s">
        <v>339</v>
      </c>
      <c r="E9" s="56" t="s">
        <v>340</v>
      </c>
      <c r="F9" s="4" t="s">
        <v>341</v>
      </c>
      <c r="G9" s="56" t="s">
        <v>342</v>
      </c>
    </row>
    <row r="10" spans="1:7" ht="78" customHeight="1" x14ac:dyDescent="0.25">
      <c r="A10" s="4" t="s">
        <v>343</v>
      </c>
      <c r="B10" s="4" t="s">
        <v>344</v>
      </c>
      <c r="C10" s="4" t="s">
        <v>325</v>
      </c>
      <c r="D10" s="56" t="s">
        <v>345</v>
      </c>
      <c r="E10" s="56" t="s">
        <v>346</v>
      </c>
      <c r="F10" s="4" t="s">
        <v>347</v>
      </c>
      <c r="G10" s="4" t="s">
        <v>302</v>
      </c>
    </row>
    <row r="11" spans="1:7" ht="49.5" customHeight="1" x14ac:dyDescent="0.25">
      <c r="A11" s="4" t="s">
        <v>348</v>
      </c>
      <c r="B11" s="4" t="s">
        <v>337</v>
      </c>
      <c r="C11" s="6" t="s">
        <v>349</v>
      </c>
      <c r="D11" s="56" t="s">
        <v>350</v>
      </c>
      <c r="E11" s="56" t="s">
        <v>351</v>
      </c>
      <c r="F11" s="4" t="s">
        <v>341</v>
      </c>
      <c r="G11" s="4" t="s">
        <v>352</v>
      </c>
    </row>
    <row r="12" spans="1:7" ht="65.25" customHeight="1" x14ac:dyDescent="0.25">
      <c r="A12" s="4" t="s">
        <v>353</v>
      </c>
      <c r="B12" s="4" t="s">
        <v>344</v>
      </c>
      <c r="C12" s="56" t="s">
        <v>354</v>
      </c>
      <c r="D12" s="56" t="s">
        <v>345</v>
      </c>
      <c r="E12" s="56" t="s">
        <v>355</v>
      </c>
      <c r="F12" s="4" t="s">
        <v>347</v>
      </c>
      <c r="G12" s="4" t="s">
        <v>352</v>
      </c>
    </row>
    <row r="13" spans="1:7" ht="75" x14ac:dyDescent="0.25">
      <c r="A13" s="4" t="s">
        <v>356</v>
      </c>
      <c r="B13" s="4" t="s">
        <v>357</v>
      </c>
      <c r="C13" s="4" t="s">
        <v>358</v>
      </c>
      <c r="D13" s="24" t="s">
        <v>359</v>
      </c>
      <c r="E13" s="56" t="s">
        <v>360</v>
      </c>
      <c r="F13" s="4" t="s">
        <v>361</v>
      </c>
      <c r="G13" s="56" t="s">
        <v>342</v>
      </c>
    </row>
    <row r="14" spans="1:7" ht="63.75" customHeight="1" x14ac:dyDescent="0.25">
      <c r="A14" s="4" t="s">
        <v>362</v>
      </c>
      <c r="B14" s="4" t="s">
        <v>363</v>
      </c>
      <c r="C14" s="4" t="s">
        <v>364</v>
      </c>
      <c r="D14" s="56" t="s">
        <v>365</v>
      </c>
      <c r="E14" s="56" t="s">
        <v>366</v>
      </c>
      <c r="F14" s="4" t="s">
        <v>367</v>
      </c>
      <c r="G14" s="4" t="s">
        <v>302</v>
      </c>
    </row>
    <row r="15" spans="1:7" ht="56.25" customHeight="1" x14ac:dyDescent="0.25">
      <c r="A15" s="4" t="s">
        <v>368</v>
      </c>
      <c r="B15" s="4" t="s">
        <v>369</v>
      </c>
      <c r="C15" s="4" t="s">
        <v>8</v>
      </c>
      <c r="D15" s="4" t="s">
        <v>8</v>
      </c>
      <c r="E15" s="4" t="s">
        <v>8</v>
      </c>
      <c r="F15" s="4" t="s">
        <v>8</v>
      </c>
      <c r="G15" s="4" t="s">
        <v>8</v>
      </c>
    </row>
    <row r="16" spans="1:7" ht="92.25" customHeight="1" x14ac:dyDescent="0.25">
      <c r="A16" s="4" t="s">
        <v>370</v>
      </c>
      <c r="B16" s="4" t="s">
        <v>371</v>
      </c>
      <c r="C16" s="4" t="s">
        <v>372</v>
      </c>
      <c r="D16" s="4" t="s">
        <v>373</v>
      </c>
      <c r="E16" s="4" t="s">
        <v>374</v>
      </c>
      <c r="F16" s="4" t="s">
        <v>375</v>
      </c>
      <c r="G16" s="4" t="s">
        <v>376</v>
      </c>
    </row>
    <row r="17" spans="1:7" ht="60" x14ac:dyDescent="0.25">
      <c r="A17" s="4" t="s">
        <v>377</v>
      </c>
      <c r="B17" s="4" t="s">
        <v>378</v>
      </c>
      <c r="C17" s="4" t="s">
        <v>325</v>
      </c>
      <c r="D17" s="56" t="s">
        <v>379</v>
      </c>
      <c r="E17" s="4" t="s">
        <v>380</v>
      </c>
      <c r="F17" s="4" t="s">
        <v>381</v>
      </c>
      <c r="G17" s="4" t="s">
        <v>382</v>
      </c>
    </row>
    <row r="18" spans="1:7" ht="60" x14ac:dyDescent="0.25">
      <c r="A18" s="4" t="s">
        <v>383</v>
      </c>
      <c r="B18" s="4" t="s">
        <v>384</v>
      </c>
      <c r="C18" s="4" t="s">
        <v>325</v>
      </c>
      <c r="D18" s="56" t="s">
        <v>385</v>
      </c>
      <c r="E18" s="4" t="s">
        <v>386</v>
      </c>
      <c r="F18" s="4" t="s">
        <v>381</v>
      </c>
      <c r="G18" s="4" t="s">
        <v>382</v>
      </c>
    </row>
    <row r="19" spans="1:7" ht="60" x14ac:dyDescent="0.25">
      <c r="A19" s="4" t="s">
        <v>387</v>
      </c>
      <c r="B19" s="4" t="s">
        <v>388</v>
      </c>
      <c r="C19" s="4" t="s">
        <v>325</v>
      </c>
      <c r="D19" s="56" t="s">
        <v>389</v>
      </c>
      <c r="E19" s="4" t="s">
        <v>380</v>
      </c>
      <c r="F19" s="4" t="s">
        <v>381</v>
      </c>
      <c r="G19" s="4" t="s">
        <v>382</v>
      </c>
    </row>
    <row r="20" spans="1:7" ht="75" x14ac:dyDescent="0.25">
      <c r="A20" s="4" t="s">
        <v>390</v>
      </c>
      <c r="B20" s="4" t="s">
        <v>391</v>
      </c>
      <c r="C20" s="4" t="s">
        <v>325</v>
      </c>
      <c r="D20" s="56" t="s">
        <v>392</v>
      </c>
      <c r="E20" s="4" t="s">
        <v>380</v>
      </c>
      <c r="F20" s="4" t="s">
        <v>381</v>
      </c>
      <c r="G20" s="4" t="s">
        <v>382</v>
      </c>
    </row>
    <row r="21" spans="1:7" ht="60" x14ac:dyDescent="0.25">
      <c r="A21" s="4" t="s">
        <v>393</v>
      </c>
      <c r="B21" s="4" t="s">
        <v>394</v>
      </c>
      <c r="C21" s="4" t="s">
        <v>325</v>
      </c>
      <c r="D21" s="4" t="s">
        <v>395</v>
      </c>
      <c r="E21" s="4" t="s">
        <v>386</v>
      </c>
      <c r="F21" s="4" t="s">
        <v>396</v>
      </c>
      <c r="G21" s="4" t="s">
        <v>397</v>
      </c>
    </row>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766A5-FD2E-412F-AE34-A5F9B5C61BB1}">
  <sheetPr>
    <tabColor theme="0"/>
  </sheetPr>
  <dimension ref="A1:H262"/>
  <sheetViews>
    <sheetView workbookViewId="0">
      <pane ySplit="1" topLeftCell="A2" activePane="bottomLeft" state="frozen"/>
      <selection pane="bottomLeft" activeCell="A2" sqref="A2"/>
    </sheetView>
  </sheetViews>
  <sheetFormatPr defaultRowHeight="15" x14ac:dyDescent="0.25"/>
  <cols>
    <col min="1" max="1" width="12.28515625" style="18" bestFit="1" customWidth="1"/>
    <col min="2" max="2" width="16" style="18" bestFit="1" customWidth="1"/>
    <col min="3" max="3" width="17.42578125" style="92" bestFit="1" customWidth="1"/>
    <col min="4" max="4" width="16.7109375" style="92" bestFit="1" customWidth="1"/>
    <col min="5" max="5" width="14.5703125" style="92" bestFit="1" customWidth="1"/>
    <col min="6" max="6" width="15.85546875" style="18" bestFit="1" customWidth="1"/>
    <col min="7" max="7" width="14.85546875" style="80" bestFit="1" customWidth="1"/>
    <col min="8" max="8" width="27.7109375" style="18" bestFit="1" customWidth="1"/>
    <col min="9" max="21" width="9.140625" bestFit="1" customWidth="1"/>
    <col min="16370" max="16374" width="9.140625" bestFit="1" customWidth="1"/>
    <col min="16375" max="16384" width="9.140625" customWidth="1"/>
  </cols>
  <sheetData>
    <row r="1" spans="1:8" ht="45" x14ac:dyDescent="0.25">
      <c r="A1" s="5" t="s">
        <v>398</v>
      </c>
      <c r="B1" s="5" t="s">
        <v>399</v>
      </c>
      <c r="C1" s="94" t="s">
        <v>400</v>
      </c>
      <c r="D1" s="94" t="s">
        <v>401</v>
      </c>
      <c r="E1" s="94" t="s">
        <v>402</v>
      </c>
      <c r="F1" s="5" t="s">
        <v>403</v>
      </c>
      <c r="G1" s="93" t="s">
        <v>404</v>
      </c>
      <c r="H1" s="5" t="s">
        <v>405</v>
      </c>
    </row>
    <row r="2" spans="1:8" s="2" customFormat="1" x14ac:dyDescent="0.25">
      <c r="A2" s="63">
        <v>1</v>
      </c>
      <c r="B2" s="63" t="s">
        <v>406</v>
      </c>
      <c r="C2" s="81">
        <v>7202316</v>
      </c>
      <c r="D2" s="81">
        <v>7167197</v>
      </c>
      <c r="E2" s="81">
        <v>35119.300000000003</v>
      </c>
      <c r="F2" s="63" t="s">
        <v>407</v>
      </c>
      <c r="G2" s="82">
        <v>1.715152</v>
      </c>
      <c r="H2" s="63" t="s">
        <v>408</v>
      </c>
    </row>
    <row r="3" spans="1:8" s="2" customFormat="1" x14ac:dyDescent="0.25">
      <c r="A3" s="63">
        <v>2</v>
      </c>
      <c r="B3" s="63" t="s">
        <v>409</v>
      </c>
      <c r="C3" s="81">
        <v>6417038</v>
      </c>
      <c r="D3" s="81">
        <v>5152705</v>
      </c>
      <c r="E3" s="81">
        <v>1264334</v>
      </c>
      <c r="F3" s="63" t="s">
        <v>407</v>
      </c>
      <c r="G3" s="82">
        <v>1.6543559999999999</v>
      </c>
      <c r="H3" s="63" t="s">
        <v>408</v>
      </c>
    </row>
    <row r="4" spans="1:8" x14ac:dyDescent="0.25">
      <c r="A4" s="63">
        <v>3</v>
      </c>
      <c r="B4" s="63" t="s">
        <v>410</v>
      </c>
      <c r="C4" s="81">
        <v>3619436</v>
      </c>
      <c r="D4" s="81">
        <v>3592934</v>
      </c>
      <c r="E4" s="81">
        <v>26502</v>
      </c>
      <c r="F4" s="63" t="s">
        <v>407</v>
      </c>
      <c r="G4" s="82">
        <v>0.94525599999999999</v>
      </c>
      <c r="H4" s="63" t="s">
        <v>408</v>
      </c>
    </row>
    <row r="5" spans="1:8" x14ac:dyDescent="0.25">
      <c r="A5" s="63">
        <v>4</v>
      </c>
      <c r="B5" s="63" t="s">
        <v>411</v>
      </c>
      <c r="C5" s="81">
        <v>79194349</v>
      </c>
      <c r="D5" s="81">
        <v>78602170</v>
      </c>
      <c r="E5" s="81">
        <v>592179</v>
      </c>
      <c r="F5" s="63" t="s">
        <v>407</v>
      </c>
      <c r="G5" s="82">
        <v>21.255649999999999</v>
      </c>
      <c r="H5" s="63" t="s">
        <v>408</v>
      </c>
    </row>
    <row r="6" spans="1:8" x14ac:dyDescent="0.25">
      <c r="A6" s="63">
        <v>5</v>
      </c>
      <c r="B6" s="63" t="s">
        <v>412</v>
      </c>
      <c r="C6" s="81">
        <v>5696336</v>
      </c>
      <c r="D6" s="81">
        <v>5695327</v>
      </c>
      <c r="E6" s="81">
        <v>1008.977</v>
      </c>
      <c r="F6" s="63" t="s">
        <v>407</v>
      </c>
      <c r="G6" s="82">
        <v>1.532008</v>
      </c>
      <c r="H6" s="63" t="s">
        <v>408</v>
      </c>
    </row>
    <row r="7" spans="1:8" x14ac:dyDescent="0.25">
      <c r="A7" s="63">
        <v>6</v>
      </c>
      <c r="B7" s="63" t="s">
        <v>413</v>
      </c>
      <c r="C7" s="81">
        <v>6815428</v>
      </c>
      <c r="D7" s="81">
        <v>6443061</v>
      </c>
      <c r="E7" s="81">
        <v>372367</v>
      </c>
      <c r="F7" s="63" t="s">
        <v>407</v>
      </c>
      <c r="G7" s="82">
        <v>2.0009670000000002</v>
      </c>
      <c r="H7" s="63" t="s">
        <v>408</v>
      </c>
    </row>
    <row r="8" spans="1:8" x14ac:dyDescent="0.25">
      <c r="A8" s="63">
        <v>7</v>
      </c>
      <c r="B8" s="63" t="s">
        <v>414</v>
      </c>
      <c r="C8" s="81">
        <v>28249252</v>
      </c>
      <c r="D8" s="81">
        <v>28064039</v>
      </c>
      <c r="E8" s="81">
        <v>185213.4</v>
      </c>
      <c r="F8" s="63" t="s">
        <v>407</v>
      </c>
      <c r="G8" s="82">
        <v>8.3420520000000007</v>
      </c>
      <c r="H8" s="63" t="s">
        <v>408</v>
      </c>
    </row>
    <row r="9" spans="1:8" x14ac:dyDescent="0.25">
      <c r="A9" s="63">
        <v>8</v>
      </c>
      <c r="B9" s="63" t="s">
        <v>415</v>
      </c>
      <c r="C9" s="81">
        <v>45106640</v>
      </c>
      <c r="D9" s="81">
        <v>44939414</v>
      </c>
      <c r="E9" s="81">
        <v>167225.79999999999</v>
      </c>
      <c r="F9" s="63" t="s">
        <v>407</v>
      </c>
      <c r="G9" s="82">
        <v>14.23746</v>
      </c>
      <c r="H9" s="63" t="s">
        <v>408</v>
      </c>
    </row>
    <row r="10" spans="1:8" x14ac:dyDescent="0.25">
      <c r="A10" s="63">
        <v>9</v>
      </c>
      <c r="B10" s="63" t="s">
        <v>416</v>
      </c>
      <c r="C10" s="81">
        <v>37602118</v>
      </c>
      <c r="D10" s="81">
        <v>37073061</v>
      </c>
      <c r="E10" s="81">
        <v>529057.80000000005</v>
      </c>
      <c r="F10" s="63" t="s">
        <v>407</v>
      </c>
      <c r="G10" s="82">
        <v>12.50792</v>
      </c>
      <c r="H10" s="63" t="s">
        <v>408</v>
      </c>
    </row>
    <row r="11" spans="1:8" x14ac:dyDescent="0.25">
      <c r="A11" s="63">
        <v>10</v>
      </c>
      <c r="B11" s="63" t="s">
        <v>417</v>
      </c>
      <c r="C11" s="81">
        <v>12961613</v>
      </c>
      <c r="D11" s="81">
        <v>12917272</v>
      </c>
      <c r="E11" s="81">
        <v>44341.49</v>
      </c>
      <c r="F11" s="63" t="s">
        <v>407</v>
      </c>
      <c r="G11" s="82">
        <v>4.3965740000000002</v>
      </c>
      <c r="H11" s="63" t="s">
        <v>408</v>
      </c>
    </row>
    <row r="12" spans="1:8" x14ac:dyDescent="0.25">
      <c r="A12" s="63">
        <v>11</v>
      </c>
      <c r="B12" s="63" t="s">
        <v>418</v>
      </c>
      <c r="C12" s="81">
        <v>1344644</v>
      </c>
      <c r="D12" s="81">
        <v>1340076</v>
      </c>
      <c r="E12" s="81">
        <v>4567.4449999999997</v>
      </c>
      <c r="F12" s="63" t="s">
        <v>407</v>
      </c>
      <c r="G12" s="82">
        <v>0.45755299999999999</v>
      </c>
      <c r="H12" s="63" t="s">
        <v>408</v>
      </c>
    </row>
    <row r="13" spans="1:8" x14ac:dyDescent="0.25">
      <c r="A13" s="63">
        <v>12</v>
      </c>
      <c r="B13" s="63" t="s">
        <v>419</v>
      </c>
      <c r="C13" s="81">
        <v>1304374</v>
      </c>
      <c r="D13" s="81">
        <v>1298020</v>
      </c>
      <c r="E13" s="81">
        <v>6354.2790000000005</v>
      </c>
      <c r="F13" s="63" t="s">
        <v>407</v>
      </c>
      <c r="G13" s="82">
        <v>0.46496199999999999</v>
      </c>
      <c r="H13" s="63" t="s">
        <v>408</v>
      </c>
    </row>
    <row r="14" spans="1:8" x14ac:dyDescent="0.25">
      <c r="A14" s="63">
        <v>13</v>
      </c>
      <c r="B14" s="63" t="s">
        <v>420</v>
      </c>
      <c r="C14" s="81">
        <v>861433.4</v>
      </c>
      <c r="D14" s="81">
        <v>162617.5</v>
      </c>
      <c r="E14" s="81">
        <v>698815.9</v>
      </c>
      <c r="F14" s="63" t="s">
        <v>421</v>
      </c>
      <c r="G14" s="82">
        <v>0.314994</v>
      </c>
      <c r="H14" s="63" t="s">
        <v>408</v>
      </c>
    </row>
    <row r="15" spans="1:8" x14ac:dyDescent="0.25">
      <c r="A15" s="63">
        <v>14</v>
      </c>
      <c r="B15" s="63" t="s">
        <v>422</v>
      </c>
      <c r="C15" s="81">
        <v>18825690</v>
      </c>
      <c r="D15" s="81">
        <v>18768979</v>
      </c>
      <c r="E15" s="81">
        <v>56711.09</v>
      </c>
      <c r="F15" s="63" t="s">
        <v>407</v>
      </c>
      <c r="G15" s="82">
        <v>6.9740549999999999</v>
      </c>
      <c r="H15" s="63" t="s">
        <v>408</v>
      </c>
    </row>
    <row r="16" spans="1:8" x14ac:dyDescent="0.25">
      <c r="A16" s="63">
        <v>15</v>
      </c>
      <c r="B16" s="63" t="s">
        <v>423</v>
      </c>
      <c r="C16" s="81">
        <v>55252375</v>
      </c>
      <c r="D16" s="81">
        <v>54850769</v>
      </c>
      <c r="E16" s="81">
        <v>401606</v>
      </c>
      <c r="F16" s="63" t="s">
        <v>407</v>
      </c>
      <c r="G16" s="82">
        <v>20.595669999999998</v>
      </c>
      <c r="H16" s="63" t="s">
        <v>408</v>
      </c>
    </row>
    <row r="17" spans="1:8" x14ac:dyDescent="0.25">
      <c r="A17" s="63">
        <v>16</v>
      </c>
      <c r="B17" s="63" t="s">
        <v>424</v>
      </c>
      <c r="C17" s="81">
        <v>15987427</v>
      </c>
      <c r="D17" s="81">
        <v>15842278</v>
      </c>
      <c r="E17" s="81">
        <v>145148.29999999999</v>
      </c>
      <c r="F17" s="63" t="s">
        <v>407</v>
      </c>
      <c r="G17" s="82">
        <v>6.166677</v>
      </c>
      <c r="H17" s="63" t="s">
        <v>408</v>
      </c>
    </row>
    <row r="18" spans="1:8" x14ac:dyDescent="0.25">
      <c r="A18" s="63">
        <v>17</v>
      </c>
      <c r="B18" s="63" t="s">
        <v>425</v>
      </c>
      <c r="C18" s="81">
        <v>6348476</v>
      </c>
      <c r="D18" s="81">
        <v>6346946</v>
      </c>
      <c r="E18" s="81">
        <v>1529.92</v>
      </c>
      <c r="F18" s="63" t="s">
        <v>407</v>
      </c>
      <c r="G18" s="82">
        <v>2.4583300000000001</v>
      </c>
      <c r="H18" s="63" t="s">
        <v>408</v>
      </c>
    </row>
    <row r="19" spans="1:8" x14ac:dyDescent="0.25">
      <c r="A19" s="63">
        <v>18</v>
      </c>
      <c r="B19" s="63" t="s">
        <v>426</v>
      </c>
      <c r="C19" s="81">
        <v>8620111</v>
      </c>
      <c r="D19" s="81">
        <v>8579828</v>
      </c>
      <c r="E19" s="81">
        <v>40283.040000000001</v>
      </c>
      <c r="F19" s="63" t="s">
        <v>407</v>
      </c>
      <c r="G19" s="82">
        <v>3.3435320000000002</v>
      </c>
      <c r="H19" s="63" t="s">
        <v>408</v>
      </c>
    </row>
    <row r="20" spans="1:8" x14ac:dyDescent="0.25">
      <c r="A20" s="63">
        <v>19</v>
      </c>
      <c r="B20" s="63" t="s">
        <v>427</v>
      </c>
      <c r="C20" s="81">
        <v>18448583</v>
      </c>
      <c r="D20" s="81">
        <v>18245132</v>
      </c>
      <c r="E20" s="81">
        <v>203451.1</v>
      </c>
      <c r="F20" s="63" t="s">
        <v>407</v>
      </c>
      <c r="G20" s="82">
        <v>7.3706379999999996</v>
      </c>
      <c r="H20" s="63" t="s">
        <v>408</v>
      </c>
    </row>
    <row r="21" spans="1:8" x14ac:dyDescent="0.25">
      <c r="A21" s="63">
        <v>20</v>
      </c>
      <c r="B21" s="63" t="s">
        <v>428</v>
      </c>
      <c r="C21" s="81">
        <v>2111575</v>
      </c>
      <c r="D21" s="81">
        <v>2101904</v>
      </c>
      <c r="E21" s="81">
        <v>9670.3709999999992</v>
      </c>
      <c r="F21" s="63" t="s">
        <v>407</v>
      </c>
      <c r="G21" s="82">
        <v>0.84618800000000005</v>
      </c>
      <c r="H21" s="63" t="s">
        <v>408</v>
      </c>
    </row>
    <row r="22" spans="1:8" x14ac:dyDescent="0.25">
      <c r="A22" s="63">
        <v>21</v>
      </c>
      <c r="B22" s="63" t="s">
        <v>429</v>
      </c>
      <c r="C22" s="81">
        <v>19489706</v>
      </c>
      <c r="D22" s="81">
        <v>19294169</v>
      </c>
      <c r="E22" s="81">
        <v>195537.7</v>
      </c>
      <c r="F22" s="63" t="s">
        <v>407</v>
      </c>
      <c r="G22" s="82">
        <v>7.8126639999999998</v>
      </c>
      <c r="H22" s="63" t="s">
        <v>408</v>
      </c>
    </row>
    <row r="23" spans="1:8" x14ac:dyDescent="0.25">
      <c r="A23" s="63">
        <v>22</v>
      </c>
      <c r="B23" s="63" t="s">
        <v>430</v>
      </c>
      <c r="C23" s="81">
        <v>9339338</v>
      </c>
      <c r="D23" s="81">
        <v>9276379</v>
      </c>
      <c r="E23" s="81">
        <v>62958.99</v>
      </c>
      <c r="F23" s="63" t="s">
        <v>407</v>
      </c>
      <c r="G23" s="82">
        <v>3.8121670000000001</v>
      </c>
      <c r="H23" s="63" t="s">
        <v>408</v>
      </c>
    </row>
    <row r="24" spans="1:8" x14ac:dyDescent="0.25">
      <c r="A24" s="63">
        <v>23</v>
      </c>
      <c r="B24" s="63" t="s">
        <v>431</v>
      </c>
      <c r="C24" s="81">
        <v>5703040</v>
      </c>
      <c r="D24" s="81">
        <v>5701153</v>
      </c>
      <c r="E24" s="81">
        <v>1887.067</v>
      </c>
      <c r="F24" s="63" t="s">
        <v>407</v>
      </c>
      <c r="G24" s="82">
        <v>2.3515269999999999</v>
      </c>
      <c r="H24" s="63" t="s">
        <v>408</v>
      </c>
    </row>
    <row r="25" spans="1:8" x14ac:dyDescent="0.25">
      <c r="A25" s="63">
        <v>24</v>
      </c>
      <c r="B25" s="63" t="s">
        <v>432</v>
      </c>
      <c r="C25" s="81">
        <v>32313161</v>
      </c>
      <c r="D25" s="81">
        <v>32075253</v>
      </c>
      <c r="E25" s="81">
        <v>237908.4</v>
      </c>
      <c r="F25" s="63" t="s">
        <v>407</v>
      </c>
      <c r="G25" s="82">
        <v>13.41835</v>
      </c>
      <c r="H25" s="63" t="s">
        <v>408</v>
      </c>
    </row>
    <row r="26" spans="1:8" x14ac:dyDescent="0.25">
      <c r="A26" s="63">
        <v>25</v>
      </c>
      <c r="B26" s="63" t="s">
        <v>433</v>
      </c>
      <c r="C26" s="81">
        <v>37077302</v>
      </c>
      <c r="D26" s="81">
        <v>36838604</v>
      </c>
      <c r="E26" s="81">
        <v>238697.8</v>
      </c>
      <c r="F26" s="63" t="s">
        <v>407</v>
      </c>
      <c r="G26" s="82">
        <v>15.447749999999999</v>
      </c>
      <c r="H26" s="63" t="s">
        <v>408</v>
      </c>
    </row>
    <row r="27" spans="1:8" x14ac:dyDescent="0.25">
      <c r="A27" s="63">
        <v>26</v>
      </c>
      <c r="B27" s="63" t="s">
        <v>434</v>
      </c>
      <c r="C27" s="81">
        <v>7055716</v>
      </c>
      <c r="D27" s="81">
        <v>6926993</v>
      </c>
      <c r="E27" s="81">
        <v>128723</v>
      </c>
      <c r="F27" s="63" t="s">
        <v>407</v>
      </c>
      <c r="G27" s="82">
        <v>2.9682119999999999</v>
      </c>
      <c r="H27" s="63" t="s">
        <v>408</v>
      </c>
    </row>
    <row r="28" spans="1:8" x14ac:dyDescent="0.25">
      <c r="A28" s="63">
        <v>27</v>
      </c>
      <c r="B28" s="63" t="s">
        <v>435</v>
      </c>
      <c r="C28" s="81">
        <v>2150974</v>
      </c>
      <c r="D28" s="81">
        <v>2139065</v>
      </c>
      <c r="E28" s="81">
        <v>11908.85</v>
      </c>
      <c r="F28" s="63" t="s">
        <v>407</v>
      </c>
      <c r="G28" s="82">
        <v>0.915933</v>
      </c>
      <c r="H28" s="63" t="s">
        <v>408</v>
      </c>
    </row>
    <row r="29" spans="1:8" x14ac:dyDescent="0.25">
      <c r="A29" s="63">
        <v>28</v>
      </c>
      <c r="B29" s="63" t="s">
        <v>436</v>
      </c>
      <c r="C29" s="81">
        <v>41258574</v>
      </c>
      <c r="D29" s="81">
        <v>40800964</v>
      </c>
      <c r="E29" s="81">
        <v>457610.6</v>
      </c>
      <c r="F29" s="63" t="s">
        <v>407</v>
      </c>
      <c r="G29" s="82">
        <v>17.926559999999998</v>
      </c>
      <c r="H29" s="63" t="s">
        <v>408</v>
      </c>
    </row>
    <row r="30" spans="1:8" x14ac:dyDescent="0.25">
      <c r="A30" s="63">
        <v>29</v>
      </c>
      <c r="B30" s="63" t="s">
        <v>437</v>
      </c>
      <c r="C30" s="81">
        <v>14526727</v>
      </c>
      <c r="D30" s="81">
        <v>14317113</v>
      </c>
      <c r="E30" s="81">
        <v>209613.4</v>
      </c>
      <c r="F30" s="63" t="s">
        <v>407</v>
      </c>
      <c r="G30" s="82">
        <v>6.3703089999999998</v>
      </c>
      <c r="H30" s="63" t="s">
        <v>408</v>
      </c>
    </row>
    <row r="31" spans="1:8" x14ac:dyDescent="0.25">
      <c r="A31" s="63">
        <v>30</v>
      </c>
      <c r="B31" s="63" t="s">
        <v>438</v>
      </c>
      <c r="C31" s="81">
        <v>11456698</v>
      </c>
      <c r="D31" s="81">
        <v>11400371</v>
      </c>
      <c r="E31" s="81">
        <v>56327.360000000001</v>
      </c>
      <c r="F31" s="63" t="s">
        <v>407</v>
      </c>
      <c r="G31" s="82">
        <v>5.1073639999999996</v>
      </c>
      <c r="H31" s="63" t="s">
        <v>408</v>
      </c>
    </row>
    <row r="32" spans="1:8" x14ac:dyDescent="0.25">
      <c r="A32" s="63">
        <v>31</v>
      </c>
      <c r="B32" s="63" t="s">
        <v>439</v>
      </c>
      <c r="C32" s="81">
        <v>14599735</v>
      </c>
      <c r="D32" s="81">
        <v>14550362</v>
      </c>
      <c r="E32" s="81">
        <v>49373.31</v>
      </c>
      <c r="F32" s="63" t="s">
        <v>407</v>
      </c>
      <c r="G32" s="82">
        <v>6.7334909999999999</v>
      </c>
      <c r="H32" s="63" t="s">
        <v>408</v>
      </c>
    </row>
    <row r="33" spans="1:8" x14ac:dyDescent="0.25">
      <c r="A33" s="63">
        <v>32</v>
      </c>
      <c r="B33" s="63" t="s">
        <v>440</v>
      </c>
      <c r="C33" s="81">
        <v>11763931</v>
      </c>
      <c r="D33" s="81">
        <v>11622998</v>
      </c>
      <c r="E33" s="81">
        <v>140933</v>
      </c>
      <c r="F33" s="63" t="s">
        <v>407</v>
      </c>
      <c r="G33" s="82">
        <v>5.4264970000000003</v>
      </c>
      <c r="H33" s="63" t="s">
        <v>408</v>
      </c>
    </row>
    <row r="34" spans="1:8" x14ac:dyDescent="0.25">
      <c r="A34" s="63">
        <v>33</v>
      </c>
      <c r="B34" s="63" t="s">
        <v>441</v>
      </c>
      <c r="C34" s="81">
        <v>16869708</v>
      </c>
      <c r="D34" s="81">
        <v>16664985</v>
      </c>
      <c r="E34" s="81">
        <v>204723.4</v>
      </c>
      <c r="F34" s="63" t="s">
        <v>407</v>
      </c>
      <c r="G34" s="82">
        <v>7.8060330000000002</v>
      </c>
      <c r="H34" s="63" t="s">
        <v>408</v>
      </c>
    </row>
    <row r="35" spans="1:8" x14ac:dyDescent="0.25">
      <c r="A35" s="63">
        <v>34</v>
      </c>
      <c r="B35" s="63" t="s">
        <v>442</v>
      </c>
      <c r="C35" s="81">
        <v>9800679</v>
      </c>
      <c r="D35" s="81">
        <v>9763527</v>
      </c>
      <c r="E35" s="81">
        <v>37152.300000000003</v>
      </c>
      <c r="F35" s="63" t="s">
        <v>407</v>
      </c>
      <c r="G35" s="82">
        <v>4.5632609999999998</v>
      </c>
      <c r="H35" s="63" t="s">
        <v>408</v>
      </c>
    </row>
    <row r="36" spans="1:8" x14ac:dyDescent="0.25">
      <c r="A36" s="63">
        <v>35</v>
      </c>
      <c r="B36" s="63" t="s">
        <v>443</v>
      </c>
      <c r="C36" s="81">
        <v>7960290</v>
      </c>
      <c r="D36" s="81">
        <v>7828738</v>
      </c>
      <c r="E36" s="81">
        <v>131552.1</v>
      </c>
      <c r="F36" s="63" t="s">
        <v>407</v>
      </c>
      <c r="G36" s="82">
        <v>3.7272530000000001</v>
      </c>
      <c r="H36" s="63" t="s">
        <v>408</v>
      </c>
    </row>
    <row r="37" spans="1:8" x14ac:dyDescent="0.25">
      <c r="A37" s="63">
        <v>36</v>
      </c>
      <c r="B37" s="63" t="s">
        <v>444</v>
      </c>
      <c r="C37" s="81">
        <v>27066455</v>
      </c>
      <c r="D37" s="81">
        <v>26848173</v>
      </c>
      <c r="E37" s="81">
        <v>218282</v>
      </c>
      <c r="F37" s="63" t="s">
        <v>407</v>
      </c>
      <c r="G37" s="82">
        <v>12.78149</v>
      </c>
      <c r="H37" s="63" t="s">
        <v>408</v>
      </c>
    </row>
    <row r="38" spans="1:8" x14ac:dyDescent="0.25">
      <c r="A38" s="63">
        <v>37</v>
      </c>
      <c r="B38" s="63" t="s">
        <v>445</v>
      </c>
      <c r="C38" s="81">
        <v>9714146</v>
      </c>
      <c r="D38" s="81">
        <v>9547622</v>
      </c>
      <c r="E38" s="81">
        <v>166524.5</v>
      </c>
      <c r="F38" s="63" t="s">
        <v>407</v>
      </c>
      <c r="G38" s="82">
        <v>4.5923829999999999</v>
      </c>
      <c r="H38" s="63" t="s">
        <v>408</v>
      </c>
    </row>
    <row r="39" spans="1:8" x14ac:dyDescent="0.25">
      <c r="A39" s="63">
        <v>38</v>
      </c>
      <c r="B39" s="63" t="s">
        <v>446</v>
      </c>
      <c r="C39" s="81">
        <v>8015407</v>
      </c>
      <c r="D39" s="81">
        <v>7972516</v>
      </c>
      <c r="E39" s="81">
        <v>42890.26</v>
      </c>
      <c r="F39" s="63" t="s">
        <v>407</v>
      </c>
      <c r="G39" s="82">
        <v>3.8005589999999998</v>
      </c>
      <c r="H39" s="63" t="s">
        <v>408</v>
      </c>
    </row>
    <row r="40" spans="1:8" x14ac:dyDescent="0.25">
      <c r="A40" s="63">
        <v>39</v>
      </c>
      <c r="B40" s="63" t="s">
        <v>447</v>
      </c>
      <c r="C40" s="81">
        <v>8439769</v>
      </c>
      <c r="D40" s="81">
        <v>8238564</v>
      </c>
      <c r="E40" s="81">
        <v>201205.5</v>
      </c>
      <c r="F40" s="63" t="s">
        <v>407</v>
      </c>
      <c r="G40" s="82">
        <v>4.1121549999999996</v>
      </c>
      <c r="H40" s="63" t="s">
        <v>408</v>
      </c>
    </row>
    <row r="41" spans="1:8" x14ac:dyDescent="0.25">
      <c r="A41" s="63">
        <v>40</v>
      </c>
      <c r="B41" s="63" t="s">
        <v>448</v>
      </c>
      <c r="C41" s="81">
        <v>11817577</v>
      </c>
      <c r="D41" s="81">
        <v>11650338</v>
      </c>
      <c r="E41" s="81">
        <v>167239.6</v>
      </c>
      <c r="F41" s="63" t="s">
        <v>407</v>
      </c>
      <c r="G41" s="82">
        <v>5.7761360000000002</v>
      </c>
      <c r="H41" s="63" t="s">
        <v>408</v>
      </c>
    </row>
    <row r="42" spans="1:8" x14ac:dyDescent="0.25">
      <c r="A42" s="63">
        <v>41</v>
      </c>
      <c r="B42" s="63" t="s">
        <v>449</v>
      </c>
      <c r="C42" s="81">
        <v>9144312</v>
      </c>
      <c r="D42" s="81">
        <v>9119654</v>
      </c>
      <c r="E42" s="81">
        <v>24658.799999999999</v>
      </c>
      <c r="F42" s="63" t="s">
        <v>407</v>
      </c>
      <c r="G42" s="82">
        <v>4.4941199999999997</v>
      </c>
      <c r="H42" s="63" t="s">
        <v>408</v>
      </c>
    </row>
    <row r="43" spans="1:8" x14ac:dyDescent="0.25">
      <c r="A43" s="63">
        <v>42</v>
      </c>
      <c r="B43" s="63" t="s">
        <v>450</v>
      </c>
      <c r="C43" s="81">
        <v>1386630</v>
      </c>
      <c r="D43" s="81">
        <v>1380795</v>
      </c>
      <c r="E43" s="81">
        <v>5834.884</v>
      </c>
      <c r="F43" s="63" t="s">
        <v>407</v>
      </c>
      <c r="G43" s="82">
        <v>0.68238600000000005</v>
      </c>
      <c r="H43" s="63" t="s">
        <v>408</v>
      </c>
    </row>
    <row r="44" spans="1:8" x14ac:dyDescent="0.25">
      <c r="A44" s="63">
        <v>43</v>
      </c>
      <c r="B44" s="63" t="s">
        <v>451</v>
      </c>
      <c r="C44" s="81">
        <v>1991358</v>
      </c>
      <c r="D44" s="81">
        <v>1766220</v>
      </c>
      <c r="E44" s="81">
        <v>225138.2</v>
      </c>
      <c r="F44" s="63" t="s">
        <v>407</v>
      </c>
      <c r="G44" s="82">
        <v>0.99151800000000001</v>
      </c>
      <c r="H44" s="63" t="s">
        <v>408</v>
      </c>
    </row>
    <row r="45" spans="1:8" x14ac:dyDescent="0.25">
      <c r="A45" s="63">
        <v>44</v>
      </c>
      <c r="B45" s="63" t="s">
        <v>452</v>
      </c>
      <c r="C45" s="81">
        <v>2742284</v>
      </c>
      <c r="D45" s="81">
        <v>2737736</v>
      </c>
      <c r="E45" s="81">
        <v>4547.5469999999996</v>
      </c>
      <c r="F45" s="63" t="s">
        <v>407</v>
      </c>
      <c r="G45" s="82">
        <v>1.3749579999999999</v>
      </c>
      <c r="H45" s="63" t="s">
        <v>408</v>
      </c>
    </row>
    <row r="46" spans="1:8" x14ac:dyDescent="0.25">
      <c r="A46" s="63">
        <v>45</v>
      </c>
      <c r="B46" s="63" t="s">
        <v>453</v>
      </c>
      <c r="C46" s="81">
        <v>35156122</v>
      </c>
      <c r="D46" s="81">
        <v>34811511</v>
      </c>
      <c r="E46" s="81">
        <v>344611.5</v>
      </c>
      <c r="F46" s="63" t="s">
        <v>407</v>
      </c>
      <c r="G46" s="82">
        <v>17.727049999999998</v>
      </c>
      <c r="H46" s="63" t="s">
        <v>408</v>
      </c>
    </row>
    <row r="47" spans="1:8" x14ac:dyDescent="0.25">
      <c r="A47" s="63">
        <v>46</v>
      </c>
      <c r="B47" s="63" t="s">
        <v>454</v>
      </c>
      <c r="C47" s="81">
        <v>22354309</v>
      </c>
      <c r="D47" s="81">
        <v>22185078</v>
      </c>
      <c r="E47" s="81">
        <v>169231</v>
      </c>
      <c r="F47" s="63" t="s">
        <v>407</v>
      </c>
      <c r="G47" s="82">
        <v>11.302250000000001</v>
      </c>
      <c r="H47" s="63" t="s">
        <v>408</v>
      </c>
    </row>
    <row r="48" spans="1:8" x14ac:dyDescent="0.25">
      <c r="A48" s="63">
        <v>47</v>
      </c>
      <c r="B48" s="63" t="s">
        <v>455</v>
      </c>
      <c r="C48" s="81">
        <v>65515492</v>
      </c>
      <c r="D48" s="81">
        <v>64815659</v>
      </c>
      <c r="E48" s="81">
        <v>699833.2</v>
      </c>
      <c r="F48" s="63" t="s">
        <v>407</v>
      </c>
      <c r="G48" s="82">
        <v>33.471179999999997</v>
      </c>
      <c r="H48" s="63" t="s">
        <v>408</v>
      </c>
    </row>
    <row r="49" spans="1:8" x14ac:dyDescent="0.25">
      <c r="A49" s="63">
        <v>48</v>
      </c>
      <c r="B49" s="63" t="s">
        <v>456</v>
      </c>
      <c r="C49" s="81">
        <v>22564078</v>
      </c>
      <c r="D49" s="81">
        <v>22357449</v>
      </c>
      <c r="E49" s="81">
        <v>206629.8</v>
      </c>
      <c r="F49" s="63" t="s">
        <v>407</v>
      </c>
      <c r="G49" s="82">
        <v>11.560040000000001</v>
      </c>
      <c r="H49" s="63" t="s">
        <v>408</v>
      </c>
    </row>
    <row r="50" spans="1:8" x14ac:dyDescent="0.25">
      <c r="A50" s="63">
        <v>49</v>
      </c>
      <c r="B50" s="63" t="s">
        <v>457</v>
      </c>
      <c r="C50" s="81">
        <v>13534407</v>
      </c>
      <c r="D50" s="81">
        <v>13457602</v>
      </c>
      <c r="E50" s="81">
        <v>76804.38</v>
      </c>
      <c r="F50" s="63" t="s">
        <v>407</v>
      </c>
      <c r="G50" s="82">
        <v>7.0653290000000002</v>
      </c>
      <c r="H50" s="63" t="s">
        <v>408</v>
      </c>
    </row>
    <row r="51" spans="1:8" x14ac:dyDescent="0.25">
      <c r="A51" s="63">
        <v>50</v>
      </c>
      <c r="B51" s="63" t="s">
        <v>458</v>
      </c>
      <c r="C51" s="81">
        <v>5124159</v>
      </c>
      <c r="D51" s="81">
        <v>5035021</v>
      </c>
      <c r="E51" s="81">
        <v>89137.96</v>
      </c>
      <c r="F51" s="63" t="s">
        <v>407</v>
      </c>
      <c r="G51" s="82">
        <v>2.6776740000000001</v>
      </c>
      <c r="H51" s="63" t="s">
        <v>408</v>
      </c>
    </row>
    <row r="52" spans="1:8" x14ac:dyDescent="0.25">
      <c r="A52" s="63">
        <v>51</v>
      </c>
      <c r="B52" s="63" t="s">
        <v>459</v>
      </c>
      <c r="C52" s="81">
        <v>4555619</v>
      </c>
      <c r="D52" s="81">
        <v>4296049</v>
      </c>
      <c r="E52" s="81">
        <v>259570.2</v>
      </c>
      <c r="F52" s="63" t="s">
        <v>407</v>
      </c>
      <c r="G52" s="82">
        <v>2.389227</v>
      </c>
      <c r="H52" s="63" t="s">
        <v>408</v>
      </c>
    </row>
    <row r="53" spans="1:8" x14ac:dyDescent="0.25">
      <c r="A53" s="63">
        <v>52</v>
      </c>
      <c r="B53" s="63" t="s">
        <v>460</v>
      </c>
      <c r="C53" s="81">
        <v>6620910</v>
      </c>
      <c r="D53" s="81">
        <v>6532115</v>
      </c>
      <c r="E53" s="81">
        <v>88794.41</v>
      </c>
      <c r="F53" s="63" t="s">
        <v>407</v>
      </c>
      <c r="G53" s="82">
        <v>3.5274640000000002</v>
      </c>
      <c r="H53" s="63" t="s">
        <v>408</v>
      </c>
    </row>
    <row r="54" spans="1:8" x14ac:dyDescent="0.25">
      <c r="A54" s="63">
        <v>53</v>
      </c>
      <c r="B54" s="63" t="s">
        <v>461</v>
      </c>
      <c r="C54" s="81">
        <v>19978326</v>
      </c>
      <c r="D54" s="81">
        <v>19824672</v>
      </c>
      <c r="E54" s="81">
        <v>153653</v>
      </c>
      <c r="F54" s="63" t="s">
        <v>407</v>
      </c>
      <c r="G54" s="82">
        <v>10.667400000000001</v>
      </c>
      <c r="H54" s="63" t="s">
        <v>408</v>
      </c>
    </row>
    <row r="55" spans="1:8" x14ac:dyDescent="0.25">
      <c r="A55" s="63">
        <v>54</v>
      </c>
      <c r="B55" s="63" t="s">
        <v>462</v>
      </c>
      <c r="C55" s="81">
        <v>23517428</v>
      </c>
      <c r="D55" s="81">
        <v>23341044</v>
      </c>
      <c r="E55" s="81">
        <v>176383.4</v>
      </c>
      <c r="F55" s="63" t="s">
        <v>407</v>
      </c>
      <c r="G55" s="82">
        <v>12.62199</v>
      </c>
      <c r="H55" s="63" t="s">
        <v>408</v>
      </c>
    </row>
    <row r="56" spans="1:8" x14ac:dyDescent="0.25">
      <c r="A56" s="63">
        <v>55</v>
      </c>
      <c r="B56" s="63" t="s">
        <v>463</v>
      </c>
      <c r="C56" s="81">
        <v>4370099</v>
      </c>
      <c r="D56" s="81">
        <v>4312123</v>
      </c>
      <c r="E56" s="81">
        <v>57975.85</v>
      </c>
      <c r="F56" s="63" t="s">
        <v>407</v>
      </c>
      <c r="G56" s="82">
        <v>2.3454950000000001</v>
      </c>
      <c r="H56" s="63" t="s">
        <v>408</v>
      </c>
    </row>
    <row r="57" spans="1:8" x14ac:dyDescent="0.25">
      <c r="A57" s="63">
        <v>56</v>
      </c>
      <c r="B57" s="63" t="s">
        <v>464</v>
      </c>
      <c r="C57" s="81">
        <v>2448829</v>
      </c>
      <c r="D57" s="81">
        <v>2415513</v>
      </c>
      <c r="E57" s="81">
        <v>33316.120000000003</v>
      </c>
      <c r="F57" s="63" t="s">
        <v>407</v>
      </c>
      <c r="G57" s="82">
        <v>1.3216270000000001</v>
      </c>
      <c r="H57" s="63" t="s">
        <v>408</v>
      </c>
    </row>
    <row r="58" spans="1:8" x14ac:dyDescent="0.25">
      <c r="A58" s="63">
        <v>57</v>
      </c>
      <c r="B58" s="63" t="s">
        <v>465</v>
      </c>
      <c r="C58" s="81">
        <v>5098733</v>
      </c>
      <c r="D58" s="81">
        <v>5082457</v>
      </c>
      <c r="E58" s="81">
        <v>16275.92</v>
      </c>
      <c r="F58" s="63" t="s">
        <v>407</v>
      </c>
      <c r="G58" s="82">
        <v>2.7532049999999999</v>
      </c>
      <c r="H58" s="63" t="s">
        <v>408</v>
      </c>
    </row>
    <row r="59" spans="1:8" x14ac:dyDescent="0.25">
      <c r="A59" s="63">
        <v>58</v>
      </c>
      <c r="B59" s="63" t="s">
        <v>466</v>
      </c>
      <c r="C59" s="81">
        <v>27080738</v>
      </c>
      <c r="D59" s="81">
        <v>26780686</v>
      </c>
      <c r="E59" s="81">
        <v>300051.90000000002</v>
      </c>
      <c r="F59" s="63" t="s">
        <v>407</v>
      </c>
      <c r="G59" s="82">
        <v>14.636889999999999</v>
      </c>
      <c r="H59" s="63" t="s">
        <v>408</v>
      </c>
    </row>
    <row r="60" spans="1:8" x14ac:dyDescent="0.25">
      <c r="A60" s="63">
        <v>59</v>
      </c>
      <c r="B60" s="63" t="s">
        <v>467</v>
      </c>
      <c r="C60" s="81">
        <v>30894123</v>
      </c>
      <c r="D60" s="81">
        <v>30619728</v>
      </c>
      <c r="E60" s="81">
        <v>274395.40000000002</v>
      </c>
      <c r="F60" s="63" t="s">
        <v>407</v>
      </c>
      <c r="G60" s="82">
        <v>16.724229999999999</v>
      </c>
      <c r="H60" s="63" t="s">
        <v>408</v>
      </c>
    </row>
    <row r="61" spans="1:8" x14ac:dyDescent="0.25">
      <c r="A61" s="63">
        <v>60</v>
      </c>
      <c r="B61" s="63" t="s">
        <v>468</v>
      </c>
      <c r="C61" s="81">
        <v>2215650</v>
      </c>
      <c r="D61" s="81">
        <v>2214151</v>
      </c>
      <c r="E61" s="81">
        <v>1498.3420000000001</v>
      </c>
      <c r="F61" s="63" t="s">
        <v>407</v>
      </c>
      <c r="G61" s="82">
        <v>1.221023</v>
      </c>
      <c r="H61" s="63" t="s">
        <v>408</v>
      </c>
    </row>
    <row r="62" spans="1:8" x14ac:dyDescent="0.25">
      <c r="A62" s="63">
        <v>61</v>
      </c>
      <c r="B62" s="63" t="s">
        <v>469</v>
      </c>
      <c r="C62" s="81">
        <v>694720.4</v>
      </c>
      <c r="D62" s="81">
        <v>689284.8</v>
      </c>
      <c r="E62" s="81">
        <v>5435.57</v>
      </c>
      <c r="F62" s="63" t="s">
        <v>407</v>
      </c>
      <c r="G62" s="82">
        <v>0.38903300000000002</v>
      </c>
      <c r="H62" s="63" t="s">
        <v>408</v>
      </c>
    </row>
    <row r="63" spans="1:8" x14ac:dyDescent="0.25">
      <c r="A63" s="63">
        <v>62</v>
      </c>
      <c r="B63" s="63" t="s">
        <v>470</v>
      </c>
      <c r="C63" s="81">
        <v>878930.4</v>
      </c>
      <c r="D63" s="81">
        <v>839250.4</v>
      </c>
      <c r="E63" s="81">
        <v>39680.019999999997</v>
      </c>
      <c r="F63" s="63" t="s">
        <v>407</v>
      </c>
      <c r="G63" s="82">
        <v>0.49561699999999997</v>
      </c>
      <c r="H63" s="63" t="s">
        <v>408</v>
      </c>
    </row>
    <row r="64" spans="1:8" x14ac:dyDescent="0.25">
      <c r="A64" s="63">
        <v>63</v>
      </c>
      <c r="B64" s="63" t="s">
        <v>471</v>
      </c>
      <c r="C64" s="81">
        <v>4351506</v>
      </c>
      <c r="D64" s="81">
        <v>4330446</v>
      </c>
      <c r="E64" s="81">
        <v>21060.14</v>
      </c>
      <c r="F64" s="63" t="s">
        <v>407</v>
      </c>
      <c r="G64" s="82">
        <v>2.4735230000000001</v>
      </c>
      <c r="H64" s="63" t="s">
        <v>408</v>
      </c>
    </row>
    <row r="65" spans="1:8" x14ac:dyDescent="0.25">
      <c r="A65" s="63">
        <v>64</v>
      </c>
      <c r="B65" s="63" t="s">
        <v>472</v>
      </c>
      <c r="C65" s="81">
        <v>5034375</v>
      </c>
      <c r="D65" s="81">
        <v>5009473</v>
      </c>
      <c r="E65" s="81">
        <v>24901.9</v>
      </c>
      <c r="F65" s="63" t="s">
        <v>407</v>
      </c>
      <c r="G65" s="82">
        <v>2.9134639999999998</v>
      </c>
      <c r="H65" s="63" t="s">
        <v>408</v>
      </c>
    </row>
    <row r="66" spans="1:8" x14ac:dyDescent="0.25">
      <c r="A66" s="63">
        <v>65</v>
      </c>
      <c r="B66" s="63" t="s">
        <v>473</v>
      </c>
      <c r="C66" s="81">
        <v>9100558</v>
      </c>
      <c r="D66" s="81">
        <v>9075654</v>
      </c>
      <c r="E66" s="81">
        <v>24904.3</v>
      </c>
      <c r="F66" s="63" t="s">
        <v>407</v>
      </c>
      <c r="G66" s="82">
        <v>5.3094979999999996</v>
      </c>
      <c r="H66" s="63" t="s">
        <v>408</v>
      </c>
    </row>
    <row r="67" spans="1:8" x14ac:dyDescent="0.25">
      <c r="A67" s="63">
        <v>66</v>
      </c>
      <c r="B67" s="63" t="s">
        <v>474</v>
      </c>
      <c r="C67" s="81">
        <v>28398789</v>
      </c>
      <c r="D67" s="81">
        <v>27971256</v>
      </c>
      <c r="E67" s="81">
        <v>427533.7</v>
      </c>
      <c r="F67" s="63" t="s">
        <v>407</v>
      </c>
      <c r="G67" s="82">
        <v>16.72139</v>
      </c>
      <c r="H67" s="63" t="s">
        <v>408</v>
      </c>
    </row>
    <row r="68" spans="1:8" x14ac:dyDescent="0.25">
      <c r="A68" s="63">
        <v>67</v>
      </c>
      <c r="B68" s="63" t="s">
        <v>475</v>
      </c>
      <c r="C68" s="81">
        <v>794362.6</v>
      </c>
      <c r="D68" s="81">
        <v>791177.5</v>
      </c>
      <c r="E68" s="81">
        <v>3185.0210000000002</v>
      </c>
      <c r="F68" s="63" t="s">
        <v>407</v>
      </c>
      <c r="G68" s="82">
        <v>0.46833900000000001</v>
      </c>
      <c r="H68" s="63" t="s">
        <v>408</v>
      </c>
    </row>
    <row r="69" spans="1:8" x14ac:dyDescent="0.25">
      <c r="A69" s="63">
        <v>68</v>
      </c>
      <c r="B69" s="63" t="s">
        <v>476</v>
      </c>
      <c r="C69" s="81">
        <v>1456709</v>
      </c>
      <c r="D69" s="81">
        <v>1453689</v>
      </c>
      <c r="E69" s="81">
        <v>3020.2220000000002</v>
      </c>
      <c r="F69" s="63" t="s">
        <v>407</v>
      </c>
      <c r="G69" s="82">
        <v>0.87727299999999997</v>
      </c>
      <c r="H69" s="63" t="s">
        <v>408</v>
      </c>
    </row>
    <row r="70" spans="1:8" x14ac:dyDescent="0.25">
      <c r="A70" s="63">
        <v>69</v>
      </c>
      <c r="B70" s="63" t="s">
        <v>477</v>
      </c>
      <c r="C70" s="81">
        <v>14041288</v>
      </c>
      <c r="D70" s="81">
        <v>13926879</v>
      </c>
      <c r="E70" s="81">
        <v>114409.1</v>
      </c>
      <c r="F70" s="63" t="s">
        <v>407</v>
      </c>
      <c r="G70" s="82">
        <v>8.4771239999999999</v>
      </c>
      <c r="H70" s="63" t="s">
        <v>408</v>
      </c>
    </row>
    <row r="71" spans="1:8" x14ac:dyDescent="0.25">
      <c r="A71" s="63">
        <v>70</v>
      </c>
      <c r="B71" s="63" t="s">
        <v>478</v>
      </c>
      <c r="C71" s="81">
        <v>23678661</v>
      </c>
      <c r="D71" s="81">
        <v>23291810</v>
      </c>
      <c r="E71" s="81">
        <v>386851.6</v>
      </c>
      <c r="F71" s="63" t="s">
        <v>407</v>
      </c>
      <c r="G71" s="82">
        <v>14.58577</v>
      </c>
      <c r="H71" s="63" t="s">
        <v>408</v>
      </c>
    </row>
    <row r="72" spans="1:8" x14ac:dyDescent="0.25">
      <c r="A72" s="63">
        <v>71</v>
      </c>
      <c r="B72" s="63" t="s">
        <v>479</v>
      </c>
      <c r="C72" s="81">
        <v>25318462</v>
      </c>
      <c r="D72" s="81">
        <v>25101311</v>
      </c>
      <c r="E72" s="81">
        <v>217151.1</v>
      </c>
      <c r="F72" s="63" t="s">
        <v>407</v>
      </c>
      <c r="G72" s="82">
        <v>15.716810000000001</v>
      </c>
      <c r="H72" s="63" t="s">
        <v>408</v>
      </c>
    </row>
    <row r="73" spans="1:8" x14ac:dyDescent="0.25">
      <c r="A73" s="63">
        <v>72</v>
      </c>
      <c r="B73" s="63" t="s">
        <v>480</v>
      </c>
      <c r="C73" s="81">
        <v>2365690</v>
      </c>
      <c r="D73" s="81">
        <v>2023559</v>
      </c>
      <c r="E73" s="81">
        <v>342131.1</v>
      </c>
      <c r="F73" s="63" t="s">
        <v>407</v>
      </c>
      <c r="G73" s="82">
        <v>1.4692890000000001</v>
      </c>
      <c r="H73" s="63" t="s">
        <v>408</v>
      </c>
    </row>
    <row r="74" spans="1:8" x14ac:dyDescent="0.25">
      <c r="A74" s="63">
        <v>73</v>
      </c>
      <c r="B74" s="63" t="s">
        <v>481</v>
      </c>
      <c r="C74" s="81">
        <v>2530225</v>
      </c>
      <c r="D74" s="81">
        <v>2500530</v>
      </c>
      <c r="E74" s="81">
        <v>29695.54</v>
      </c>
      <c r="F74" s="63" t="s">
        <v>407</v>
      </c>
      <c r="G74" s="82">
        <v>1.58792</v>
      </c>
      <c r="H74" s="63" t="s">
        <v>408</v>
      </c>
    </row>
    <row r="75" spans="1:8" x14ac:dyDescent="0.25">
      <c r="A75" s="63">
        <v>74</v>
      </c>
      <c r="B75" s="63" t="s">
        <v>482</v>
      </c>
      <c r="C75" s="81">
        <v>4075236</v>
      </c>
      <c r="D75" s="81">
        <v>4072564</v>
      </c>
      <c r="E75" s="81">
        <v>2672.2240000000002</v>
      </c>
      <c r="F75" s="63" t="s">
        <v>407</v>
      </c>
      <c r="G75" s="82">
        <v>2.5689150000000001</v>
      </c>
      <c r="H75" s="63" t="s">
        <v>408</v>
      </c>
    </row>
    <row r="76" spans="1:8" x14ac:dyDescent="0.25">
      <c r="A76" s="63">
        <v>75</v>
      </c>
      <c r="B76" s="63" t="s">
        <v>483</v>
      </c>
      <c r="C76" s="81">
        <v>9221802</v>
      </c>
      <c r="D76" s="81">
        <v>8990136</v>
      </c>
      <c r="E76" s="81">
        <v>231666.7</v>
      </c>
      <c r="F76" s="63" t="s">
        <v>407</v>
      </c>
      <c r="G76" s="82">
        <v>5.9517550000000004</v>
      </c>
      <c r="H76" s="63" t="s">
        <v>408</v>
      </c>
    </row>
    <row r="77" spans="1:8" x14ac:dyDescent="0.25">
      <c r="A77" s="63">
        <v>76</v>
      </c>
      <c r="B77" s="63" t="s">
        <v>484</v>
      </c>
      <c r="C77" s="81">
        <v>15766519</v>
      </c>
      <c r="D77" s="81">
        <v>15502578</v>
      </c>
      <c r="E77" s="81">
        <v>263941</v>
      </c>
      <c r="F77" s="63" t="s">
        <v>407</v>
      </c>
      <c r="G77" s="82">
        <v>10.17656</v>
      </c>
      <c r="H77" s="63" t="s">
        <v>408</v>
      </c>
    </row>
    <row r="78" spans="1:8" x14ac:dyDescent="0.25">
      <c r="A78" s="63">
        <v>77</v>
      </c>
      <c r="B78" s="63" t="s">
        <v>485</v>
      </c>
      <c r="C78" s="81">
        <v>1939213</v>
      </c>
      <c r="D78" s="81">
        <v>1934190</v>
      </c>
      <c r="E78" s="81">
        <v>5022.7150000000001</v>
      </c>
      <c r="F78" s="63" t="s">
        <v>407</v>
      </c>
      <c r="G78" s="82">
        <v>1.2528410000000001</v>
      </c>
      <c r="H78" s="63" t="s">
        <v>408</v>
      </c>
    </row>
    <row r="79" spans="1:8" x14ac:dyDescent="0.25">
      <c r="A79" s="63">
        <v>78</v>
      </c>
      <c r="B79" s="63" t="s">
        <v>486</v>
      </c>
      <c r="C79" s="81">
        <v>9617971</v>
      </c>
      <c r="D79" s="81">
        <v>9578744</v>
      </c>
      <c r="E79" s="81">
        <v>39226.93</v>
      </c>
      <c r="F79" s="63" t="s">
        <v>407</v>
      </c>
      <c r="G79" s="82">
        <v>6.2774890000000001</v>
      </c>
      <c r="H79" s="63" t="s">
        <v>408</v>
      </c>
    </row>
    <row r="80" spans="1:8" x14ac:dyDescent="0.25">
      <c r="A80" s="63">
        <v>79</v>
      </c>
      <c r="B80" s="63" t="s">
        <v>487</v>
      </c>
      <c r="C80" s="81">
        <v>14770596</v>
      </c>
      <c r="D80" s="81">
        <v>14538989</v>
      </c>
      <c r="E80" s="81">
        <v>231607.3</v>
      </c>
      <c r="F80" s="63" t="s">
        <v>407</v>
      </c>
      <c r="G80" s="82">
        <v>9.7066090000000003</v>
      </c>
      <c r="H80" s="63" t="s">
        <v>408</v>
      </c>
    </row>
    <row r="81" spans="1:8" x14ac:dyDescent="0.25">
      <c r="A81" s="63">
        <v>80</v>
      </c>
      <c r="B81" s="63" t="s">
        <v>488</v>
      </c>
      <c r="C81" s="81">
        <v>12702412</v>
      </c>
      <c r="D81" s="81">
        <v>12475573</v>
      </c>
      <c r="E81" s="81">
        <v>226839.4</v>
      </c>
      <c r="F81" s="63" t="s">
        <v>407</v>
      </c>
      <c r="G81" s="82">
        <v>8.4596889999999991</v>
      </c>
      <c r="H81" s="63" t="s">
        <v>408</v>
      </c>
    </row>
    <row r="82" spans="1:8" x14ac:dyDescent="0.25">
      <c r="A82" s="63">
        <v>81</v>
      </c>
      <c r="B82" s="63" t="s">
        <v>489</v>
      </c>
      <c r="C82" s="81">
        <v>17696753</v>
      </c>
      <c r="D82" s="81">
        <v>17249773</v>
      </c>
      <c r="E82" s="81">
        <v>446979.1</v>
      </c>
      <c r="F82" s="63" t="s">
        <v>407</v>
      </c>
      <c r="G82" s="82">
        <v>11.814970000000001</v>
      </c>
      <c r="H82" s="63" t="s">
        <v>408</v>
      </c>
    </row>
    <row r="83" spans="1:8" x14ac:dyDescent="0.25">
      <c r="A83" s="63">
        <v>82</v>
      </c>
      <c r="B83" s="63" t="s">
        <v>490</v>
      </c>
      <c r="C83" s="81">
        <v>10116963</v>
      </c>
      <c r="D83" s="81">
        <v>10020804</v>
      </c>
      <c r="E83" s="81">
        <v>96159.18</v>
      </c>
      <c r="F83" s="63" t="s">
        <v>407</v>
      </c>
      <c r="G83" s="82">
        <v>6.8810609999999999</v>
      </c>
      <c r="H83" s="63" t="s">
        <v>408</v>
      </c>
    </row>
    <row r="84" spans="1:8" x14ac:dyDescent="0.25">
      <c r="A84" s="63">
        <v>83</v>
      </c>
      <c r="B84" s="63" t="s">
        <v>491</v>
      </c>
      <c r="C84" s="81">
        <v>22914328</v>
      </c>
      <c r="D84" s="81">
        <v>22336491</v>
      </c>
      <c r="E84" s="81">
        <v>577837.1</v>
      </c>
      <c r="F84" s="63" t="s">
        <v>407</v>
      </c>
      <c r="G84" s="82">
        <v>15.683540000000001</v>
      </c>
      <c r="H84" s="63" t="s">
        <v>408</v>
      </c>
    </row>
    <row r="85" spans="1:8" x14ac:dyDescent="0.25">
      <c r="A85" s="63">
        <v>84</v>
      </c>
      <c r="B85" s="63" t="s">
        <v>492</v>
      </c>
      <c r="C85" s="81">
        <v>5229902</v>
      </c>
      <c r="D85" s="81">
        <v>5131211</v>
      </c>
      <c r="E85" s="81">
        <v>98690.66</v>
      </c>
      <c r="F85" s="63" t="s">
        <v>407</v>
      </c>
      <c r="G85" s="82">
        <v>3.5952670000000002</v>
      </c>
      <c r="H85" s="63" t="s">
        <v>408</v>
      </c>
    </row>
    <row r="86" spans="1:8" x14ac:dyDescent="0.25">
      <c r="A86" s="63">
        <v>85</v>
      </c>
      <c r="B86" s="63" t="s">
        <v>493</v>
      </c>
      <c r="C86" s="81">
        <v>5119714</v>
      </c>
      <c r="D86" s="81">
        <v>5045788</v>
      </c>
      <c r="E86" s="81">
        <v>73926</v>
      </c>
      <c r="F86" s="63" t="s">
        <v>407</v>
      </c>
      <c r="G86" s="82">
        <v>3.5499849999999999</v>
      </c>
      <c r="H86" s="63" t="s">
        <v>408</v>
      </c>
    </row>
    <row r="87" spans="1:8" x14ac:dyDescent="0.25">
      <c r="A87" s="63">
        <v>86</v>
      </c>
      <c r="B87" s="63" t="s">
        <v>494</v>
      </c>
      <c r="C87" s="81">
        <v>8159979</v>
      </c>
      <c r="D87" s="81">
        <v>8098401</v>
      </c>
      <c r="E87" s="81">
        <v>61578.26</v>
      </c>
      <c r="F87" s="63" t="s">
        <v>407</v>
      </c>
      <c r="G87" s="82">
        <v>5.7011200000000004</v>
      </c>
      <c r="H87" s="63" t="s">
        <v>408</v>
      </c>
    </row>
    <row r="88" spans="1:8" x14ac:dyDescent="0.25">
      <c r="A88" s="63">
        <v>87</v>
      </c>
      <c r="B88" s="63" t="s">
        <v>495</v>
      </c>
      <c r="C88" s="81">
        <v>18614182</v>
      </c>
      <c r="D88" s="81">
        <v>18495149</v>
      </c>
      <c r="E88" s="81">
        <v>119033.5</v>
      </c>
      <c r="F88" s="63" t="s">
        <v>407</v>
      </c>
      <c r="G88" s="82">
        <v>13.03313</v>
      </c>
      <c r="H88" s="63" t="s">
        <v>408</v>
      </c>
    </row>
    <row r="89" spans="1:8" x14ac:dyDescent="0.25">
      <c r="A89" s="63">
        <v>88</v>
      </c>
      <c r="B89" s="63" t="s">
        <v>496</v>
      </c>
      <c r="C89" s="81">
        <v>1635841</v>
      </c>
      <c r="D89" s="81">
        <v>1459888</v>
      </c>
      <c r="E89" s="81">
        <v>175952.7</v>
      </c>
      <c r="F89" s="63" t="s">
        <v>407</v>
      </c>
      <c r="G89" s="82">
        <v>1.1650119999999999</v>
      </c>
      <c r="H89" s="63" t="s">
        <v>408</v>
      </c>
    </row>
    <row r="90" spans="1:8" x14ac:dyDescent="0.25">
      <c r="A90" s="63">
        <v>89</v>
      </c>
      <c r="B90" s="63" t="s">
        <v>497</v>
      </c>
      <c r="C90" s="81">
        <v>11757625</v>
      </c>
      <c r="D90" s="81">
        <v>11499648</v>
      </c>
      <c r="E90" s="81">
        <v>257977.2</v>
      </c>
      <c r="F90" s="63" t="s">
        <v>407</v>
      </c>
      <c r="G90" s="82">
        <v>8.4165209999999995</v>
      </c>
      <c r="H90" s="63" t="s">
        <v>408</v>
      </c>
    </row>
    <row r="91" spans="1:8" x14ac:dyDescent="0.25">
      <c r="A91" s="63">
        <v>90</v>
      </c>
      <c r="B91" s="63" t="s">
        <v>498</v>
      </c>
      <c r="C91" s="81">
        <v>6418508</v>
      </c>
      <c r="D91" s="81">
        <v>5971509</v>
      </c>
      <c r="E91" s="81">
        <v>446999.1</v>
      </c>
      <c r="F91" s="63" t="s">
        <v>407</v>
      </c>
      <c r="G91" s="82">
        <v>4.6189470000000004</v>
      </c>
      <c r="H91" s="63" t="s">
        <v>408</v>
      </c>
    </row>
    <row r="92" spans="1:8" x14ac:dyDescent="0.25">
      <c r="A92" s="63">
        <v>91</v>
      </c>
      <c r="B92" s="63" t="s">
        <v>499</v>
      </c>
      <c r="C92" s="81">
        <v>5072199</v>
      </c>
      <c r="D92" s="81">
        <v>5029594</v>
      </c>
      <c r="E92" s="81">
        <v>42605.09</v>
      </c>
      <c r="F92" s="63" t="s">
        <v>407</v>
      </c>
      <c r="G92" s="82">
        <v>3.6660979999999999</v>
      </c>
      <c r="H92" s="63" t="s">
        <v>408</v>
      </c>
    </row>
    <row r="93" spans="1:8" x14ac:dyDescent="0.25">
      <c r="A93" s="63">
        <v>92</v>
      </c>
      <c r="B93" s="63" t="s">
        <v>500</v>
      </c>
      <c r="C93" s="81">
        <v>15148796</v>
      </c>
      <c r="D93" s="81">
        <v>15005297</v>
      </c>
      <c r="E93" s="81">
        <v>143498.79999999999</v>
      </c>
      <c r="F93" s="63" t="s">
        <v>407</v>
      </c>
      <c r="G93" s="82">
        <v>10.952070000000001</v>
      </c>
      <c r="H93" s="63" t="s">
        <v>408</v>
      </c>
    </row>
    <row r="94" spans="1:8" x14ac:dyDescent="0.25">
      <c r="A94" s="63">
        <v>93</v>
      </c>
      <c r="B94" s="63" t="s">
        <v>501</v>
      </c>
      <c r="C94" s="81">
        <v>18780929</v>
      </c>
      <c r="D94" s="81">
        <v>18244488</v>
      </c>
      <c r="E94" s="81">
        <v>536440.30000000005</v>
      </c>
      <c r="F94" s="63" t="s">
        <v>407</v>
      </c>
      <c r="G94" s="82">
        <v>13.604010000000001</v>
      </c>
      <c r="H94" s="63" t="s">
        <v>408</v>
      </c>
    </row>
    <row r="95" spans="1:8" x14ac:dyDescent="0.25">
      <c r="A95" s="63">
        <v>94</v>
      </c>
      <c r="B95" s="63" t="s">
        <v>502</v>
      </c>
      <c r="C95" s="81">
        <v>28484584</v>
      </c>
      <c r="D95" s="81">
        <v>28174790</v>
      </c>
      <c r="E95" s="81">
        <v>309793.59999999998</v>
      </c>
      <c r="F95" s="63" t="s">
        <v>407</v>
      </c>
      <c r="G95" s="82">
        <v>20.701309999999999</v>
      </c>
      <c r="H95" s="63" t="s">
        <v>408</v>
      </c>
    </row>
    <row r="96" spans="1:8" x14ac:dyDescent="0.25">
      <c r="A96" s="63">
        <v>95</v>
      </c>
      <c r="B96" s="63" t="s">
        <v>503</v>
      </c>
      <c r="C96" s="81">
        <v>26696216</v>
      </c>
      <c r="D96" s="81">
        <v>26471622</v>
      </c>
      <c r="E96" s="81">
        <v>224593.9</v>
      </c>
      <c r="F96" s="63" t="s">
        <v>407</v>
      </c>
      <c r="G96" s="82">
        <v>19.581990000000001</v>
      </c>
      <c r="H96" s="63" t="s">
        <v>408</v>
      </c>
    </row>
    <row r="97" spans="1:8" x14ac:dyDescent="0.25">
      <c r="A97" s="63">
        <v>96</v>
      </c>
      <c r="B97" s="63" t="s">
        <v>504</v>
      </c>
      <c r="C97" s="81">
        <v>15337185</v>
      </c>
      <c r="D97" s="81">
        <v>15116479</v>
      </c>
      <c r="E97" s="81">
        <v>220706</v>
      </c>
      <c r="F97" s="63" t="s">
        <v>407</v>
      </c>
      <c r="G97" s="82">
        <v>11.266120000000001</v>
      </c>
      <c r="H97" s="63" t="s">
        <v>408</v>
      </c>
    </row>
    <row r="98" spans="1:8" x14ac:dyDescent="0.25">
      <c r="A98" s="63">
        <v>97</v>
      </c>
      <c r="B98" s="63" t="s">
        <v>505</v>
      </c>
      <c r="C98" s="81">
        <v>12711188</v>
      </c>
      <c r="D98" s="81">
        <v>12408602</v>
      </c>
      <c r="E98" s="81">
        <v>302585.59999999998</v>
      </c>
      <c r="F98" s="63" t="s">
        <v>407</v>
      </c>
      <c r="G98" s="82">
        <v>9.3687170000000002</v>
      </c>
      <c r="H98" s="63" t="s">
        <v>408</v>
      </c>
    </row>
    <row r="99" spans="1:8" x14ac:dyDescent="0.25">
      <c r="A99" s="63">
        <v>98</v>
      </c>
      <c r="B99" s="63" t="s">
        <v>506</v>
      </c>
      <c r="C99" s="81">
        <v>10108490</v>
      </c>
      <c r="D99" s="81">
        <v>10085269</v>
      </c>
      <c r="E99" s="81">
        <v>23220.76</v>
      </c>
      <c r="F99" s="63" t="s">
        <v>407</v>
      </c>
      <c r="G99" s="82">
        <v>7.5916880000000004</v>
      </c>
      <c r="H99" s="63" t="s">
        <v>408</v>
      </c>
    </row>
    <row r="100" spans="1:8" x14ac:dyDescent="0.25">
      <c r="A100" s="63">
        <v>99</v>
      </c>
      <c r="B100" s="63" t="s">
        <v>507</v>
      </c>
      <c r="C100" s="81">
        <v>21222913</v>
      </c>
      <c r="D100" s="81">
        <v>20875681</v>
      </c>
      <c r="E100" s="81">
        <v>347232.1</v>
      </c>
      <c r="F100" s="63" t="s">
        <v>407</v>
      </c>
      <c r="G100" s="82">
        <v>16.007570000000001</v>
      </c>
      <c r="H100" s="63" t="s">
        <v>408</v>
      </c>
    </row>
    <row r="101" spans="1:8" x14ac:dyDescent="0.25">
      <c r="A101" s="63">
        <v>100</v>
      </c>
      <c r="B101" s="63" t="s">
        <v>508</v>
      </c>
      <c r="C101" s="81">
        <v>26281150</v>
      </c>
      <c r="D101" s="81">
        <v>25993614</v>
      </c>
      <c r="E101" s="81">
        <v>287535.8</v>
      </c>
      <c r="F101" s="63" t="s">
        <v>407</v>
      </c>
      <c r="G101" s="82">
        <v>19.907360000000001</v>
      </c>
      <c r="H101" s="63" t="s">
        <v>408</v>
      </c>
    </row>
    <row r="102" spans="1:8" x14ac:dyDescent="0.25">
      <c r="A102" s="63">
        <v>101</v>
      </c>
      <c r="B102" s="63" t="s">
        <v>509</v>
      </c>
      <c r="C102" s="81">
        <v>1251176</v>
      </c>
      <c r="D102" s="81">
        <v>1239446</v>
      </c>
      <c r="E102" s="81">
        <v>11730.21</v>
      </c>
      <c r="F102" s="63" t="s">
        <v>407</v>
      </c>
      <c r="G102" s="82">
        <v>0.95666099999999998</v>
      </c>
      <c r="H102" s="63" t="s">
        <v>408</v>
      </c>
    </row>
    <row r="103" spans="1:8" x14ac:dyDescent="0.25">
      <c r="A103" s="63">
        <v>102</v>
      </c>
      <c r="B103" s="63" t="s">
        <v>510</v>
      </c>
      <c r="C103" s="81">
        <v>12321076</v>
      </c>
      <c r="D103" s="81">
        <v>12230391</v>
      </c>
      <c r="E103" s="81">
        <v>90685.02</v>
      </c>
      <c r="F103" s="63" t="s">
        <v>407</v>
      </c>
      <c r="G103" s="82">
        <v>9.5077649999999991</v>
      </c>
      <c r="H103" s="63" t="s">
        <v>408</v>
      </c>
    </row>
    <row r="104" spans="1:8" x14ac:dyDescent="0.25">
      <c r="A104" s="63">
        <v>103</v>
      </c>
      <c r="B104" s="63" t="s">
        <v>511</v>
      </c>
      <c r="C104" s="81">
        <v>1646984</v>
      </c>
      <c r="D104" s="81">
        <v>568815.1</v>
      </c>
      <c r="E104" s="81">
        <v>1078169</v>
      </c>
      <c r="F104" s="63" t="s">
        <v>421</v>
      </c>
      <c r="G104" s="82">
        <v>1.2772730000000001</v>
      </c>
      <c r="H104" s="63" t="s">
        <v>408</v>
      </c>
    </row>
    <row r="105" spans="1:8" x14ac:dyDescent="0.25">
      <c r="A105" s="63">
        <v>104</v>
      </c>
      <c r="B105" s="63" t="s">
        <v>512</v>
      </c>
      <c r="C105" s="81">
        <v>417001.3</v>
      </c>
      <c r="D105" s="81">
        <v>394048.2</v>
      </c>
      <c r="E105" s="81">
        <v>22953.13</v>
      </c>
      <c r="F105" s="63" t="s">
        <v>407</v>
      </c>
      <c r="G105" s="82">
        <v>0.32386399999999999</v>
      </c>
      <c r="H105" s="63" t="s">
        <v>408</v>
      </c>
    </row>
    <row r="106" spans="1:8" x14ac:dyDescent="0.25">
      <c r="A106" s="63">
        <v>105</v>
      </c>
      <c r="B106" s="63" t="s">
        <v>513</v>
      </c>
      <c r="C106" s="81">
        <v>1351775</v>
      </c>
      <c r="D106" s="81">
        <v>1314502</v>
      </c>
      <c r="E106" s="81">
        <v>37273.18</v>
      </c>
      <c r="F106" s="63" t="s">
        <v>407</v>
      </c>
      <c r="G106" s="82">
        <v>1.065903</v>
      </c>
      <c r="H106" s="63" t="s">
        <v>408</v>
      </c>
    </row>
    <row r="107" spans="1:8" x14ac:dyDescent="0.25">
      <c r="A107" s="63">
        <v>106</v>
      </c>
      <c r="B107" s="63" t="s">
        <v>514</v>
      </c>
      <c r="C107" s="81">
        <v>599583.4</v>
      </c>
      <c r="D107" s="81">
        <v>582831.80000000005</v>
      </c>
      <c r="E107" s="81">
        <v>16751.57</v>
      </c>
      <c r="F107" s="63" t="s">
        <v>407</v>
      </c>
      <c r="G107" s="82">
        <v>0.47552699999999998</v>
      </c>
      <c r="H107" s="63" t="s">
        <v>408</v>
      </c>
    </row>
    <row r="108" spans="1:8" x14ac:dyDescent="0.25">
      <c r="A108" s="63">
        <v>107</v>
      </c>
      <c r="B108" s="63" t="s">
        <v>515</v>
      </c>
      <c r="C108" s="81">
        <v>11288353</v>
      </c>
      <c r="D108" s="81">
        <v>11157039</v>
      </c>
      <c r="E108" s="81">
        <v>131313.5</v>
      </c>
      <c r="F108" s="63" t="s">
        <v>407</v>
      </c>
      <c r="G108" s="82">
        <v>8.9742669999999993</v>
      </c>
      <c r="H108" s="63" t="s">
        <v>408</v>
      </c>
    </row>
    <row r="109" spans="1:8" x14ac:dyDescent="0.25">
      <c r="A109" s="63">
        <v>108</v>
      </c>
      <c r="B109" s="63" t="s">
        <v>516</v>
      </c>
      <c r="C109" s="81">
        <v>4481914</v>
      </c>
      <c r="D109" s="81">
        <v>4457135</v>
      </c>
      <c r="E109" s="81">
        <v>24779.14</v>
      </c>
      <c r="F109" s="63" t="s">
        <v>407</v>
      </c>
      <c r="G109" s="82">
        <v>3.617445</v>
      </c>
      <c r="H109" s="63" t="s">
        <v>408</v>
      </c>
    </row>
    <row r="110" spans="1:8" x14ac:dyDescent="0.25">
      <c r="A110" s="63">
        <v>109</v>
      </c>
      <c r="B110" s="63" t="s">
        <v>517</v>
      </c>
      <c r="C110" s="81">
        <v>11748909</v>
      </c>
      <c r="D110" s="81">
        <v>11662207</v>
      </c>
      <c r="E110" s="81">
        <v>86701.32</v>
      </c>
      <c r="F110" s="63" t="s">
        <v>407</v>
      </c>
      <c r="G110" s="82">
        <v>9.4852360000000004</v>
      </c>
      <c r="H110" s="63" t="s">
        <v>408</v>
      </c>
    </row>
    <row r="111" spans="1:8" x14ac:dyDescent="0.25">
      <c r="A111" s="63">
        <v>110</v>
      </c>
      <c r="B111" s="63" t="s">
        <v>518</v>
      </c>
      <c r="C111" s="81">
        <v>4229945</v>
      </c>
      <c r="D111" s="81">
        <v>4196758</v>
      </c>
      <c r="E111" s="81">
        <v>33186.410000000003</v>
      </c>
      <c r="F111" s="63" t="s">
        <v>407</v>
      </c>
      <c r="G111" s="82">
        <v>3.4225669999999999</v>
      </c>
      <c r="H111" s="63" t="s">
        <v>408</v>
      </c>
    </row>
    <row r="112" spans="1:8" x14ac:dyDescent="0.25">
      <c r="A112" s="63">
        <v>111</v>
      </c>
      <c r="B112" s="63" t="s">
        <v>519</v>
      </c>
      <c r="C112" s="81">
        <v>9719042</v>
      </c>
      <c r="D112" s="81">
        <v>9595871</v>
      </c>
      <c r="E112" s="81">
        <v>123171.1</v>
      </c>
      <c r="F112" s="63" t="s">
        <v>407</v>
      </c>
      <c r="G112" s="82">
        <v>7.8692830000000002</v>
      </c>
      <c r="H112" s="63" t="s">
        <v>408</v>
      </c>
    </row>
    <row r="113" spans="1:8" x14ac:dyDescent="0.25">
      <c r="A113" s="63">
        <v>112</v>
      </c>
      <c r="B113" s="63" t="s">
        <v>520</v>
      </c>
      <c r="C113" s="81">
        <v>4228044</v>
      </c>
      <c r="D113" s="81">
        <v>4224871</v>
      </c>
      <c r="E113" s="81">
        <v>3172.8359999999998</v>
      </c>
      <c r="F113" s="63" t="s">
        <v>407</v>
      </c>
      <c r="G113" s="82">
        <v>3.4338860000000002</v>
      </c>
      <c r="H113" s="63" t="s">
        <v>408</v>
      </c>
    </row>
    <row r="114" spans="1:8" x14ac:dyDescent="0.25">
      <c r="A114" s="63">
        <v>113</v>
      </c>
      <c r="B114" s="63" t="s">
        <v>521</v>
      </c>
      <c r="C114" s="81">
        <v>12241713</v>
      </c>
      <c r="D114" s="81">
        <v>12165680</v>
      </c>
      <c r="E114" s="81">
        <v>76033.19</v>
      </c>
      <c r="F114" s="63" t="s">
        <v>407</v>
      </c>
      <c r="G114" s="82">
        <v>9.9971110000000003</v>
      </c>
      <c r="H114" s="63" t="s">
        <v>408</v>
      </c>
    </row>
    <row r="115" spans="1:8" x14ac:dyDescent="0.25">
      <c r="A115" s="63">
        <v>114</v>
      </c>
      <c r="B115" s="63" t="s">
        <v>522</v>
      </c>
      <c r="C115" s="81">
        <v>6110855</v>
      </c>
      <c r="D115" s="81">
        <v>5866849</v>
      </c>
      <c r="E115" s="81">
        <v>244005.8</v>
      </c>
      <c r="F115" s="63" t="s">
        <v>407</v>
      </c>
      <c r="G115" s="82">
        <v>5.0177800000000001</v>
      </c>
      <c r="H115" s="63" t="s">
        <v>408</v>
      </c>
    </row>
    <row r="116" spans="1:8" x14ac:dyDescent="0.25">
      <c r="A116" s="63">
        <v>115</v>
      </c>
      <c r="B116" s="63" t="s">
        <v>523</v>
      </c>
      <c r="C116" s="81">
        <v>2519059</v>
      </c>
      <c r="D116" s="81">
        <v>2498440</v>
      </c>
      <c r="E116" s="81">
        <v>20619.169999999998</v>
      </c>
      <c r="F116" s="63" t="s">
        <v>407</v>
      </c>
      <c r="G116" s="82">
        <v>2.077423</v>
      </c>
      <c r="H116" s="63" t="s">
        <v>408</v>
      </c>
    </row>
    <row r="117" spans="1:8" x14ac:dyDescent="0.25">
      <c r="A117" s="63">
        <v>116</v>
      </c>
      <c r="B117" s="63" t="s">
        <v>524</v>
      </c>
      <c r="C117" s="81">
        <v>7500586</v>
      </c>
      <c r="D117" s="81">
        <v>7388137</v>
      </c>
      <c r="E117" s="81">
        <v>112449.2</v>
      </c>
      <c r="F117" s="63" t="s">
        <v>407</v>
      </c>
      <c r="G117" s="82">
        <v>6.2962300000000004</v>
      </c>
      <c r="H117" s="63" t="s">
        <v>408</v>
      </c>
    </row>
    <row r="118" spans="1:8" x14ac:dyDescent="0.25">
      <c r="A118" s="63">
        <v>117</v>
      </c>
      <c r="B118" s="63" t="s">
        <v>525</v>
      </c>
      <c r="C118" s="81">
        <v>40375331</v>
      </c>
      <c r="D118" s="81">
        <v>39985025</v>
      </c>
      <c r="E118" s="81">
        <v>390306</v>
      </c>
      <c r="F118" s="63" t="s">
        <v>407</v>
      </c>
      <c r="G118" s="82">
        <v>34.171819999999997</v>
      </c>
      <c r="H118" s="63" t="s">
        <v>408</v>
      </c>
    </row>
    <row r="119" spans="1:8" x14ac:dyDescent="0.25">
      <c r="A119" s="63">
        <v>118</v>
      </c>
      <c r="B119" s="63" t="s">
        <v>526</v>
      </c>
      <c r="C119" s="81">
        <v>8274122</v>
      </c>
      <c r="D119" s="81">
        <v>8210482</v>
      </c>
      <c r="E119" s="81">
        <v>63640.19</v>
      </c>
      <c r="F119" s="63" t="s">
        <v>407</v>
      </c>
      <c r="G119" s="82">
        <v>7.088438</v>
      </c>
      <c r="H119" s="63" t="s">
        <v>408</v>
      </c>
    </row>
    <row r="120" spans="1:8" x14ac:dyDescent="0.25">
      <c r="A120" s="63">
        <v>119</v>
      </c>
      <c r="B120" s="63" t="s">
        <v>527</v>
      </c>
      <c r="C120" s="81">
        <v>9149684</v>
      </c>
      <c r="D120" s="81">
        <v>9068839</v>
      </c>
      <c r="E120" s="81">
        <v>80844.5</v>
      </c>
      <c r="F120" s="63" t="s">
        <v>407</v>
      </c>
      <c r="G120" s="82">
        <v>7.8388080000000002</v>
      </c>
      <c r="H120" s="63" t="s">
        <v>408</v>
      </c>
    </row>
    <row r="121" spans="1:8" x14ac:dyDescent="0.25">
      <c r="A121" s="63">
        <v>120</v>
      </c>
      <c r="B121" s="63" t="s">
        <v>528</v>
      </c>
      <c r="C121" s="81">
        <v>3739875</v>
      </c>
      <c r="D121" s="81">
        <v>3707620</v>
      </c>
      <c r="E121" s="81">
        <v>32254.34</v>
      </c>
      <c r="F121" s="63" t="s">
        <v>407</v>
      </c>
      <c r="G121" s="82">
        <v>3.2319680000000002</v>
      </c>
      <c r="H121" s="63" t="s">
        <v>408</v>
      </c>
    </row>
    <row r="122" spans="1:8" x14ac:dyDescent="0.25">
      <c r="A122" s="63">
        <v>121</v>
      </c>
      <c r="B122" s="63" t="s">
        <v>529</v>
      </c>
      <c r="C122" s="81">
        <v>23409154</v>
      </c>
      <c r="D122" s="81">
        <v>23032888</v>
      </c>
      <c r="E122" s="81">
        <v>376266.1</v>
      </c>
      <c r="F122" s="63" t="s">
        <v>407</v>
      </c>
      <c r="G122" s="82">
        <v>20.66076</v>
      </c>
      <c r="H122" s="63" t="s">
        <v>408</v>
      </c>
    </row>
    <row r="123" spans="1:8" x14ac:dyDescent="0.25">
      <c r="A123" s="63">
        <v>122</v>
      </c>
      <c r="B123" s="63" t="s">
        <v>530</v>
      </c>
      <c r="C123" s="81">
        <v>3782857</v>
      </c>
      <c r="D123" s="81">
        <v>3763197</v>
      </c>
      <c r="E123" s="81">
        <v>19659.29</v>
      </c>
      <c r="F123" s="63" t="s">
        <v>407</v>
      </c>
      <c r="G123" s="82">
        <v>3.3899140000000001</v>
      </c>
      <c r="H123" s="63" t="s">
        <v>408</v>
      </c>
    </row>
    <row r="124" spans="1:8" x14ac:dyDescent="0.25">
      <c r="A124" s="63">
        <v>123</v>
      </c>
      <c r="B124" s="63" t="s">
        <v>531</v>
      </c>
      <c r="C124" s="81">
        <v>13710953</v>
      </c>
      <c r="D124" s="81">
        <v>13572074</v>
      </c>
      <c r="E124" s="81">
        <v>138879.20000000001</v>
      </c>
      <c r="F124" s="63" t="s">
        <v>407</v>
      </c>
      <c r="G124" s="82">
        <v>12.30912</v>
      </c>
      <c r="H124" s="63" t="s">
        <v>408</v>
      </c>
    </row>
    <row r="125" spans="1:8" x14ac:dyDescent="0.25">
      <c r="A125" s="63">
        <v>124</v>
      </c>
      <c r="B125" s="63" t="s">
        <v>532</v>
      </c>
      <c r="C125" s="81">
        <v>710327.3</v>
      </c>
      <c r="D125" s="81">
        <v>706480.1</v>
      </c>
      <c r="E125" s="81">
        <v>3847.2</v>
      </c>
      <c r="F125" s="63" t="s">
        <v>407</v>
      </c>
      <c r="G125" s="82">
        <v>0.649621</v>
      </c>
      <c r="H125" s="63" t="s">
        <v>408</v>
      </c>
    </row>
    <row r="126" spans="1:8" x14ac:dyDescent="0.25">
      <c r="A126" s="63">
        <v>125</v>
      </c>
      <c r="B126" s="63" t="s">
        <v>533</v>
      </c>
      <c r="C126" s="81">
        <v>10517062</v>
      </c>
      <c r="D126" s="81">
        <v>10338977</v>
      </c>
      <c r="E126" s="81">
        <v>178085</v>
      </c>
      <c r="F126" s="63" t="s">
        <v>407</v>
      </c>
      <c r="G126" s="82">
        <v>9.6284320000000001</v>
      </c>
      <c r="H126" s="63" t="s">
        <v>408</v>
      </c>
    </row>
    <row r="127" spans="1:8" x14ac:dyDescent="0.25">
      <c r="A127" s="63">
        <v>126</v>
      </c>
      <c r="B127" s="63" t="s">
        <v>534</v>
      </c>
      <c r="C127" s="81">
        <v>11523305</v>
      </c>
      <c r="D127" s="81">
        <v>11381449</v>
      </c>
      <c r="E127" s="81">
        <v>141856.20000000001</v>
      </c>
      <c r="F127" s="63" t="s">
        <v>407</v>
      </c>
      <c r="G127" s="82">
        <v>10.606809999999999</v>
      </c>
      <c r="H127" s="63" t="s">
        <v>408</v>
      </c>
    </row>
    <row r="128" spans="1:8" x14ac:dyDescent="0.25">
      <c r="A128" s="63">
        <v>127</v>
      </c>
      <c r="B128" s="63" t="s">
        <v>535</v>
      </c>
      <c r="C128" s="81">
        <v>2407233</v>
      </c>
      <c r="D128" s="81">
        <v>2192285</v>
      </c>
      <c r="E128" s="81">
        <v>214947.9</v>
      </c>
      <c r="F128" s="63" t="s">
        <v>407</v>
      </c>
      <c r="G128" s="82">
        <v>2.217285</v>
      </c>
      <c r="H128" s="63" t="s">
        <v>408</v>
      </c>
    </row>
    <row r="129" spans="1:8" x14ac:dyDescent="0.25">
      <c r="A129" s="63">
        <v>128</v>
      </c>
      <c r="B129" s="63" t="s">
        <v>536</v>
      </c>
      <c r="C129" s="81">
        <v>4253667</v>
      </c>
      <c r="D129" s="81">
        <v>4039168</v>
      </c>
      <c r="E129" s="81">
        <v>214498.8</v>
      </c>
      <c r="F129" s="63" t="s">
        <v>407</v>
      </c>
      <c r="G129" s="82">
        <v>3.9252150000000001</v>
      </c>
      <c r="H129" s="63" t="s">
        <v>408</v>
      </c>
    </row>
    <row r="130" spans="1:8" x14ac:dyDescent="0.25">
      <c r="A130" s="63">
        <v>129</v>
      </c>
      <c r="B130" s="63" t="s">
        <v>537</v>
      </c>
      <c r="C130" s="81">
        <v>20510259</v>
      </c>
      <c r="D130" s="81">
        <v>20339348</v>
      </c>
      <c r="E130" s="81">
        <v>170911.2</v>
      </c>
      <c r="F130" s="63" t="s">
        <v>407</v>
      </c>
      <c r="G130" s="82">
        <v>18.932739999999999</v>
      </c>
      <c r="H130" s="63" t="s">
        <v>408</v>
      </c>
    </row>
    <row r="131" spans="1:8" x14ac:dyDescent="0.25">
      <c r="A131" s="63">
        <v>130</v>
      </c>
      <c r="B131" s="63" t="s">
        <v>538</v>
      </c>
      <c r="C131" s="81">
        <v>18774394</v>
      </c>
      <c r="D131" s="81">
        <v>17938779</v>
      </c>
      <c r="E131" s="81">
        <v>835615.3</v>
      </c>
      <c r="F131" s="63" t="s">
        <v>407</v>
      </c>
      <c r="G131" s="82">
        <v>17.455500000000001</v>
      </c>
      <c r="H131" s="63" t="s">
        <v>408</v>
      </c>
    </row>
    <row r="132" spans="1:8" x14ac:dyDescent="0.25">
      <c r="A132" s="63">
        <v>131</v>
      </c>
      <c r="B132" s="63" t="s">
        <v>539</v>
      </c>
      <c r="C132" s="81">
        <v>537070.19999999995</v>
      </c>
      <c r="D132" s="81">
        <v>174705.7</v>
      </c>
      <c r="E132" s="81">
        <v>362364.5</v>
      </c>
      <c r="F132" s="63" t="s">
        <v>421</v>
      </c>
      <c r="G132" s="82">
        <v>0.519177</v>
      </c>
      <c r="H132" s="63" t="s">
        <v>408</v>
      </c>
    </row>
    <row r="133" spans="1:8" x14ac:dyDescent="0.25">
      <c r="A133" s="63">
        <v>132</v>
      </c>
      <c r="B133" s="63" t="s">
        <v>540</v>
      </c>
      <c r="C133" s="81">
        <v>4762848</v>
      </c>
      <c r="D133" s="81">
        <v>4550699</v>
      </c>
      <c r="E133" s="81">
        <v>212149.3</v>
      </c>
      <c r="F133" s="63" t="s">
        <v>407</v>
      </c>
      <c r="G133" s="82">
        <v>4.6394359999999999</v>
      </c>
      <c r="H133" s="63" t="s">
        <v>408</v>
      </c>
    </row>
    <row r="134" spans="1:8" x14ac:dyDescent="0.25">
      <c r="A134" s="63">
        <v>133</v>
      </c>
      <c r="B134" s="63" t="s">
        <v>541</v>
      </c>
      <c r="C134" s="81">
        <v>788375.7</v>
      </c>
      <c r="D134" s="81">
        <v>783677.7</v>
      </c>
      <c r="E134" s="81">
        <v>4697.9589999999998</v>
      </c>
      <c r="F134" s="63" t="s">
        <v>407</v>
      </c>
      <c r="G134" s="82">
        <v>0.771258</v>
      </c>
      <c r="H134" s="63" t="s">
        <v>408</v>
      </c>
    </row>
    <row r="135" spans="1:8" x14ac:dyDescent="0.25">
      <c r="A135" s="63">
        <v>134</v>
      </c>
      <c r="B135" s="63" t="s">
        <v>542</v>
      </c>
      <c r="C135" s="81">
        <v>2823751</v>
      </c>
      <c r="D135" s="81">
        <v>2821884</v>
      </c>
      <c r="E135" s="81">
        <v>1867.3150000000001</v>
      </c>
      <c r="F135" s="63" t="s">
        <v>407</v>
      </c>
      <c r="G135" s="82">
        <v>2.7653409999999998</v>
      </c>
      <c r="H135" s="63" t="s">
        <v>408</v>
      </c>
    </row>
    <row r="136" spans="1:8" x14ac:dyDescent="0.25">
      <c r="A136" s="63">
        <v>135</v>
      </c>
      <c r="B136" s="63" t="s">
        <v>543</v>
      </c>
      <c r="C136" s="81">
        <v>3441166</v>
      </c>
      <c r="D136" s="81">
        <v>3430800</v>
      </c>
      <c r="E136" s="81">
        <v>10366.56</v>
      </c>
      <c r="F136" s="63" t="s">
        <v>407</v>
      </c>
      <c r="G136" s="82">
        <v>3.4244210000000002</v>
      </c>
      <c r="H136" s="63" t="s">
        <v>408</v>
      </c>
    </row>
    <row r="137" spans="1:8" x14ac:dyDescent="0.25">
      <c r="A137" s="63">
        <v>136</v>
      </c>
      <c r="B137" s="63" t="s">
        <v>544</v>
      </c>
      <c r="C137" s="81">
        <v>3653654</v>
      </c>
      <c r="D137" s="81">
        <v>3234792</v>
      </c>
      <c r="E137" s="81">
        <v>418862.1</v>
      </c>
      <c r="F137" s="63" t="s">
        <v>407</v>
      </c>
      <c r="G137" s="82">
        <v>3.6863969999999999</v>
      </c>
      <c r="H137" s="63" t="s">
        <v>408</v>
      </c>
    </row>
    <row r="138" spans="1:8" x14ac:dyDescent="0.25">
      <c r="A138" s="63">
        <v>137</v>
      </c>
      <c r="B138" s="63" t="s">
        <v>545</v>
      </c>
      <c r="C138" s="81">
        <v>4859776</v>
      </c>
      <c r="D138" s="81">
        <v>4852517</v>
      </c>
      <c r="E138" s="81">
        <v>7259.2619999999997</v>
      </c>
      <c r="F138" s="63" t="s">
        <v>407</v>
      </c>
      <c r="G138" s="82">
        <v>4.9145349999999999</v>
      </c>
      <c r="H138" s="63" t="s">
        <v>408</v>
      </c>
    </row>
    <row r="139" spans="1:8" x14ac:dyDescent="0.25">
      <c r="A139" s="63">
        <v>138</v>
      </c>
      <c r="B139" s="63" t="s">
        <v>546</v>
      </c>
      <c r="C139" s="81">
        <v>1698710</v>
      </c>
      <c r="D139" s="81">
        <v>1357932</v>
      </c>
      <c r="E139" s="81">
        <v>340777.8</v>
      </c>
      <c r="F139" s="63" t="s">
        <v>407</v>
      </c>
      <c r="G139" s="82">
        <v>1.7236819999999999</v>
      </c>
      <c r="H139" s="63" t="s">
        <v>408</v>
      </c>
    </row>
    <row r="140" spans="1:8" x14ac:dyDescent="0.25">
      <c r="A140" s="63">
        <v>139</v>
      </c>
      <c r="B140" s="63" t="s">
        <v>547</v>
      </c>
      <c r="C140" s="81">
        <v>6927856</v>
      </c>
      <c r="D140" s="81">
        <v>6778520</v>
      </c>
      <c r="E140" s="81">
        <v>149336</v>
      </c>
      <c r="F140" s="63" t="s">
        <v>407</v>
      </c>
      <c r="G140" s="82">
        <v>7.1517140000000001</v>
      </c>
      <c r="H140" s="63" t="s">
        <v>408</v>
      </c>
    </row>
    <row r="141" spans="1:8" x14ac:dyDescent="0.25">
      <c r="A141" s="63">
        <v>140</v>
      </c>
      <c r="B141" s="63" t="s">
        <v>548</v>
      </c>
      <c r="C141" s="81">
        <v>15957171</v>
      </c>
      <c r="D141" s="81">
        <v>15550885</v>
      </c>
      <c r="E141" s="81">
        <v>406286</v>
      </c>
      <c r="F141" s="63" t="s">
        <v>407</v>
      </c>
      <c r="G141" s="82">
        <v>16.5898</v>
      </c>
      <c r="H141" s="63" t="s">
        <v>408</v>
      </c>
    </row>
    <row r="142" spans="1:8" x14ac:dyDescent="0.25">
      <c r="A142" s="63">
        <v>141</v>
      </c>
      <c r="B142" s="63" t="s">
        <v>549</v>
      </c>
      <c r="C142" s="81">
        <v>10432489</v>
      </c>
      <c r="D142" s="81">
        <v>10123495</v>
      </c>
      <c r="E142" s="81">
        <v>308994</v>
      </c>
      <c r="F142" s="63" t="s">
        <v>407</v>
      </c>
      <c r="G142" s="82">
        <v>10.86323</v>
      </c>
      <c r="H142" s="63" t="s">
        <v>408</v>
      </c>
    </row>
    <row r="143" spans="1:8" x14ac:dyDescent="0.25">
      <c r="A143" s="63">
        <v>142</v>
      </c>
      <c r="B143" s="63" t="s">
        <v>550</v>
      </c>
      <c r="C143" s="81">
        <v>2144979</v>
      </c>
      <c r="D143" s="81">
        <v>2138024</v>
      </c>
      <c r="E143" s="81">
        <v>6955.0450000000001</v>
      </c>
      <c r="F143" s="63" t="s">
        <v>407</v>
      </c>
      <c r="G143" s="82">
        <v>2.2354289999999999</v>
      </c>
      <c r="H143" s="63" t="s">
        <v>408</v>
      </c>
    </row>
    <row r="144" spans="1:8" x14ac:dyDescent="0.25">
      <c r="A144" s="63">
        <v>143</v>
      </c>
      <c r="B144" s="63" t="s">
        <v>551</v>
      </c>
      <c r="C144" s="81">
        <v>3052674</v>
      </c>
      <c r="D144" s="81">
        <v>3024213</v>
      </c>
      <c r="E144" s="81">
        <v>28461.89</v>
      </c>
      <c r="F144" s="63" t="s">
        <v>407</v>
      </c>
      <c r="G144" s="82">
        <v>3.1863670000000002</v>
      </c>
      <c r="H144" s="63" t="s">
        <v>408</v>
      </c>
    </row>
    <row r="145" spans="1:8" x14ac:dyDescent="0.25">
      <c r="A145" s="63">
        <v>144</v>
      </c>
      <c r="B145" s="63" t="s">
        <v>552</v>
      </c>
      <c r="C145" s="81">
        <v>13172958</v>
      </c>
      <c r="D145" s="81">
        <v>12751842</v>
      </c>
      <c r="E145" s="81">
        <v>421115.5</v>
      </c>
      <c r="F145" s="63" t="s">
        <v>407</v>
      </c>
      <c r="G145" s="82">
        <v>13.76704</v>
      </c>
      <c r="H145" s="63" t="s">
        <v>408</v>
      </c>
    </row>
    <row r="146" spans="1:8" x14ac:dyDescent="0.25">
      <c r="A146" s="63">
        <v>145</v>
      </c>
      <c r="B146" s="63" t="s">
        <v>553</v>
      </c>
      <c r="C146" s="81">
        <v>3690962</v>
      </c>
      <c r="D146" s="81">
        <v>3687573</v>
      </c>
      <c r="E146" s="81">
        <v>3389.4670000000001</v>
      </c>
      <c r="F146" s="63" t="s">
        <v>407</v>
      </c>
      <c r="G146" s="82">
        <v>3.8685610000000001</v>
      </c>
      <c r="H146" s="63" t="s">
        <v>408</v>
      </c>
    </row>
    <row r="147" spans="1:8" x14ac:dyDescent="0.25">
      <c r="A147" s="63">
        <v>146</v>
      </c>
      <c r="B147" s="63" t="s">
        <v>554</v>
      </c>
      <c r="C147" s="81">
        <v>6915682</v>
      </c>
      <c r="D147" s="81">
        <v>6846549</v>
      </c>
      <c r="E147" s="81">
        <v>69133.429999999993</v>
      </c>
      <c r="F147" s="63" t="s">
        <v>407</v>
      </c>
      <c r="G147" s="82">
        <v>7.3437849999999996</v>
      </c>
      <c r="H147" s="63" t="s">
        <v>408</v>
      </c>
    </row>
    <row r="148" spans="1:8" x14ac:dyDescent="0.25">
      <c r="A148" s="63">
        <v>147</v>
      </c>
      <c r="B148" s="63" t="s">
        <v>555</v>
      </c>
      <c r="C148" s="81">
        <v>5946508</v>
      </c>
      <c r="D148" s="81">
        <v>5905825</v>
      </c>
      <c r="E148" s="81">
        <v>40682.800000000003</v>
      </c>
      <c r="F148" s="63" t="s">
        <v>407</v>
      </c>
      <c r="G148" s="82">
        <v>6.3643530000000004</v>
      </c>
      <c r="H148" s="63" t="s">
        <v>408</v>
      </c>
    </row>
    <row r="149" spans="1:8" x14ac:dyDescent="0.25">
      <c r="A149" s="63">
        <v>148</v>
      </c>
      <c r="B149" s="63" t="s">
        <v>556</v>
      </c>
      <c r="C149" s="81">
        <v>409062.2</v>
      </c>
      <c r="D149" s="81">
        <v>405584.5</v>
      </c>
      <c r="E149" s="81">
        <v>3477.7080000000001</v>
      </c>
      <c r="F149" s="63" t="s">
        <v>407</v>
      </c>
      <c r="G149" s="82">
        <v>0.43787900000000002</v>
      </c>
      <c r="H149" s="63" t="s">
        <v>408</v>
      </c>
    </row>
    <row r="150" spans="1:8" x14ac:dyDescent="0.25">
      <c r="A150" s="63">
        <v>149</v>
      </c>
      <c r="B150" s="63" t="s">
        <v>557</v>
      </c>
      <c r="C150" s="81">
        <v>5348877</v>
      </c>
      <c r="D150" s="81">
        <v>5272517</v>
      </c>
      <c r="E150" s="81">
        <v>76360.259999999995</v>
      </c>
      <c r="F150" s="63" t="s">
        <v>407</v>
      </c>
      <c r="G150" s="82">
        <v>5.7333150000000002</v>
      </c>
      <c r="H150" s="63" t="s">
        <v>408</v>
      </c>
    </row>
    <row r="151" spans="1:8" x14ac:dyDescent="0.25">
      <c r="A151" s="63">
        <v>150</v>
      </c>
      <c r="B151" s="63" t="s">
        <v>558</v>
      </c>
      <c r="C151" s="81">
        <v>13521745</v>
      </c>
      <c r="D151" s="81">
        <v>13424968</v>
      </c>
      <c r="E151" s="81">
        <v>96777.03</v>
      </c>
      <c r="F151" s="63" t="s">
        <v>407</v>
      </c>
      <c r="G151" s="82">
        <v>14.56873</v>
      </c>
      <c r="H151" s="63" t="s">
        <v>408</v>
      </c>
    </row>
    <row r="152" spans="1:8" x14ac:dyDescent="0.25">
      <c r="A152" s="63">
        <v>151</v>
      </c>
      <c r="B152" s="63" t="s">
        <v>559</v>
      </c>
      <c r="C152" s="81">
        <v>5536621</v>
      </c>
      <c r="D152" s="81">
        <v>5332551</v>
      </c>
      <c r="E152" s="81">
        <v>204069.9</v>
      </c>
      <c r="F152" s="63" t="s">
        <v>407</v>
      </c>
      <c r="G152" s="82">
        <v>5.9877380000000002</v>
      </c>
      <c r="H152" s="63" t="s">
        <v>408</v>
      </c>
    </row>
    <row r="153" spans="1:8" x14ac:dyDescent="0.25">
      <c r="A153" s="63">
        <v>152</v>
      </c>
      <c r="B153" s="63" t="s">
        <v>560</v>
      </c>
      <c r="C153" s="81">
        <v>25743456</v>
      </c>
      <c r="D153" s="81">
        <v>25588005</v>
      </c>
      <c r="E153" s="81">
        <v>155451.29999999999</v>
      </c>
      <c r="F153" s="63" t="s">
        <v>407</v>
      </c>
      <c r="G153" s="82">
        <v>27.931640000000002</v>
      </c>
      <c r="H153" s="63" t="s">
        <v>408</v>
      </c>
    </row>
    <row r="154" spans="1:8" x14ac:dyDescent="0.25">
      <c r="A154" s="63">
        <v>153</v>
      </c>
      <c r="B154" s="63" t="s">
        <v>561</v>
      </c>
      <c r="C154" s="81">
        <v>5332004</v>
      </c>
      <c r="D154" s="81">
        <v>5229334</v>
      </c>
      <c r="E154" s="81">
        <v>102669.9</v>
      </c>
      <c r="F154" s="63" t="s">
        <v>407</v>
      </c>
      <c r="G154" s="82">
        <v>5.8552559999999998</v>
      </c>
      <c r="H154" s="63" t="s">
        <v>408</v>
      </c>
    </row>
    <row r="155" spans="1:8" x14ac:dyDescent="0.25">
      <c r="A155" s="63">
        <v>154</v>
      </c>
      <c r="B155" s="63" t="s">
        <v>562</v>
      </c>
      <c r="C155" s="81">
        <v>5437438</v>
      </c>
      <c r="D155" s="81">
        <v>5336373</v>
      </c>
      <c r="E155" s="81">
        <v>101064.2</v>
      </c>
      <c r="F155" s="63" t="s">
        <v>407</v>
      </c>
      <c r="G155" s="82">
        <v>5.9928030000000003</v>
      </c>
      <c r="H155" s="63" t="s">
        <v>408</v>
      </c>
    </row>
    <row r="156" spans="1:8" x14ac:dyDescent="0.25">
      <c r="A156" s="63">
        <v>155</v>
      </c>
      <c r="B156" s="63" t="s">
        <v>563</v>
      </c>
      <c r="C156" s="81">
        <v>11350287</v>
      </c>
      <c r="D156" s="81">
        <v>10974725</v>
      </c>
      <c r="E156" s="81">
        <v>375562.9</v>
      </c>
      <c r="F156" s="63" t="s">
        <v>407</v>
      </c>
      <c r="G156" s="82">
        <v>12.696429999999999</v>
      </c>
      <c r="H156" s="63" t="s">
        <v>408</v>
      </c>
    </row>
    <row r="157" spans="1:8" x14ac:dyDescent="0.25">
      <c r="A157" s="63">
        <v>156</v>
      </c>
      <c r="B157" s="63" t="s">
        <v>564</v>
      </c>
      <c r="C157" s="81">
        <v>10322642</v>
      </c>
      <c r="D157" s="81">
        <v>10227749</v>
      </c>
      <c r="E157" s="81">
        <v>94892.5</v>
      </c>
      <c r="F157" s="63" t="s">
        <v>407</v>
      </c>
      <c r="G157" s="82">
        <v>11.5801</v>
      </c>
      <c r="H157" s="63" t="s">
        <v>408</v>
      </c>
    </row>
    <row r="158" spans="1:8" x14ac:dyDescent="0.25">
      <c r="A158" s="63">
        <v>157</v>
      </c>
      <c r="B158" s="63" t="s">
        <v>565</v>
      </c>
      <c r="C158" s="81">
        <v>3684980</v>
      </c>
      <c r="D158" s="81">
        <v>3616965</v>
      </c>
      <c r="E158" s="81">
        <v>68015.460000000006</v>
      </c>
      <c r="F158" s="63" t="s">
        <v>407</v>
      </c>
      <c r="G158" s="82">
        <v>4.2054799999999997</v>
      </c>
      <c r="H158" s="63" t="s">
        <v>408</v>
      </c>
    </row>
    <row r="159" spans="1:8" x14ac:dyDescent="0.25">
      <c r="A159" s="63">
        <v>158</v>
      </c>
      <c r="B159" s="63" t="s">
        <v>566</v>
      </c>
      <c r="C159" s="81">
        <v>11917199</v>
      </c>
      <c r="D159" s="81">
        <v>11236832</v>
      </c>
      <c r="E159" s="81">
        <v>680366.9</v>
      </c>
      <c r="F159" s="63" t="s">
        <v>407</v>
      </c>
      <c r="G159" s="82">
        <v>13.81382</v>
      </c>
      <c r="H159" s="63" t="s">
        <v>408</v>
      </c>
    </row>
    <row r="160" spans="1:8" x14ac:dyDescent="0.25">
      <c r="A160" s="63">
        <v>159</v>
      </c>
      <c r="B160" s="63" t="s">
        <v>567</v>
      </c>
      <c r="C160" s="81">
        <v>427447.8</v>
      </c>
      <c r="D160" s="81">
        <v>386681.59999999998</v>
      </c>
      <c r="E160" s="81">
        <v>40766.18</v>
      </c>
      <c r="F160" s="63" t="s">
        <v>407</v>
      </c>
      <c r="G160" s="82">
        <v>0.500606</v>
      </c>
      <c r="H160" s="63" t="s">
        <v>408</v>
      </c>
    </row>
    <row r="161" spans="1:8" x14ac:dyDescent="0.25">
      <c r="A161" s="63">
        <v>160</v>
      </c>
      <c r="B161" s="63" t="s">
        <v>568</v>
      </c>
      <c r="C161" s="81">
        <v>9288033</v>
      </c>
      <c r="D161" s="81">
        <v>9142043</v>
      </c>
      <c r="E161" s="81">
        <v>145989.70000000001</v>
      </c>
      <c r="F161" s="63" t="s">
        <v>407</v>
      </c>
      <c r="G161" s="82">
        <v>10.90696</v>
      </c>
      <c r="H161" s="63" t="s">
        <v>408</v>
      </c>
    </row>
    <row r="162" spans="1:8" x14ac:dyDescent="0.25">
      <c r="A162" s="63">
        <v>161</v>
      </c>
      <c r="B162" s="63" t="s">
        <v>569</v>
      </c>
      <c r="C162" s="81">
        <v>5264969</v>
      </c>
      <c r="D162" s="81">
        <v>5176968</v>
      </c>
      <c r="E162" s="81">
        <v>88000.57</v>
      </c>
      <c r="F162" s="63" t="s">
        <v>407</v>
      </c>
      <c r="G162" s="82">
        <v>6.1881110000000001</v>
      </c>
      <c r="H162" s="63" t="s">
        <v>408</v>
      </c>
    </row>
    <row r="163" spans="1:8" x14ac:dyDescent="0.25">
      <c r="A163" s="63">
        <v>162</v>
      </c>
      <c r="B163" s="63" t="s">
        <v>570</v>
      </c>
      <c r="C163" s="81">
        <v>3332739</v>
      </c>
      <c r="D163" s="81">
        <v>3326465</v>
      </c>
      <c r="E163" s="81">
        <v>6273.6850000000004</v>
      </c>
      <c r="F163" s="63" t="s">
        <v>407</v>
      </c>
      <c r="G163" s="82">
        <v>3.924639</v>
      </c>
      <c r="H163" s="63" t="s">
        <v>408</v>
      </c>
    </row>
    <row r="164" spans="1:8" x14ac:dyDescent="0.25">
      <c r="A164" s="63">
        <v>163</v>
      </c>
      <c r="B164" s="63" t="s">
        <v>571</v>
      </c>
      <c r="C164" s="81">
        <v>5434815</v>
      </c>
      <c r="D164" s="81">
        <v>5375941</v>
      </c>
      <c r="E164" s="81">
        <v>58874.84</v>
      </c>
      <c r="F164" s="63" t="s">
        <v>407</v>
      </c>
      <c r="G164" s="82">
        <v>6.4307259999999999</v>
      </c>
      <c r="H164" s="63" t="s">
        <v>408</v>
      </c>
    </row>
    <row r="165" spans="1:8" x14ac:dyDescent="0.25">
      <c r="A165" s="63">
        <v>164</v>
      </c>
      <c r="B165" s="63" t="s">
        <v>572</v>
      </c>
      <c r="C165" s="81">
        <v>8801877</v>
      </c>
      <c r="D165" s="81">
        <v>8643495</v>
      </c>
      <c r="E165" s="81">
        <v>158382.20000000001</v>
      </c>
      <c r="F165" s="63" t="s">
        <v>407</v>
      </c>
      <c r="G165" s="82">
        <v>10.51158</v>
      </c>
      <c r="H165" s="63" t="s">
        <v>408</v>
      </c>
    </row>
    <row r="166" spans="1:8" x14ac:dyDescent="0.25">
      <c r="A166" s="63">
        <v>165</v>
      </c>
      <c r="B166" s="63" t="s">
        <v>573</v>
      </c>
      <c r="C166" s="81">
        <v>10274006</v>
      </c>
      <c r="D166" s="81">
        <v>10265349</v>
      </c>
      <c r="E166" s="81">
        <v>8656.9809999999998</v>
      </c>
      <c r="F166" s="63" t="s">
        <v>407</v>
      </c>
      <c r="G166" s="82">
        <v>12.30283</v>
      </c>
      <c r="H166" s="63" t="s">
        <v>408</v>
      </c>
    </row>
    <row r="167" spans="1:8" x14ac:dyDescent="0.25">
      <c r="A167" s="63">
        <v>166</v>
      </c>
      <c r="B167" s="63" t="s">
        <v>574</v>
      </c>
      <c r="C167" s="81">
        <v>800550.3</v>
      </c>
      <c r="D167" s="81">
        <v>172929.7</v>
      </c>
      <c r="E167" s="81">
        <v>627620.6</v>
      </c>
      <c r="F167" s="63" t="s">
        <v>421</v>
      </c>
      <c r="G167" s="82">
        <v>0.97704199999999997</v>
      </c>
      <c r="H167" s="63" t="s">
        <v>408</v>
      </c>
    </row>
    <row r="168" spans="1:8" x14ac:dyDescent="0.25">
      <c r="A168" s="63">
        <v>167</v>
      </c>
      <c r="B168" s="63" t="s">
        <v>575</v>
      </c>
      <c r="C168" s="81">
        <v>7107170</v>
      </c>
      <c r="D168" s="81">
        <v>7075030</v>
      </c>
      <c r="E168" s="81">
        <v>32140.09</v>
      </c>
      <c r="F168" s="63" t="s">
        <v>407</v>
      </c>
      <c r="G168" s="82">
        <v>8.7187560000000008</v>
      </c>
      <c r="H168" s="63" t="s">
        <v>408</v>
      </c>
    </row>
    <row r="169" spans="1:8" x14ac:dyDescent="0.25">
      <c r="A169" s="63">
        <v>168</v>
      </c>
      <c r="B169" s="63" t="s">
        <v>576</v>
      </c>
      <c r="C169" s="81">
        <v>465100.6</v>
      </c>
      <c r="D169" s="81">
        <v>292268.09999999998</v>
      </c>
      <c r="E169" s="81">
        <v>172832.6</v>
      </c>
      <c r="F169" s="63" t="s">
        <v>407</v>
      </c>
      <c r="G169" s="82">
        <v>0.57916699999999999</v>
      </c>
      <c r="H169" s="63" t="s">
        <v>408</v>
      </c>
    </row>
    <row r="170" spans="1:8" x14ac:dyDescent="0.25">
      <c r="A170" s="63">
        <v>169</v>
      </c>
      <c r="B170" s="63" t="s">
        <v>577</v>
      </c>
      <c r="C170" s="81">
        <v>3965222</v>
      </c>
      <c r="D170" s="81">
        <v>3896389</v>
      </c>
      <c r="E170" s="81">
        <v>68833</v>
      </c>
      <c r="F170" s="63" t="s">
        <v>407</v>
      </c>
      <c r="G170" s="82">
        <v>5.0747879999999999</v>
      </c>
      <c r="H170" s="63" t="s">
        <v>408</v>
      </c>
    </row>
    <row r="171" spans="1:8" x14ac:dyDescent="0.25">
      <c r="A171" s="63">
        <v>170</v>
      </c>
      <c r="B171" s="63" t="s">
        <v>578</v>
      </c>
      <c r="C171" s="81">
        <v>11317694</v>
      </c>
      <c r="D171" s="81">
        <v>11291558</v>
      </c>
      <c r="E171" s="81">
        <v>26136.09</v>
      </c>
      <c r="F171" s="63" t="s">
        <v>407</v>
      </c>
      <c r="G171" s="82">
        <v>14.598509999999999</v>
      </c>
      <c r="H171" s="63" t="s">
        <v>408</v>
      </c>
    </row>
    <row r="172" spans="1:8" x14ac:dyDescent="0.25">
      <c r="A172" s="63">
        <v>171</v>
      </c>
      <c r="B172" s="63" t="s">
        <v>579</v>
      </c>
      <c r="C172" s="81">
        <v>625542.5</v>
      </c>
      <c r="D172" s="81">
        <v>624941</v>
      </c>
      <c r="E172" s="81">
        <v>601.43679999999995</v>
      </c>
      <c r="F172" s="63" t="s">
        <v>407</v>
      </c>
      <c r="G172" s="82">
        <v>0.80794200000000005</v>
      </c>
      <c r="H172" s="63" t="s">
        <v>408</v>
      </c>
    </row>
    <row r="173" spans="1:8" x14ac:dyDescent="0.25">
      <c r="A173" s="63">
        <v>172</v>
      </c>
      <c r="B173" s="63" t="s">
        <v>580</v>
      </c>
      <c r="C173" s="81">
        <v>2889973</v>
      </c>
      <c r="D173" s="81">
        <v>2868051</v>
      </c>
      <c r="E173" s="81">
        <v>21922.37</v>
      </c>
      <c r="F173" s="63" t="s">
        <v>407</v>
      </c>
      <c r="G173" s="82">
        <v>3.7840739999999999</v>
      </c>
      <c r="H173" s="63" t="s">
        <v>408</v>
      </c>
    </row>
    <row r="174" spans="1:8" x14ac:dyDescent="0.25">
      <c r="A174" s="63">
        <v>173</v>
      </c>
      <c r="B174" s="63" t="s">
        <v>581</v>
      </c>
      <c r="C174" s="81">
        <v>1005685</v>
      </c>
      <c r="D174" s="81">
        <v>946203.3</v>
      </c>
      <c r="E174" s="81">
        <v>59482.03</v>
      </c>
      <c r="F174" s="63" t="s">
        <v>407</v>
      </c>
      <c r="G174" s="82">
        <v>1.3333330000000001</v>
      </c>
      <c r="H174" s="63" t="s">
        <v>408</v>
      </c>
    </row>
    <row r="175" spans="1:8" x14ac:dyDescent="0.25">
      <c r="A175" s="63">
        <v>174</v>
      </c>
      <c r="B175" s="63" t="s">
        <v>582</v>
      </c>
      <c r="C175" s="81">
        <v>10591377</v>
      </c>
      <c r="D175" s="81">
        <v>10412424</v>
      </c>
      <c r="E175" s="81">
        <v>178952.8</v>
      </c>
      <c r="F175" s="63" t="s">
        <v>407</v>
      </c>
      <c r="G175" s="82">
        <v>14.172879999999999</v>
      </c>
      <c r="H175" s="63" t="s">
        <v>408</v>
      </c>
    </row>
    <row r="176" spans="1:8" x14ac:dyDescent="0.25">
      <c r="A176" s="63">
        <v>175</v>
      </c>
      <c r="B176" s="63" t="s">
        <v>583</v>
      </c>
      <c r="C176" s="81">
        <v>655800.9</v>
      </c>
      <c r="D176" s="81">
        <v>650138.80000000005</v>
      </c>
      <c r="E176" s="81">
        <v>5662.1940000000004</v>
      </c>
      <c r="F176" s="63" t="s">
        <v>407</v>
      </c>
      <c r="G176" s="82">
        <v>0.87802999999999998</v>
      </c>
      <c r="H176" s="63" t="s">
        <v>408</v>
      </c>
    </row>
    <row r="177" spans="1:8" x14ac:dyDescent="0.25">
      <c r="A177" s="63">
        <v>176</v>
      </c>
      <c r="B177" s="63" t="s">
        <v>584</v>
      </c>
      <c r="C177" s="81">
        <v>188552.9</v>
      </c>
      <c r="D177" s="81">
        <v>188332.1</v>
      </c>
      <c r="E177" s="81">
        <v>220.83760000000001</v>
      </c>
      <c r="F177" s="63" t="s">
        <v>407</v>
      </c>
      <c r="G177" s="82">
        <v>0.25302999999999998</v>
      </c>
      <c r="H177" s="63" t="s">
        <v>408</v>
      </c>
    </row>
    <row r="178" spans="1:8" x14ac:dyDescent="0.25">
      <c r="A178" s="63">
        <v>177</v>
      </c>
      <c r="B178" s="63" t="s">
        <v>585</v>
      </c>
      <c r="C178" s="81">
        <v>2758283</v>
      </c>
      <c r="D178" s="81">
        <v>2661345</v>
      </c>
      <c r="E178" s="81">
        <v>96937.7</v>
      </c>
      <c r="F178" s="63" t="s">
        <v>407</v>
      </c>
      <c r="G178" s="82">
        <v>3.7047729999999999</v>
      </c>
      <c r="H178" s="63" t="s">
        <v>408</v>
      </c>
    </row>
    <row r="179" spans="1:8" x14ac:dyDescent="0.25">
      <c r="A179" s="63">
        <v>178</v>
      </c>
      <c r="B179" s="63" t="s">
        <v>586</v>
      </c>
      <c r="C179" s="81">
        <v>10068517</v>
      </c>
      <c r="D179" s="81">
        <v>9779527</v>
      </c>
      <c r="E179" s="81">
        <v>288989.90000000002</v>
      </c>
      <c r="F179" s="63" t="s">
        <v>407</v>
      </c>
      <c r="G179" s="82">
        <v>13.54148</v>
      </c>
      <c r="H179" s="63" t="s">
        <v>408</v>
      </c>
    </row>
    <row r="180" spans="1:8" x14ac:dyDescent="0.25">
      <c r="A180" s="63">
        <v>179</v>
      </c>
      <c r="B180" s="63" t="s">
        <v>587</v>
      </c>
      <c r="C180" s="81">
        <v>1937585</v>
      </c>
      <c r="D180" s="81">
        <v>1934834</v>
      </c>
      <c r="E180" s="81">
        <v>2750.7089999999998</v>
      </c>
      <c r="F180" s="63" t="s">
        <v>407</v>
      </c>
      <c r="G180" s="82">
        <v>2.6098699999999999</v>
      </c>
      <c r="H180" s="63" t="s">
        <v>408</v>
      </c>
    </row>
    <row r="181" spans="1:8" x14ac:dyDescent="0.25">
      <c r="A181" s="63">
        <v>180</v>
      </c>
      <c r="B181" s="63" t="s">
        <v>588</v>
      </c>
      <c r="C181" s="81">
        <v>6147284</v>
      </c>
      <c r="D181" s="81">
        <v>6017064</v>
      </c>
      <c r="E181" s="81">
        <v>130220.2</v>
      </c>
      <c r="F181" s="63" t="s">
        <v>407</v>
      </c>
      <c r="G181" s="82">
        <v>8.317774</v>
      </c>
      <c r="H181" s="63" t="s">
        <v>408</v>
      </c>
    </row>
    <row r="182" spans="1:8" x14ac:dyDescent="0.25">
      <c r="A182" s="63">
        <v>181</v>
      </c>
      <c r="B182" s="63" t="s">
        <v>589</v>
      </c>
      <c r="C182" s="81">
        <v>302428</v>
      </c>
      <c r="D182" s="81">
        <v>300219.09999999998</v>
      </c>
      <c r="E182" s="81">
        <v>2208.9</v>
      </c>
      <c r="F182" s="63" t="s">
        <v>407</v>
      </c>
      <c r="G182" s="82">
        <v>0.41228500000000001</v>
      </c>
      <c r="H182" s="63" t="s">
        <v>408</v>
      </c>
    </row>
    <row r="183" spans="1:8" x14ac:dyDescent="0.25">
      <c r="A183" s="63">
        <v>182</v>
      </c>
      <c r="B183" s="63" t="s">
        <v>590</v>
      </c>
      <c r="C183" s="81">
        <v>5299634</v>
      </c>
      <c r="D183" s="81">
        <v>5223022</v>
      </c>
      <c r="E183" s="81">
        <v>76611.88</v>
      </c>
      <c r="F183" s="63" t="s">
        <v>407</v>
      </c>
      <c r="G183" s="82">
        <v>7.2308620000000001</v>
      </c>
      <c r="H183" s="63" t="s">
        <v>408</v>
      </c>
    </row>
    <row r="184" spans="1:8" x14ac:dyDescent="0.25">
      <c r="A184" s="63">
        <v>183</v>
      </c>
      <c r="B184" s="63" t="s">
        <v>591</v>
      </c>
      <c r="C184" s="81">
        <v>9632591</v>
      </c>
      <c r="D184" s="81">
        <v>9146839</v>
      </c>
      <c r="E184" s="81">
        <v>485752</v>
      </c>
      <c r="F184" s="63" t="s">
        <v>407</v>
      </c>
      <c r="G184" s="82">
        <v>13.299469999999999</v>
      </c>
      <c r="H184" s="63" t="s">
        <v>408</v>
      </c>
    </row>
    <row r="185" spans="1:8" x14ac:dyDescent="0.25">
      <c r="A185" s="63">
        <v>184</v>
      </c>
      <c r="B185" s="63" t="s">
        <v>592</v>
      </c>
      <c r="C185" s="81">
        <v>2215156</v>
      </c>
      <c r="D185" s="81">
        <v>2097533</v>
      </c>
      <c r="E185" s="81">
        <v>117622.8</v>
      </c>
      <c r="F185" s="63" t="s">
        <v>407</v>
      </c>
      <c r="G185" s="82">
        <v>3.060003</v>
      </c>
      <c r="H185" s="63" t="s">
        <v>408</v>
      </c>
    </row>
    <row r="186" spans="1:8" x14ac:dyDescent="0.25">
      <c r="A186" s="63">
        <v>185</v>
      </c>
      <c r="B186" s="63" t="s">
        <v>593</v>
      </c>
      <c r="C186" s="81">
        <v>3135458</v>
      </c>
      <c r="D186" s="81">
        <v>3128270</v>
      </c>
      <c r="E186" s="81">
        <v>7187.3220000000001</v>
      </c>
      <c r="F186" s="63" t="s">
        <v>407</v>
      </c>
      <c r="G186" s="82">
        <v>4.3520709999999996</v>
      </c>
      <c r="H186" s="63" t="s">
        <v>408</v>
      </c>
    </row>
    <row r="187" spans="1:8" x14ac:dyDescent="0.25">
      <c r="A187" s="63">
        <v>186</v>
      </c>
      <c r="B187" s="63" t="s">
        <v>594</v>
      </c>
      <c r="C187" s="81">
        <v>8019179</v>
      </c>
      <c r="D187" s="81">
        <v>7901674</v>
      </c>
      <c r="E187" s="81">
        <v>117505</v>
      </c>
      <c r="F187" s="63" t="s">
        <v>407</v>
      </c>
      <c r="G187" s="82">
        <v>11.15225</v>
      </c>
      <c r="H187" s="63" t="s">
        <v>408</v>
      </c>
    </row>
    <row r="188" spans="1:8" x14ac:dyDescent="0.25">
      <c r="A188" s="63">
        <v>187</v>
      </c>
      <c r="B188" s="63" t="s">
        <v>595</v>
      </c>
      <c r="C188" s="81">
        <v>792201.8</v>
      </c>
      <c r="D188" s="81">
        <v>734911.7</v>
      </c>
      <c r="E188" s="81">
        <v>57290.02</v>
      </c>
      <c r="F188" s="63" t="s">
        <v>407</v>
      </c>
      <c r="G188" s="82">
        <v>1.1026819999999999</v>
      </c>
      <c r="H188" s="63" t="s">
        <v>408</v>
      </c>
    </row>
    <row r="189" spans="1:8" x14ac:dyDescent="0.25">
      <c r="A189" s="63">
        <v>188</v>
      </c>
      <c r="B189" s="63" t="s">
        <v>596</v>
      </c>
      <c r="C189" s="81">
        <v>8696504</v>
      </c>
      <c r="D189" s="81">
        <v>8389974</v>
      </c>
      <c r="E189" s="81">
        <v>306529.90000000002</v>
      </c>
      <c r="F189" s="63" t="s">
        <v>407</v>
      </c>
      <c r="G189" s="82">
        <v>12.19106</v>
      </c>
      <c r="H189" s="63" t="s">
        <v>408</v>
      </c>
    </row>
    <row r="190" spans="1:8" x14ac:dyDescent="0.25">
      <c r="A190" s="63">
        <v>189</v>
      </c>
      <c r="B190" s="63" t="s">
        <v>597</v>
      </c>
      <c r="C190" s="81">
        <v>1708385</v>
      </c>
      <c r="D190" s="81">
        <v>1701119</v>
      </c>
      <c r="E190" s="81">
        <v>7266.4750000000004</v>
      </c>
      <c r="F190" s="63" t="s">
        <v>407</v>
      </c>
      <c r="G190" s="82">
        <v>2.4181330000000001</v>
      </c>
      <c r="H190" s="63" t="s">
        <v>408</v>
      </c>
    </row>
    <row r="191" spans="1:8" x14ac:dyDescent="0.25">
      <c r="A191" s="63">
        <v>190</v>
      </c>
      <c r="B191" s="63" t="s">
        <v>598</v>
      </c>
      <c r="C191" s="81">
        <v>5733791</v>
      </c>
      <c r="D191" s="81">
        <v>5642495</v>
      </c>
      <c r="E191" s="81">
        <v>91295.360000000001</v>
      </c>
      <c r="F191" s="63" t="s">
        <v>407</v>
      </c>
      <c r="G191" s="82">
        <v>8.220815</v>
      </c>
      <c r="H191" s="63" t="s">
        <v>408</v>
      </c>
    </row>
    <row r="192" spans="1:8" x14ac:dyDescent="0.25">
      <c r="A192" s="63">
        <v>191</v>
      </c>
      <c r="B192" s="63" t="s">
        <v>599</v>
      </c>
      <c r="C192" s="81">
        <v>8713017</v>
      </c>
      <c r="D192" s="81">
        <v>8657406</v>
      </c>
      <c r="E192" s="81">
        <v>55611.76</v>
      </c>
      <c r="F192" s="63" t="s">
        <v>407</v>
      </c>
      <c r="G192" s="82">
        <v>12.50929</v>
      </c>
      <c r="H192" s="63" t="s">
        <v>408</v>
      </c>
    </row>
    <row r="193" spans="1:8" x14ac:dyDescent="0.25">
      <c r="A193" s="63">
        <v>192</v>
      </c>
      <c r="B193" s="63" t="s">
        <v>600</v>
      </c>
      <c r="C193" s="81">
        <v>8477862</v>
      </c>
      <c r="D193" s="81">
        <v>8290638</v>
      </c>
      <c r="E193" s="81">
        <v>187224</v>
      </c>
      <c r="F193" s="63" t="s">
        <v>407</v>
      </c>
      <c r="G193" s="82">
        <v>12.19645</v>
      </c>
      <c r="H193" s="63" t="s">
        <v>408</v>
      </c>
    </row>
    <row r="194" spans="1:8" x14ac:dyDescent="0.25">
      <c r="A194" s="63">
        <v>193</v>
      </c>
      <c r="B194" s="63" t="s">
        <v>601</v>
      </c>
      <c r="C194" s="81">
        <v>16740391</v>
      </c>
      <c r="D194" s="81">
        <v>16634977</v>
      </c>
      <c r="E194" s="81">
        <v>105414.5</v>
      </c>
      <c r="F194" s="63" t="s">
        <v>407</v>
      </c>
      <c r="G194" s="82">
        <v>24.30715</v>
      </c>
      <c r="H194" s="63" t="s">
        <v>408</v>
      </c>
    </row>
    <row r="195" spans="1:8" x14ac:dyDescent="0.25">
      <c r="A195" s="63">
        <v>194</v>
      </c>
      <c r="B195" s="63" t="s">
        <v>602</v>
      </c>
      <c r="C195" s="81">
        <v>3518020</v>
      </c>
      <c r="D195" s="81">
        <v>3428405</v>
      </c>
      <c r="E195" s="81">
        <v>89615.5</v>
      </c>
      <c r="F195" s="63" t="s">
        <v>407</v>
      </c>
      <c r="G195" s="82">
        <v>5.1261479999999997</v>
      </c>
      <c r="H195" s="63" t="s">
        <v>408</v>
      </c>
    </row>
    <row r="196" spans="1:8" x14ac:dyDescent="0.25">
      <c r="A196" s="63">
        <v>195</v>
      </c>
      <c r="B196" s="63" t="s">
        <v>603</v>
      </c>
      <c r="C196" s="81">
        <v>3646805</v>
      </c>
      <c r="D196" s="81">
        <v>3351774</v>
      </c>
      <c r="E196" s="81">
        <v>295030.5</v>
      </c>
      <c r="F196" s="63" t="s">
        <v>407</v>
      </c>
      <c r="G196" s="82">
        <v>5.3208820000000001</v>
      </c>
      <c r="H196" s="63" t="s">
        <v>408</v>
      </c>
    </row>
    <row r="197" spans="1:8" x14ac:dyDescent="0.25">
      <c r="A197" s="63">
        <v>196</v>
      </c>
      <c r="B197" s="63" t="s">
        <v>604</v>
      </c>
      <c r="C197" s="81">
        <v>11201389</v>
      </c>
      <c r="D197" s="81">
        <v>11075404</v>
      </c>
      <c r="E197" s="81">
        <v>125984.9</v>
      </c>
      <c r="F197" s="63" t="s">
        <v>407</v>
      </c>
      <c r="G197" s="82">
        <v>16.421970000000002</v>
      </c>
      <c r="H197" s="63" t="s">
        <v>408</v>
      </c>
    </row>
    <row r="198" spans="1:8" x14ac:dyDescent="0.25">
      <c r="A198" s="63">
        <v>197</v>
      </c>
      <c r="B198" s="63" t="s">
        <v>605</v>
      </c>
      <c r="C198" s="81">
        <v>2324221</v>
      </c>
      <c r="D198" s="81">
        <v>2251307</v>
      </c>
      <c r="E198" s="81">
        <v>72914.87</v>
      </c>
      <c r="F198" s="63" t="s">
        <v>407</v>
      </c>
      <c r="G198" s="82">
        <v>3.4163000000000001</v>
      </c>
      <c r="H198" s="63" t="s">
        <v>408</v>
      </c>
    </row>
    <row r="199" spans="1:8" x14ac:dyDescent="0.25">
      <c r="A199" s="63">
        <v>198</v>
      </c>
      <c r="B199" s="63" t="s">
        <v>606</v>
      </c>
      <c r="C199" s="81">
        <v>9012545</v>
      </c>
      <c r="D199" s="81">
        <v>8927134</v>
      </c>
      <c r="E199" s="81">
        <v>85410.86</v>
      </c>
      <c r="F199" s="63" t="s">
        <v>407</v>
      </c>
      <c r="G199" s="82">
        <v>13.3513</v>
      </c>
      <c r="H199" s="63" t="s">
        <v>408</v>
      </c>
    </row>
    <row r="200" spans="1:8" x14ac:dyDescent="0.25">
      <c r="A200" s="63">
        <v>199</v>
      </c>
      <c r="B200" s="63" t="s">
        <v>607</v>
      </c>
      <c r="C200" s="81">
        <v>18749596</v>
      </c>
      <c r="D200" s="81">
        <v>18188039</v>
      </c>
      <c r="E200" s="81">
        <v>561557.1</v>
      </c>
      <c r="F200" s="63" t="s">
        <v>407</v>
      </c>
      <c r="G200" s="82">
        <v>27.790679999999998</v>
      </c>
      <c r="H200" s="63" t="s">
        <v>408</v>
      </c>
    </row>
    <row r="201" spans="1:8" x14ac:dyDescent="0.25">
      <c r="A201" s="63">
        <v>200</v>
      </c>
      <c r="B201" s="63" t="s">
        <v>608</v>
      </c>
      <c r="C201" s="81">
        <v>4184747</v>
      </c>
      <c r="D201" s="81">
        <v>4105075</v>
      </c>
      <c r="E201" s="81">
        <v>79671.28</v>
      </c>
      <c r="F201" s="63" t="s">
        <v>407</v>
      </c>
      <c r="G201" s="82">
        <v>6.2526349999999997</v>
      </c>
      <c r="H201" s="63" t="s">
        <v>408</v>
      </c>
    </row>
    <row r="202" spans="1:8" x14ac:dyDescent="0.25">
      <c r="A202" s="63">
        <v>201</v>
      </c>
      <c r="B202" s="63" t="s">
        <v>609</v>
      </c>
      <c r="C202" s="81">
        <v>4300184</v>
      </c>
      <c r="D202" s="81">
        <v>4242542</v>
      </c>
      <c r="E202" s="81">
        <v>57642.28</v>
      </c>
      <c r="F202" s="63" t="s">
        <v>407</v>
      </c>
      <c r="G202" s="82">
        <v>6.4721169999999999</v>
      </c>
      <c r="H202" s="63" t="s">
        <v>408</v>
      </c>
    </row>
    <row r="203" spans="1:8" x14ac:dyDescent="0.25">
      <c r="A203" s="63">
        <v>202</v>
      </c>
      <c r="B203" s="63" t="s">
        <v>610</v>
      </c>
      <c r="C203" s="81">
        <v>16012786</v>
      </c>
      <c r="D203" s="81">
        <v>15654558</v>
      </c>
      <c r="E203" s="81">
        <v>358228.8</v>
      </c>
      <c r="F203" s="63" t="s">
        <v>407</v>
      </c>
      <c r="G203" s="82">
        <v>24.103840000000002</v>
      </c>
      <c r="H203" s="63" t="s">
        <v>408</v>
      </c>
    </row>
    <row r="204" spans="1:8" x14ac:dyDescent="0.25">
      <c r="A204" s="63">
        <v>203</v>
      </c>
      <c r="B204" s="63" t="s">
        <v>611</v>
      </c>
      <c r="C204" s="81">
        <v>4375038</v>
      </c>
      <c r="D204" s="81">
        <v>3877449</v>
      </c>
      <c r="E204" s="81">
        <v>497589.1</v>
      </c>
      <c r="F204" s="63" t="s">
        <v>407</v>
      </c>
      <c r="G204" s="82">
        <v>6.6053259999999998</v>
      </c>
      <c r="H204" s="63" t="s">
        <v>408</v>
      </c>
    </row>
    <row r="205" spans="1:8" x14ac:dyDescent="0.25">
      <c r="A205" s="63">
        <v>204</v>
      </c>
      <c r="B205" s="63" t="s">
        <v>612</v>
      </c>
      <c r="C205" s="81">
        <v>833630.8</v>
      </c>
      <c r="D205" s="81">
        <v>564789.9</v>
      </c>
      <c r="E205" s="81">
        <v>268840.90000000002</v>
      </c>
      <c r="F205" s="63" t="s">
        <v>407</v>
      </c>
      <c r="G205" s="82">
        <v>1.2638259999999999</v>
      </c>
      <c r="H205" s="63" t="s">
        <v>408</v>
      </c>
    </row>
    <row r="206" spans="1:8" x14ac:dyDescent="0.25">
      <c r="A206" s="63">
        <v>205</v>
      </c>
      <c r="B206" s="63" t="s">
        <v>613</v>
      </c>
      <c r="C206" s="81">
        <v>4222247</v>
      </c>
      <c r="D206" s="81">
        <v>3859583</v>
      </c>
      <c r="E206" s="81">
        <v>362663.8</v>
      </c>
      <c r="F206" s="63" t="s">
        <v>407</v>
      </c>
      <c r="G206" s="82">
        <v>6.4789700000000003</v>
      </c>
      <c r="H206" s="63" t="s">
        <v>408</v>
      </c>
    </row>
    <row r="207" spans="1:8" x14ac:dyDescent="0.25">
      <c r="A207" s="63">
        <v>206</v>
      </c>
      <c r="B207" s="63" t="s">
        <v>614</v>
      </c>
      <c r="C207" s="81">
        <v>2564752</v>
      </c>
      <c r="D207" s="81">
        <v>2548703</v>
      </c>
      <c r="E207" s="81">
        <v>16049.09</v>
      </c>
      <c r="F207" s="63" t="s">
        <v>407</v>
      </c>
      <c r="G207" s="82">
        <v>3.9579240000000002</v>
      </c>
      <c r="H207" s="63" t="s">
        <v>408</v>
      </c>
    </row>
    <row r="208" spans="1:8" x14ac:dyDescent="0.25">
      <c r="A208" s="63">
        <v>207</v>
      </c>
      <c r="B208" s="63" t="s">
        <v>615</v>
      </c>
      <c r="C208" s="81">
        <v>417702.5</v>
      </c>
      <c r="D208" s="81">
        <v>327340.79999999999</v>
      </c>
      <c r="E208" s="81">
        <v>90361.64</v>
      </c>
      <c r="F208" s="63" t="s">
        <v>407</v>
      </c>
      <c r="G208" s="82">
        <v>0.64526499999999998</v>
      </c>
      <c r="H208" s="63" t="s">
        <v>408</v>
      </c>
    </row>
    <row r="209" spans="1:8" x14ac:dyDescent="0.25">
      <c r="A209" s="63">
        <v>208</v>
      </c>
      <c r="B209" s="63" t="s">
        <v>616</v>
      </c>
      <c r="C209" s="81">
        <v>3904259</v>
      </c>
      <c r="D209" s="81">
        <v>3899503</v>
      </c>
      <c r="E209" s="81">
        <v>4755.8310000000001</v>
      </c>
      <c r="F209" s="63" t="s">
        <v>407</v>
      </c>
      <c r="G209" s="82">
        <v>6.0571970000000004</v>
      </c>
      <c r="H209" s="63" t="s">
        <v>408</v>
      </c>
    </row>
    <row r="210" spans="1:8" x14ac:dyDescent="0.25">
      <c r="A210" s="63">
        <v>209</v>
      </c>
      <c r="B210" s="63" t="s">
        <v>617</v>
      </c>
      <c r="C210" s="81">
        <v>4750127</v>
      </c>
      <c r="D210" s="81">
        <v>4655244</v>
      </c>
      <c r="E210" s="81">
        <v>94883.16</v>
      </c>
      <c r="F210" s="63" t="s">
        <v>407</v>
      </c>
      <c r="G210" s="82">
        <v>7.3795950000000001</v>
      </c>
      <c r="H210" s="63" t="s">
        <v>408</v>
      </c>
    </row>
    <row r="211" spans="1:8" x14ac:dyDescent="0.25">
      <c r="A211" s="63">
        <v>210</v>
      </c>
      <c r="B211" s="63" t="s">
        <v>618</v>
      </c>
      <c r="C211" s="81">
        <v>864253</v>
      </c>
      <c r="D211" s="81">
        <v>541656.69999999995</v>
      </c>
      <c r="E211" s="81">
        <v>322596.3</v>
      </c>
      <c r="F211" s="63" t="s">
        <v>407</v>
      </c>
      <c r="G211" s="82">
        <v>1.3460179999999999</v>
      </c>
      <c r="H211" s="63" t="s">
        <v>408</v>
      </c>
    </row>
    <row r="212" spans="1:8" x14ac:dyDescent="0.25">
      <c r="A212" s="63">
        <v>211</v>
      </c>
      <c r="B212" s="63" t="s">
        <v>619</v>
      </c>
      <c r="C212" s="81">
        <v>5468134</v>
      </c>
      <c r="D212" s="81">
        <v>5455868</v>
      </c>
      <c r="E212" s="81">
        <v>12266.14</v>
      </c>
      <c r="F212" s="63" t="s">
        <v>407</v>
      </c>
      <c r="G212" s="82">
        <v>8.5738730000000007</v>
      </c>
      <c r="H212" s="63" t="s">
        <v>408</v>
      </c>
    </row>
    <row r="213" spans="1:8" x14ac:dyDescent="0.25">
      <c r="A213" s="63">
        <v>212</v>
      </c>
      <c r="B213" s="63" t="s">
        <v>620</v>
      </c>
      <c r="C213" s="81">
        <v>6763001</v>
      </c>
      <c r="D213" s="81">
        <v>6541016</v>
      </c>
      <c r="E213" s="81">
        <v>221984.9</v>
      </c>
      <c r="F213" s="63" t="s">
        <v>407</v>
      </c>
      <c r="G213" s="82">
        <v>10.70379</v>
      </c>
      <c r="H213" s="63" t="s">
        <v>408</v>
      </c>
    </row>
    <row r="214" spans="1:8" x14ac:dyDescent="0.25">
      <c r="A214" s="63">
        <v>213</v>
      </c>
      <c r="B214" s="63" t="s">
        <v>621</v>
      </c>
      <c r="C214" s="81">
        <v>11267961</v>
      </c>
      <c r="D214" s="81">
        <v>11152745</v>
      </c>
      <c r="E214" s="81">
        <v>115215.5</v>
      </c>
      <c r="F214" s="63" t="s">
        <v>407</v>
      </c>
      <c r="G214" s="82">
        <v>17.901119999999999</v>
      </c>
      <c r="H214" s="63" t="s">
        <v>408</v>
      </c>
    </row>
    <row r="215" spans="1:8" x14ac:dyDescent="0.25">
      <c r="A215" s="63">
        <v>214</v>
      </c>
      <c r="B215" s="63" t="s">
        <v>622</v>
      </c>
      <c r="C215" s="81">
        <v>5260706</v>
      </c>
      <c r="D215" s="81">
        <v>5196145</v>
      </c>
      <c r="E215" s="81">
        <v>64560.85</v>
      </c>
      <c r="F215" s="63" t="s">
        <v>407</v>
      </c>
      <c r="G215" s="82">
        <v>8.4553150000000006</v>
      </c>
      <c r="H215" s="63" t="s">
        <v>408</v>
      </c>
    </row>
    <row r="216" spans="1:8" x14ac:dyDescent="0.25">
      <c r="A216" s="63">
        <v>215</v>
      </c>
      <c r="B216" s="63" t="s">
        <v>623</v>
      </c>
      <c r="C216" s="81">
        <v>1495506</v>
      </c>
      <c r="D216" s="81">
        <v>1450226</v>
      </c>
      <c r="E216" s="81">
        <v>45280.34</v>
      </c>
      <c r="F216" s="63" t="s">
        <v>407</v>
      </c>
      <c r="G216" s="82">
        <v>2.4037860000000002</v>
      </c>
      <c r="H216" s="63" t="s">
        <v>408</v>
      </c>
    </row>
    <row r="217" spans="1:8" x14ac:dyDescent="0.25">
      <c r="A217" s="63">
        <v>216</v>
      </c>
      <c r="B217" s="63" t="s">
        <v>624</v>
      </c>
      <c r="C217" s="81">
        <v>7250723</v>
      </c>
      <c r="D217" s="81">
        <v>6968326</v>
      </c>
      <c r="E217" s="81">
        <v>282396.5</v>
      </c>
      <c r="F217" s="63" t="s">
        <v>407</v>
      </c>
      <c r="G217" s="82">
        <v>11.71289</v>
      </c>
      <c r="H217" s="63" t="s">
        <v>408</v>
      </c>
    </row>
    <row r="218" spans="1:8" x14ac:dyDescent="0.25">
      <c r="A218" s="63">
        <v>217</v>
      </c>
      <c r="B218" s="63" t="s">
        <v>625</v>
      </c>
      <c r="C218" s="81">
        <v>2963406</v>
      </c>
      <c r="D218" s="81">
        <v>2318247</v>
      </c>
      <c r="E218" s="81">
        <v>645159.1</v>
      </c>
      <c r="F218" s="63" t="s">
        <v>407</v>
      </c>
      <c r="G218" s="82">
        <v>4.7978730000000001</v>
      </c>
      <c r="H218" s="63" t="s">
        <v>408</v>
      </c>
    </row>
    <row r="219" spans="1:8" x14ac:dyDescent="0.25">
      <c r="A219" s="63">
        <v>218</v>
      </c>
      <c r="B219" s="63" t="s">
        <v>626</v>
      </c>
      <c r="C219" s="81">
        <v>5177870</v>
      </c>
      <c r="D219" s="81">
        <v>5039262</v>
      </c>
      <c r="E219" s="81">
        <v>138607.79999999999</v>
      </c>
      <c r="F219" s="63" t="s">
        <v>407</v>
      </c>
      <c r="G219" s="82">
        <v>8.4831590000000006</v>
      </c>
      <c r="H219" s="63" t="s">
        <v>408</v>
      </c>
    </row>
    <row r="220" spans="1:8" x14ac:dyDescent="0.25">
      <c r="A220" s="63">
        <v>219</v>
      </c>
      <c r="B220" s="63" t="s">
        <v>627</v>
      </c>
      <c r="C220" s="81">
        <v>2260662</v>
      </c>
      <c r="D220" s="81">
        <v>2229176</v>
      </c>
      <c r="E220" s="81">
        <v>31486.78</v>
      </c>
      <c r="F220" s="63" t="s">
        <v>407</v>
      </c>
      <c r="G220" s="82">
        <v>3.7138409999999999</v>
      </c>
      <c r="H220" s="63" t="s">
        <v>408</v>
      </c>
    </row>
    <row r="221" spans="1:8" x14ac:dyDescent="0.25">
      <c r="A221" s="63">
        <v>220</v>
      </c>
      <c r="B221" s="63" t="s">
        <v>628</v>
      </c>
      <c r="C221" s="81">
        <v>3349759</v>
      </c>
      <c r="D221" s="81">
        <v>3101216</v>
      </c>
      <c r="E221" s="81">
        <v>248542.9</v>
      </c>
      <c r="F221" s="63" t="s">
        <v>407</v>
      </c>
      <c r="G221" s="82">
        <v>5.5069679999999996</v>
      </c>
      <c r="H221" s="63" t="s">
        <v>408</v>
      </c>
    </row>
    <row r="222" spans="1:8" x14ac:dyDescent="0.25">
      <c r="A222" s="63">
        <v>221</v>
      </c>
      <c r="B222" s="63" t="s">
        <v>629</v>
      </c>
      <c r="C222" s="81">
        <v>6521724</v>
      </c>
      <c r="D222" s="81">
        <v>6393286</v>
      </c>
      <c r="E222" s="81">
        <v>128437.8</v>
      </c>
      <c r="F222" s="63" t="s">
        <v>407</v>
      </c>
      <c r="G222" s="82">
        <v>10.906040000000001</v>
      </c>
      <c r="H222" s="63" t="s">
        <v>408</v>
      </c>
    </row>
    <row r="223" spans="1:8" x14ac:dyDescent="0.25">
      <c r="A223" s="63">
        <v>222</v>
      </c>
      <c r="B223" s="63" t="s">
        <v>630</v>
      </c>
      <c r="C223" s="81">
        <v>7406689</v>
      </c>
      <c r="D223" s="81">
        <v>7156613</v>
      </c>
      <c r="E223" s="81">
        <v>250075.8</v>
      </c>
      <c r="F223" s="63" t="s">
        <v>407</v>
      </c>
      <c r="G223" s="82">
        <v>12.435219999999999</v>
      </c>
      <c r="H223" s="63" t="s">
        <v>408</v>
      </c>
    </row>
    <row r="224" spans="1:8" x14ac:dyDescent="0.25">
      <c r="A224" s="63">
        <v>223</v>
      </c>
      <c r="B224" s="63" t="s">
        <v>631</v>
      </c>
      <c r="C224" s="81">
        <v>10686933</v>
      </c>
      <c r="D224" s="81">
        <v>10546230</v>
      </c>
      <c r="E224" s="81">
        <v>140702.9</v>
      </c>
      <c r="F224" s="63" t="s">
        <v>407</v>
      </c>
      <c r="G224" s="82">
        <v>18.317599999999999</v>
      </c>
      <c r="H224" s="63" t="s">
        <v>408</v>
      </c>
    </row>
    <row r="225" spans="1:8" x14ac:dyDescent="0.25">
      <c r="A225" s="63">
        <v>224</v>
      </c>
      <c r="B225" s="63" t="s">
        <v>632</v>
      </c>
      <c r="C225" s="81">
        <v>1531749</v>
      </c>
      <c r="D225" s="81">
        <v>1498742</v>
      </c>
      <c r="E225" s="81">
        <v>33006.300000000003</v>
      </c>
      <c r="F225" s="63" t="s">
        <v>407</v>
      </c>
      <c r="G225" s="82">
        <v>2.6672530000000001</v>
      </c>
      <c r="H225" s="63" t="s">
        <v>408</v>
      </c>
    </row>
    <row r="226" spans="1:8" x14ac:dyDescent="0.25">
      <c r="A226" s="63">
        <v>225</v>
      </c>
      <c r="B226" s="63" t="s">
        <v>633</v>
      </c>
      <c r="C226" s="81">
        <v>1585172</v>
      </c>
      <c r="D226" s="81">
        <v>1564094</v>
      </c>
      <c r="E226" s="81">
        <v>21077.54</v>
      </c>
      <c r="F226" s="63" t="s">
        <v>407</v>
      </c>
      <c r="G226" s="82">
        <v>2.7706520000000001</v>
      </c>
      <c r="H226" s="63" t="s">
        <v>408</v>
      </c>
    </row>
    <row r="227" spans="1:8" x14ac:dyDescent="0.25">
      <c r="A227" s="63">
        <v>226</v>
      </c>
      <c r="B227" s="63" t="s">
        <v>634</v>
      </c>
      <c r="C227" s="81">
        <v>3561959</v>
      </c>
      <c r="D227" s="81">
        <v>3505653</v>
      </c>
      <c r="E227" s="81">
        <v>56306.11</v>
      </c>
      <c r="F227" s="63" t="s">
        <v>407</v>
      </c>
      <c r="G227" s="82">
        <v>6.2352650000000001</v>
      </c>
      <c r="H227" s="63" t="s">
        <v>408</v>
      </c>
    </row>
    <row r="228" spans="1:8" x14ac:dyDescent="0.25">
      <c r="A228" s="63">
        <v>227</v>
      </c>
      <c r="B228" s="63" t="s">
        <v>635</v>
      </c>
      <c r="C228" s="81">
        <v>6666922</v>
      </c>
      <c r="D228" s="81">
        <v>6627374</v>
      </c>
      <c r="E228" s="81">
        <v>39547.269999999997</v>
      </c>
      <c r="F228" s="63" t="s">
        <v>407</v>
      </c>
      <c r="G228" s="82">
        <v>11.681469999999999</v>
      </c>
      <c r="H228" s="63" t="s">
        <v>408</v>
      </c>
    </row>
    <row r="229" spans="1:8" x14ac:dyDescent="0.25">
      <c r="A229" s="63">
        <v>228</v>
      </c>
      <c r="B229" s="63" t="s">
        <v>636</v>
      </c>
      <c r="C229" s="81">
        <v>9132237</v>
      </c>
      <c r="D229" s="81">
        <v>8614678</v>
      </c>
      <c r="E229" s="81">
        <v>517558.7</v>
      </c>
      <c r="F229" s="63" t="s">
        <v>407</v>
      </c>
      <c r="G229" s="82">
        <v>16.098479999999999</v>
      </c>
      <c r="H229" s="63" t="s">
        <v>408</v>
      </c>
    </row>
    <row r="230" spans="1:8" x14ac:dyDescent="0.25">
      <c r="A230" s="63">
        <v>229</v>
      </c>
      <c r="B230" s="63" t="s">
        <v>637</v>
      </c>
      <c r="C230" s="81">
        <v>6388694</v>
      </c>
      <c r="D230" s="81">
        <v>6277696</v>
      </c>
      <c r="E230" s="81">
        <v>110998.1</v>
      </c>
      <c r="F230" s="63" t="s">
        <v>407</v>
      </c>
      <c r="G230" s="82">
        <v>11.35061</v>
      </c>
      <c r="H230" s="63" t="s">
        <v>408</v>
      </c>
    </row>
    <row r="231" spans="1:8" x14ac:dyDescent="0.25">
      <c r="A231" s="63">
        <v>230</v>
      </c>
      <c r="B231" s="63" t="s">
        <v>638</v>
      </c>
      <c r="C231" s="81">
        <v>6922049</v>
      </c>
      <c r="D231" s="81">
        <v>6609552</v>
      </c>
      <c r="E231" s="81">
        <v>312497.09999999998</v>
      </c>
      <c r="F231" s="63" t="s">
        <v>407</v>
      </c>
      <c r="G231" s="82">
        <v>12.43732</v>
      </c>
      <c r="H231" s="63" t="s">
        <v>408</v>
      </c>
    </row>
    <row r="232" spans="1:8" x14ac:dyDescent="0.25">
      <c r="A232" s="63">
        <v>231</v>
      </c>
      <c r="B232" s="63" t="s">
        <v>639</v>
      </c>
      <c r="C232" s="81">
        <v>5899045</v>
      </c>
      <c r="D232" s="81">
        <v>5876651</v>
      </c>
      <c r="E232" s="81">
        <v>22394.71</v>
      </c>
      <c r="F232" s="63" t="s">
        <v>407</v>
      </c>
      <c r="G232" s="82">
        <v>10.60605</v>
      </c>
      <c r="H232" s="63" t="s">
        <v>408</v>
      </c>
    </row>
    <row r="233" spans="1:8" x14ac:dyDescent="0.25">
      <c r="A233" s="63">
        <v>232</v>
      </c>
      <c r="B233" s="63" t="s">
        <v>640</v>
      </c>
      <c r="C233" s="81">
        <v>5618623</v>
      </c>
      <c r="D233" s="81">
        <v>5550020</v>
      </c>
      <c r="E233" s="81">
        <v>68603.11</v>
      </c>
      <c r="F233" s="63" t="s">
        <v>407</v>
      </c>
      <c r="G233" s="82">
        <v>10.167389999999999</v>
      </c>
      <c r="H233" s="63" t="s">
        <v>408</v>
      </c>
    </row>
    <row r="234" spans="1:8" x14ac:dyDescent="0.25">
      <c r="A234" s="63">
        <v>233</v>
      </c>
      <c r="B234" s="63" t="s">
        <v>641</v>
      </c>
      <c r="C234" s="81">
        <v>847524</v>
      </c>
      <c r="D234" s="81">
        <v>818047.1</v>
      </c>
      <c r="E234" s="81">
        <v>29476.85</v>
      </c>
      <c r="F234" s="63" t="s">
        <v>407</v>
      </c>
      <c r="G234" s="82">
        <v>1.5403199999999999</v>
      </c>
      <c r="H234" s="63" t="s">
        <v>408</v>
      </c>
    </row>
    <row r="235" spans="1:8" x14ac:dyDescent="0.25">
      <c r="A235" s="63">
        <v>234</v>
      </c>
      <c r="B235" s="63" t="s">
        <v>642</v>
      </c>
      <c r="C235" s="81">
        <v>4029008</v>
      </c>
      <c r="D235" s="81">
        <v>3992844</v>
      </c>
      <c r="E235" s="81">
        <v>36164.86</v>
      </c>
      <c r="F235" s="63" t="s">
        <v>407</v>
      </c>
      <c r="G235" s="82">
        <v>7.3673970000000004</v>
      </c>
      <c r="H235" s="63" t="s">
        <v>408</v>
      </c>
    </row>
    <row r="236" spans="1:8" x14ac:dyDescent="0.25">
      <c r="A236" s="63">
        <v>235</v>
      </c>
      <c r="B236" s="63" t="s">
        <v>643</v>
      </c>
      <c r="C236" s="81">
        <v>2651435</v>
      </c>
      <c r="D236" s="81">
        <v>1873251</v>
      </c>
      <c r="E236" s="81">
        <v>778184.6</v>
      </c>
      <c r="F236" s="63" t="s">
        <v>407</v>
      </c>
      <c r="G236" s="82">
        <v>4.8509380000000002</v>
      </c>
      <c r="H236" s="63" t="s">
        <v>408</v>
      </c>
    </row>
    <row r="237" spans="1:8" x14ac:dyDescent="0.25">
      <c r="A237" s="63">
        <v>236</v>
      </c>
      <c r="B237" s="63" t="s">
        <v>644</v>
      </c>
      <c r="C237" s="81">
        <v>2823578</v>
      </c>
      <c r="D237" s="81">
        <v>2746271</v>
      </c>
      <c r="E237" s="81">
        <v>77306.7</v>
      </c>
      <c r="F237" s="63" t="s">
        <v>407</v>
      </c>
      <c r="G237" s="82">
        <v>5.1765299999999996</v>
      </c>
      <c r="H237" s="63" t="s">
        <v>408</v>
      </c>
    </row>
    <row r="238" spans="1:8" x14ac:dyDescent="0.25">
      <c r="A238" s="63">
        <v>237</v>
      </c>
      <c r="B238" s="63" t="s">
        <v>645</v>
      </c>
      <c r="C238" s="81">
        <v>6920124</v>
      </c>
      <c r="D238" s="81">
        <v>6752264</v>
      </c>
      <c r="E238" s="81">
        <v>167859.5</v>
      </c>
      <c r="F238" s="63" t="s">
        <v>407</v>
      </c>
      <c r="G238" s="82">
        <v>12.694929999999999</v>
      </c>
      <c r="H238" s="63" t="s">
        <v>408</v>
      </c>
    </row>
    <row r="239" spans="1:8" x14ac:dyDescent="0.25">
      <c r="A239" s="63">
        <v>238</v>
      </c>
      <c r="B239" s="63" t="s">
        <v>646</v>
      </c>
      <c r="C239" s="81">
        <v>4934160</v>
      </c>
      <c r="D239" s="81">
        <v>4820768</v>
      </c>
      <c r="E239" s="81">
        <v>113391.9</v>
      </c>
      <c r="F239" s="63" t="s">
        <v>407</v>
      </c>
      <c r="G239" s="82">
        <v>9.0745850000000008</v>
      </c>
      <c r="H239" s="63" t="s">
        <v>408</v>
      </c>
    </row>
    <row r="240" spans="1:8" x14ac:dyDescent="0.25">
      <c r="A240" s="63">
        <v>239</v>
      </c>
      <c r="B240" s="63" t="s">
        <v>647</v>
      </c>
      <c r="C240" s="81">
        <v>7426976</v>
      </c>
      <c r="D240" s="81">
        <v>7133534</v>
      </c>
      <c r="E240" s="81">
        <v>293441.5</v>
      </c>
      <c r="F240" s="63" t="s">
        <v>407</v>
      </c>
      <c r="G240" s="82">
        <v>13.704370000000001</v>
      </c>
      <c r="H240" s="63" t="s">
        <v>408</v>
      </c>
    </row>
    <row r="241" spans="1:8" x14ac:dyDescent="0.25">
      <c r="A241" s="63">
        <v>240</v>
      </c>
      <c r="B241" s="63" t="s">
        <v>648</v>
      </c>
      <c r="C241" s="81">
        <v>16772308</v>
      </c>
      <c r="D241" s="81">
        <v>16218059</v>
      </c>
      <c r="E241" s="81">
        <v>554249.5</v>
      </c>
      <c r="F241" s="63" t="s">
        <v>407</v>
      </c>
      <c r="G241" s="82">
        <v>31.275539999999999</v>
      </c>
      <c r="H241" s="63" t="s">
        <v>408</v>
      </c>
    </row>
    <row r="242" spans="1:8" x14ac:dyDescent="0.25">
      <c r="A242" s="63">
        <v>241</v>
      </c>
      <c r="B242" s="63" t="s">
        <v>649</v>
      </c>
      <c r="C242" s="81">
        <v>3406646</v>
      </c>
      <c r="D242" s="81">
        <v>3384147</v>
      </c>
      <c r="E242" s="81">
        <v>22498.880000000001</v>
      </c>
      <c r="F242" s="63" t="s">
        <v>407</v>
      </c>
      <c r="G242" s="82">
        <v>6.3664440000000004</v>
      </c>
      <c r="H242" s="63" t="s">
        <v>408</v>
      </c>
    </row>
    <row r="243" spans="1:8" x14ac:dyDescent="0.25">
      <c r="A243" s="63">
        <v>242</v>
      </c>
      <c r="B243" s="63" t="s">
        <v>650</v>
      </c>
      <c r="C243" s="81">
        <v>1132289</v>
      </c>
      <c r="D243" s="81">
        <v>1078517</v>
      </c>
      <c r="E243" s="81">
        <v>53771.7</v>
      </c>
      <c r="F243" s="63" t="s">
        <v>407</v>
      </c>
      <c r="G243" s="82">
        <v>2.1385879999999999</v>
      </c>
      <c r="H243" s="63" t="s">
        <v>408</v>
      </c>
    </row>
    <row r="244" spans="1:8" x14ac:dyDescent="0.25">
      <c r="A244" s="63">
        <v>243</v>
      </c>
      <c r="B244" s="63" t="s">
        <v>651</v>
      </c>
      <c r="C244" s="81">
        <v>1359395</v>
      </c>
      <c r="D244" s="81">
        <v>1293519</v>
      </c>
      <c r="E244" s="81">
        <v>65876.77</v>
      </c>
      <c r="F244" s="63" t="s">
        <v>407</v>
      </c>
      <c r="G244" s="82">
        <v>2.6021269999999999</v>
      </c>
      <c r="H244" s="63" t="s">
        <v>408</v>
      </c>
    </row>
    <row r="245" spans="1:8" x14ac:dyDescent="0.25">
      <c r="A245" s="63">
        <v>244</v>
      </c>
      <c r="B245" s="63" t="s">
        <v>652</v>
      </c>
      <c r="C245" s="81">
        <v>11572221</v>
      </c>
      <c r="D245" s="81">
        <v>10238671</v>
      </c>
      <c r="E245" s="81">
        <v>1333550</v>
      </c>
      <c r="F245" s="63" t="s">
        <v>407</v>
      </c>
      <c r="G245" s="82">
        <v>22.247489999999999</v>
      </c>
      <c r="H245" s="63" t="s">
        <v>408</v>
      </c>
    </row>
    <row r="246" spans="1:8" x14ac:dyDescent="0.25">
      <c r="A246" s="63">
        <v>245</v>
      </c>
      <c r="B246" s="63" t="s">
        <v>653</v>
      </c>
      <c r="C246" s="81">
        <v>6268657</v>
      </c>
      <c r="D246" s="81">
        <v>6158320</v>
      </c>
      <c r="E246" s="81">
        <v>110336.5</v>
      </c>
      <c r="F246" s="63" t="s">
        <v>407</v>
      </c>
      <c r="G246" s="82">
        <v>12.05889</v>
      </c>
      <c r="H246" s="63" t="s">
        <v>408</v>
      </c>
    </row>
    <row r="247" spans="1:8" x14ac:dyDescent="0.25">
      <c r="A247" s="63">
        <v>246</v>
      </c>
      <c r="B247" s="63" t="s">
        <v>654</v>
      </c>
      <c r="C247" s="81">
        <v>1412430</v>
      </c>
      <c r="D247" s="81">
        <v>1385495</v>
      </c>
      <c r="E247" s="81">
        <v>26934.73</v>
      </c>
      <c r="F247" s="63" t="s">
        <v>407</v>
      </c>
      <c r="G247" s="82">
        <v>2.7396180000000001</v>
      </c>
      <c r="H247" s="63" t="s">
        <v>408</v>
      </c>
    </row>
    <row r="248" spans="1:8" x14ac:dyDescent="0.25">
      <c r="A248" s="63">
        <v>247</v>
      </c>
      <c r="B248" s="63" t="s">
        <v>655</v>
      </c>
      <c r="C248" s="81">
        <v>6201607</v>
      </c>
      <c r="D248" s="81">
        <v>6033466</v>
      </c>
      <c r="E248" s="81">
        <v>168141.2</v>
      </c>
      <c r="F248" s="63" t="s">
        <v>407</v>
      </c>
      <c r="G248" s="82">
        <v>12.03392</v>
      </c>
      <c r="H248" s="63" t="s">
        <v>408</v>
      </c>
    </row>
    <row r="249" spans="1:8" x14ac:dyDescent="0.25">
      <c r="A249" s="63">
        <v>248</v>
      </c>
      <c r="B249" s="63" t="s">
        <v>656</v>
      </c>
      <c r="C249" s="81">
        <v>3934773</v>
      </c>
      <c r="D249" s="81">
        <v>3817749</v>
      </c>
      <c r="E249" s="81">
        <v>117024</v>
      </c>
      <c r="F249" s="63" t="s">
        <v>407</v>
      </c>
      <c r="G249" s="82">
        <v>7.7194950000000002</v>
      </c>
      <c r="H249" s="63" t="s">
        <v>408</v>
      </c>
    </row>
    <row r="250" spans="1:8" x14ac:dyDescent="0.25">
      <c r="A250" s="63">
        <v>249</v>
      </c>
      <c r="B250" s="63" t="s">
        <v>657</v>
      </c>
      <c r="C250" s="81">
        <v>3361570</v>
      </c>
      <c r="D250" s="81">
        <v>3150270</v>
      </c>
      <c r="E250" s="81">
        <v>211300.6</v>
      </c>
      <c r="F250" s="63" t="s">
        <v>407</v>
      </c>
      <c r="G250" s="82">
        <v>6.600733</v>
      </c>
      <c r="H250" s="63" t="s">
        <v>408</v>
      </c>
    </row>
    <row r="251" spans="1:8" x14ac:dyDescent="0.25">
      <c r="A251" s="63">
        <v>250</v>
      </c>
      <c r="B251" s="63" t="s">
        <v>658</v>
      </c>
      <c r="C251" s="81">
        <v>4990920</v>
      </c>
      <c r="D251" s="81">
        <v>4972119</v>
      </c>
      <c r="E251" s="81">
        <v>18801.05</v>
      </c>
      <c r="F251" s="63" t="s">
        <v>407</v>
      </c>
      <c r="G251" s="82">
        <v>9.8926619999999996</v>
      </c>
      <c r="H251" s="63" t="s">
        <v>408</v>
      </c>
    </row>
    <row r="252" spans="1:8" x14ac:dyDescent="0.25">
      <c r="A252" s="63">
        <v>251</v>
      </c>
      <c r="B252" s="63" t="s">
        <v>659</v>
      </c>
      <c r="C252" s="81">
        <v>3719400</v>
      </c>
      <c r="D252" s="81">
        <v>3539616</v>
      </c>
      <c r="E252" s="81">
        <v>179783.9</v>
      </c>
      <c r="F252" s="63" t="s">
        <v>407</v>
      </c>
      <c r="G252" s="82">
        <v>7.3925850000000004</v>
      </c>
      <c r="H252" s="63" t="s">
        <v>408</v>
      </c>
    </row>
    <row r="253" spans="1:8" x14ac:dyDescent="0.25">
      <c r="A253" s="63">
        <v>252</v>
      </c>
      <c r="B253" s="63" t="s">
        <v>660</v>
      </c>
      <c r="C253" s="81">
        <v>549982.9</v>
      </c>
      <c r="D253" s="81">
        <v>544073.9</v>
      </c>
      <c r="E253" s="81">
        <v>5909.0140000000001</v>
      </c>
      <c r="F253" s="63" t="s">
        <v>407</v>
      </c>
      <c r="G253" s="82">
        <v>1.1018939999999999</v>
      </c>
      <c r="H253" s="63" t="s">
        <v>408</v>
      </c>
    </row>
    <row r="254" spans="1:8" x14ac:dyDescent="0.25">
      <c r="A254" s="63">
        <v>253</v>
      </c>
      <c r="B254" s="63" t="s">
        <v>661</v>
      </c>
      <c r="C254" s="81">
        <v>323232.3</v>
      </c>
      <c r="D254" s="81">
        <v>10321.34</v>
      </c>
      <c r="E254" s="81">
        <v>312910.90000000002</v>
      </c>
      <c r="F254" s="63" t="s">
        <v>421</v>
      </c>
      <c r="G254" s="82">
        <v>0.64865200000000001</v>
      </c>
      <c r="H254" s="63" t="s">
        <v>408</v>
      </c>
    </row>
    <row r="255" spans="1:8" x14ac:dyDescent="0.25">
      <c r="A255" s="63">
        <v>254</v>
      </c>
      <c r="B255" s="63" t="s">
        <v>662</v>
      </c>
      <c r="C255" s="81">
        <v>396975.7</v>
      </c>
      <c r="D255" s="81">
        <v>552.3261</v>
      </c>
      <c r="E255" s="81">
        <v>396423.3</v>
      </c>
      <c r="F255" s="63" t="s">
        <v>421</v>
      </c>
      <c r="G255" s="82">
        <v>0.798153</v>
      </c>
      <c r="H255" s="63" t="s">
        <v>408</v>
      </c>
    </row>
    <row r="256" spans="1:8" x14ac:dyDescent="0.25">
      <c r="A256" s="63">
        <v>255</v>
      </c>
      <c r="B256" s="63" t="s">
        <v>663</v>
      </c>
      <c r="C256" s="81">
        <v>4576791</v>
      </c>
      <c r="D256" s="81">
        <v>4566682</v>
      </c>
      <c r="E256" s="81">
        <v>10109.24</v>
      </c>
      <c r="F256" s="63" t="s">
        <v>407</v>
      </c>
      <c r="G256" s="82">
        <v>9.2129139999999996</v>
      </c>
      <c r="H256" s="63" t="s">
        <v>408</v>
      </c>
    </row>
    <row r="257" spans="1:8" x14ac:dyDescent="0.25">
      <c r="A257" s="63">
        <v>256</v>
      </c>
      <c r="B257" s="63" t="s">
        <v>664</v>
      </c>
      <c r="C257" s="81">
        <v>626861.80000000005</v>
      </c>
      <c r="D257" s="81">
        <v>412906</v>
      </c>
      <c r="E257" s="81">
        <v>213955.7</v>
      </c>
      <c r="F257" s="63" t="s">
        <v>407</v>
      </c>
      <c r="G257" s="82">
        <v>1.263636</v>
      </c>
      <c r="H257" s="63" t="s">
        <v>408</v>
      </c>
    </row>
    <row r="258" spans="1:8" x14ac:dyDescent="0.25">
      <c r="A258" s="63">
        <v>257</v>
      </c>
      <c r="B258" s="63" t="s">
        <v>665</v>
      </c>
      <c r="C258" s="81">
        <v>9469915</v>
      </c>
      <c r="D258" s="81">
        <v>9089007</v>
      </c>
      <c r="E258" s="81">
        <v>380908.4</v>
      </c>
      <c r="F258" s="63" t="s">
        <v>407</v>
      </c>
      <c r="G258" s="82">
        <v>19.167840000000002</v>
      </c>
      <c r="H258" s="63" t="s">
        <v>408</v>
      </c>
    </row>
    <row r="259" spans="1:8" x14ac:dyDescent="0.25">
      <c r="A259" s="63">
        <v>258</v>
      </c>
      <c r="B259" s="63" t="s">
        <v>666</v>
      </c>
      <c r="C259" s="81">
        <v>296713.8</v>
      </c>
      <c r="D259" s="81">
        <v>288152.8</v>
      </c>
      <c r="E259" s="81">
        <v>8560.973</v>
      </c>
      <c r="F259" s="63" t="s">
        <v>407</v>
      </c>
      <c r="G259" s="82">
        <v>0.60374099999999997</v>
      </c>
      <c r="H259" s="63" t="s">
        <v>408</v>
      </c>
    </row>
    <row r="260" spans="1:8" x14ac:dyDescent="0.25">
      <c r="A260" s="63">
        <v>259</v>
      </c>
      <c r="B260" s="63" t="s">
        <v>667</v>
      </c>
      <c r="C260" s="81">
        <v>2514283</v>
      </c>
      <c r="D260" s="81">
        <v>2510139</v>
      </c>
      <c r="E260" s="81">
        <v>4143.8050000000003</v>
      </c>
      <c r="F260" s="63" t="s">
        <v>407</v>
      </c>
      <c r="G260" s="82">
        <v>5.1365470000000002</v>
      </c>
      <c r="H260" s="63" t="s">
        <v>408</v>
      </c>
    </row>
    <row r="261" spans="1:8" x14ac:dyDescent="0.25">
      <c r="A261" s="63">
        <v>260</v>
      </c>
      <c r="B261" s="63" t="s">
        <v>668</v>
      </c>
      <c r="C261" s="81">
        <v>3634146</v>
      </c>
      <c r="D261" s="81">
        <v>3612196</v>
      </c>
      <c r="E261" s="81">
        <v>21950.32</v>
      </c>
      <c r="F261" s="63" t="s">
        <v>407</v>
      </c>
      <c r="G261" s="82">
        <v>7.4915019999999997</v>
      </c>
      <c r="H261" s="63" t="s">
        <v>408</v>
      </c>
    </row>
    <row r="262" spans="1:8" x14ac:dyDescent="0.25">
      <c r="A262" s="63">
        <v>261</v>
      </c>
      <c r="B262" s="63" t="s">
        <v>669</v>
      </c>
      <c r="C262" s="81">
        <v>8606972</v>
      </c>
      <c r="D262" s="81">
        <v>8594826</v>
      </c>
      <c r="E262" s="81">
        <v>12146.07</v>
      </c>
      <c r="F262" s="63" t="s">
        <v>407</v>
      </c>
      <c r="G262" s="82">
        <v>17.814730000000001</v>
      </c>
      <c r="H262" s="63" t="s">
        <v>408</v>
      </c>
    </row>
  </sheetData>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7BFFA-2922-450A-BF2B-3D19F2AEACD9}">
  <sheetPr>
    <tabColor theme="0"/>
  </sheetPr>
  <dimension ref="A1:F13"/>
  <sheetViews>
    <sheetView zoomScaleNormal="100" workbookViewId="0">
      <pane ySplit="1" topLeftCell="A2" activePane="bottomLeft" state="frozen"/>
      <selection pane="bottomLeft" activeCell="A2" sqref="A2"/>
    </sheetView>
  </sheetViews>
  <sheetFormatPr defaultColWidth="8.85546875" defaultRowHeight="15" x14ac:dyDescent="0.25"/>
  <cols>
    <col min="1" max="1" width="28.7109375" style="8" customWidth="1"/>
    <col min="2" max="2" width="34" style="8" customWidth="1"/>
    <col min="3" max="3" width="21" style="8" customWidth="1"/>
    <col min="4" max="4" width="40.28515625" style="8" customWidth="1"/>
    <col min="5" max="5" width="33.140625" style="8" customWidth="1"/>
    <col min="6" max="6" width="25.28515625" style="8" customWidth="1"/>
    <col min="7" max="7" width="8.85546875" style="50"/>
    <col min="8" max="8" width="54.7109375" style="50" customWidth="1"/>
    <col min="9" max="16384" width="8.85546875" style="50"/>
  </cols>
  <sheetData>
    <row r="1" spans="1:6" x14ac:dyDescent="0.25">
      <c r="A1" s="77" t="s">
        <v>670</v>
      </c>
      <c r="B1" s="9" t="s">
        <v>671</v>
      </c>
      <c r="C1" s="9" t="s">
        <v>672</v>
      </c>
      <c r="D1" s="9" t="s">
        <v>673</v>
      </c>
      <c r="E1" s="9" t="s">
        <v>674</v>
      </c>
      <c r="F1" s="9" t="s">
        <v>675</v>
      </c>
    </row>
    <row r="2" spans="1:6" ht="105" x14ac:dyDescent="0.25">
      <c r="A2" s="11" t="s">
        <v>676</v>
      </c>
      <c r="B2" s="11" t="s">
        <v>677</v>
      </c>
      <c r="C2" s="11" t="s">
        <v>678</v>
      </c>
      <c r="D2" s="11" t="s">
        <v>679</v>
      </c>
      <c r="E2" s="11" t="s">
        <v>680</v>
      </c>
      <c r="F2" s="11" t="s">
        <v>681</v>
      </c>
    </row>
    <row r="3" spans="1:6" ht="90" x14ac:dyDescent="0.25">
      <c r="A3" s="11" t="s">
        <v>676</v>
      </c>
      <c r="B3" s="11" t="s">
        <v>682</v>
      </c>
      <c r="C3" s="11" t="s">
        <v>678</v>
      </c>
      <c r="D3" s="11" t="s">
        <v>683</v>
      </c>
      <c r="E3" s="11" t="s">
        <v>684</v>
      </c>
      <c r="F3" s="11" t="s">
        <v>681</v>
      </c>
    </row>
    <row r="4" spans="1:6" ht="105" x14ac:dyDescent="0.25">
      <c r="A4" s="11" t="s">
        <v>676</v>
      </c>
      <c r="B4" s="11" t="s">
        <v>685</v>
      </c>
      <c r="C4" s="11" t="s">
        <v>678</v>
      </c>
      <c r="D4" s="11" t="s">
        <v>686</v>
      </c>
      <c r="E4" s="11" t="s">
        <v>687</v>
      </c>
      <c r="F4" s="11" t="s">
        <v>681</v>
      </c>
    </row>
    <row r="5" spans="1:6" ht="60" x14ac:dyDescent="0.25">
      <c r="A5" s="11" t="s">
        <v>676</v>
      </c>
      <c r="B5" s="11" t="s">
        <v>688</v>
      </c>
      <c r="C5" s="11" t="s">
        <v>689</v>
      </c>
      <c r="D5" s="11" t="s">
        <v>690</v>
      </c>
      <c r="E5" s="11" t="s">
        <v>691</v>
      </c>
      <c r="F5" s="11" t="s">
        <v>681</v>
      </c>
    </row>
    <row r="6" spans="1:6" ht="90" x14ac:dyDescent="0.25">
      <c r="A6" s="11" t="s">
        <v>676</v>
      </c>
      <c r="B6" s="11" t="s">
        <v>692</v>
      </c>
      <c r="C6" s="11" t="s">
        <v>678</v>
      </c>
      <c r="D6" s="11" t="s">
        <v>693</v>
      </c>
      <c r="E6" s="11" t="s">
        <v>694</v>
      </c>
      <c r="F6" s="11" t="s">
        <v>681</v>
      </c>
    </row>
    <row r="7" spans="1:6" ht="60" x14ac:dyDescent="0.25">
      <c r="A7" s="11" t="s">
        <v>695</v>
      </c>
      <c r="B7" s="11" t="s">
        <v>696</v>
      </c>
      <c r="C7" s="11" t="s">
        <v>678</v>
      </c>
      <c r="D7" s="11" t="s">
        <v>697</v>
      </c>
      <c r="E7" s="11" t="s">
        <v>698</v>
      </c>
      <c r="F7" s="11" t="s">
        <v>681</v>
      </c>
    </row>
    <row r="8" spans="1:6" ht="75" x14ac:dyDescent="0.25">
      <c r="A8" s="11" t="s">
        <v>699</v>
      </c>
      <c r="B8" s="11" t="s">
        <v>700</v>
      </c>
      <c r="C8" s="11" t="s">
        <v>678</v>
      </c>
      <c r="D8" s="11" t="s">
        <v>701</v>
      </c>
      <c r="E8" s="11" t="s">
        <v>702</v>
      </c>
      <c r="F8" s="4" t="s">
        <v>703</v>
      </c>
    </row>
    <row r="9" spans="1:6" ht="105" x14ac:dyDescent="0.25">
      <c r="A9" s="11" t="s">
        <v>704</v>
      </c>
      <c r="B9" s="11" t="s">
        <v>705</v>
      </c>
      <c r="C9" s="11" t="s">
        <v>706</v>
      </c>
      <c r="D9" s="11" t="s">
        <v>707</v>
      </c>
      <c r="E9" s="11" t="s">
        <v>708</v>
      </c>
      <c r="F9" s="11" t="s">
        <v>681</v>
      </c>
    </row>
    <row r="10" spans="1:6" ht="90" x14ac:dyDescent="0.25">
      <c r="A10" s="11" t="s">
        <v>704</v>
      </c>
      <c r="B10" s="11" t="s">
        <v>709</v>
      </c>
      <c r="C10" s="11" t="s">
        <v>706</v>
      </c>
      <c r="D10" s="11" t="s">
        <v>710</v>
      </c>
      <c r="E10" s="11" t="s">
        <v>711</v>
      </c>
      <c r="F10" s="11" t="s">
        <v>681</v>
      </c>
    </row>
    <row r="11" spans="1:6" ht="75" x14ac:dyDescent="0.25">
      <c r="A11" s="11" t="s">
        <v>712</v>
      </c>
      <c r="B11" s="11" t="s">
        <v>713</v>
      </c>
      <c r="C11" s="11" t="s">
        <v>714</v>
      </c>
      <c r="D11" s="11" t="s">
        <v>715</v>
      </c>
      <c r="E11" s="11" t="s">
        <v>716</v>
      </c>
      <c r="F11" s="11" t="s">
        <v>681</v>
      </c>
    </row>
    <row r="12" spans="1:6" ht="135" x14ac:dyDescent="0.25">
      <c r="A12" s="11" t="s">
        <v>717</v>
      </c>
      <c r="B12" s="11" t="s">
        <v>718</v>
      </c>
      <c r="C12" s="11" t="s">
        <v>689</v>
      </c>
      <c r="D12" s="11" t="s">
        <v>719</v>
      </c>
      <c r="E12" s="11" t="s">
        <v>720</v>
      </c>
      <c r="F12" s="11" t="s">
        <v>681</v>
      </c>
    </row>
    <row r="13" spans="1:6" ht="45" x14ac:dyDescent="0.25">
      <c r="A13" s="11" t="s">
        <v>717</v>
      </c>
      <c r="B13" s="11" t="s">
        <v>721</v>
      </c>
      <c r="C13" s="11" t="s">
        <v>714</v>
      </c>
      <c r="D13" s="11" t="s">
        <v>722</v>
      </c>
      <c r="E13" s="11" t="s">
        <v>723</v>
      </c>
      <c r="F13" s="11" t="s">
        <v>681</v>
      </c>
    </row>
  </sheetData>
  <autoFilter ref="A1:F1" xr:uid="{00000000-0001-0000-1500-000000000000}"/>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4EB48-4001-499B-89BF-C17DEBF2C058}">
  <sheetPr>
    <tabColor theme="0"/>
  </sheetPr>
  <dimension ref="A1:H667"/>
  <sheetViews>
    <sheetView workbookViewId="0"/>
  </sheetViews>
  <sheetFormatPr defaultColWidth="29.5703125" defaultRowHeight="15" x14ac:dyDescent="0.25"/>
  <cols>
    <col min="1" max="1" width="9.5703125" style="18" bestFit="1" customWidth="1"/>
    <col min="2" max="2" width="18.85546875" style="18" customWidth="1"/>
    <col min="3" max="3" width="16" style="80" bestFit="1" customWidth="1"/>
    <col min="4" max="4" width="15.28515625" style="79" bestFit="1" customWidth="1"/>
    <col min="5" max="5" width="14.42578125" style="79" bestFit="1" customWidth="1"/>
    <col min="6" max="6" width="18.7109375" style="79" customWidth="1"/>
    <col min="7" max="7" width="17.85546875" style="78" customWidth="1"/>
    <col min="8" max="8" width="44.140625" style="18" customWidth="1"/>
  </cols>
  <sheetData>
    <row r="1" spans="1:8" ht="30" x14ac:dyDescent="0.25">
      <c r="A1" s="15" t="s">
        <v>0</v>
      </c>
      <c r="B1" s="5" t="s">
        <v>724</v>
      </c>
      <c r="C1" s="83" t="s">
        <v>725</v>
      </c>
      <c r="D1" s="84" t="s">
        <v>726</v>
      </c>
      <c r="E1" s="84" t="s">
        <v>727</v>
      </c>
      <c r="F1" s="85" t="s">
        <v>728</v>
      </c>
      <c r="G1" s="86" t="s">
        <v>729</v>
      </c>
      <c r="H1" s="5" t="s">
        <v>730</v>
      </c>
    </row>
    <row r="2" spans="1:8" ht="45" x14ac:dyDescent="0.25">
      <c r="A2" s="4">
        <v>1</v>
      </c>
      <c r="B2" s="4" t="s">
        <v>411</v>
      </c>
      <c r="C2" s="97">
        <v>21.2556499999999</v>
      </c>
      <c r="D2" s="99">
        <v>79194348.793931603</v>
      </c>
      <c r="E2" s="99">
        <v>78602169.756903201</v>
      </c>
      <c r="F2" s="99">
        <v>592179.03702843597</v>
      </c>
      <c r="G2" s="98">
        <v>2.6115365498098599E-2</v>
      </c>
      <c r="H2" s="4" t="s">
        <v>731</v>
      </c>
    </row>
    <row r="3" spans="1:8" ht="45" x14ac:dyDescent="0.25">
      <c r="A3" s="4">
        <v>2</v>
      </c>
      <c r="B3" s="4" t="s">
        <v>455</v>
      </c>
      <c r="C3" s="97">
        <v>33.471181818181797</v>
      </c>
      <c r="D3" s="99">
        <v>65515491.992223501</v>
      </c>
      <c r="E3" s="99">
        <v>64815658.744141199</v>
      </c>
      <c r="F3" s="99">
        <v>699833.24808226095</v>
      </c>
      <c r="G3" s="98">
        <v>2.16045847364272E-2</v>
      </c>
      <c r="H3" s="4" t="s">
        <v>731</v>
      </c>
    </row>
    <row r="4" spans="1:8" ht="45" x14ac:dyDescent="0.25">
      <c r="A4" s="4">
        <v>3</v>
      </c>
      <c r="B4" s="4" t="s">
        <v>423</v>
      </c>
      <c r="C4" s="97">
        <v>20.595671212121101</v>
      </c>
      <c r="D4" s="99">
        <v>55252374.688599199</v>
      </c>
      <c r="E4" s="99">
        <v>54850768.660629302</v>
      </c>
      <c r="F4" s="99">
        <v>401606.02796990803</v>
      </c>
      <c r="G4" s="98">
        <v>1.82201884554321E-2</v>
      </c>
      <c r="H4" s="4" t="s">
        <v>731</v>
      </c>
    </row>
    <row r="5" spans="1:8" ht="45" x14ac:dyDescent="0.25">
      <c r="A5" s="4">
        <v>4</v>
      </c>
      <c r="B5" s="4" t="s">
        <v>415</v>
      </c>
      <c r="C5" s="97">
        <v>14.2374636363636</v>
      </c>
      <c r="D5" s="99">
        <v>45106640.152025498</v>
      </c>
      <c r="E5" s="99">
        <v>44939414.399663299</v>
      </c>
      <c r="F5" s="99">
        <v>167225.75236218399</v>
      </c>
      <c r="G5" s="98">
        <v>1.48745006670428E-2</v>
      </c>
      <c r="H5" s="4" t="s">
        <v>731</v>
      </c>
    </row>
    <row r="6" spans="1:8" ht="45" x14ac:dyDescent="0.25">
      <c r="A6" s="4">
        <v>5</v>
      </c>
      <c r="B6" s="4" t="s">
        <v>436</v>
      </c>
      <c r="C6" s="97">
        <v>17.926560606060502</v>
      </c>
      <c r="D6" s="99">
        <v>41258574.232592702</v>
      </c>
      <c r="E6" s="99">
        <v>40800963.633759402</v>
      </c>
      <c r="F6" s="99">
        <v>457610.59883338801</v>
      </c>
      <c r="G6" s="98">
        <v>1.36055509316487E-2</v>
      </c>
      <c r="H6" s="4" t="s">
        <v>731</v>
      </c>
    </row>
    <row r="7" spans="1:8" ht="45" x14ac:dyDescent="0.25">
      <c r="A7" s="4">
        <v>6</v>
      </c>
      <c r="B7" s="4" t="s">
        <v>525</v>
      </c>
      <c r="C7" s="97">
        <v>34.1718196969696</v>
      </c>
      <c r="D7" s="99">
        <v>40375330.949653402</v>
      </c>
      <c r="E7" s="99">
        <v>39985024.926950298</v>
      </c>
      <c r="F7" s="99">
        <v>390306.02270313702</v>
      </c>
      <c r="G7" s="98">
        <v>1.33142899829954E-2</v>
      </c>
      <c r="H7" s="4" t="s">
        <v>731</v>
      </c>
    </row>
    <row r="8" spans="1:8" ht="45" x14ac:dyDescent="0.25">
      <c r="A8" s="4">
        <v>7</v>
      </c>
      <c r="B8" s="4" t="s">
        <v>416</v>
      </c>
      <c r="C8" s="97">
        <v>12.5079196969696</v>
      </c>
      <c r="D8" s="99">
        <v>37602118.364956804</v>
      </c>
      <c r="E8" s="99">
        <v>37073060.586994901</v>
      </c>
      <c r="F8" s="99">
        <v>529057.77796188102</v>
      </c>
      <c r="G8" s="98">
        <v>1.2399787100451001E-2</v>
      </c>
      <c r="H8" s="4" t="s">
        <v>731</v>
      </c>
    </row>
    <row r="9" spans="1:8" ht="45" x14ac:dyDescent="0.25">
      <c r="A9" s="4">
        <v>8</v>
      </c>
      <c r="B9" s="4" t="s">
        <v>433</v>
      </c>
      <c r="C9" s="97">
        <v>15.4477484848484</v>
      </c>
      <c r="D9" s="99">
        <v>37077301.979702801</v>
      </c>
      <c r="E9" s="99">
        <v>36838604.201039799</v>
      </c>
      <c r="F9" s="99">
        <v>238697.778662909</v>
      </c>
      <c r="G9" s="98">
        <v>1.22267220784005E-2</v>
      </c>
      <c r="H9" s="4" t="s">
        <v>731</v>
      </c>
    </row>
    <row r="10" spans="1:8" ht="45" x14ac:dyDescent="0.25">
      <c r="A10" s="4">
        <v>9</v>
      </c>
      <c r="B10" s="4" t="s">
        <v>453</v>
      </c>
      <c r="C10" s="97">
        <v>17.727045454545401</v>
      </c>
      <c r="D10" s="99">
        <v>35156122.400199004</v>
      </c>
      <c r="E10" s="99">
        <v>34811510.8904512</v>
      </c>
      <c r="F10" s="99">
        <v>344611.50974781701</v>
      </c>
      <c r="G10" s="98">
        <v>1.15931881499029E-2</v>
      </c>
      <c r="H10" s="4" t="s">
        <v>731</v>
      </c>
    </row>
    <row r="11" spans="1:8" ht="45" x14ac:dyDescent="0.25">
      <c r="A11" s="4">
        <v>10</v>
      </c>
      <c r="B11" s="4" t="s">
        <v>432</v>
      </c>
      <c r="C11" s="97">
        <v>13.4183545454545</v>
      </c>
      <c r="D11" s="99">
        <v>32313161.022374101</v>
      </c>
      <c r="E11" s="99">
        <v>32075252.647540499</v>
      </c>
      <c r="F11" s="99">
        <v>237908.374833629</v>
      </c>
      <c r="G11" s="98">
        <v>1.06556846965686E-2</v>
      </c>
      <c r="H11" s="4" t="s">
        <v>731</v>
      </c>
    </row>
    <row r="12" spans="1:8" ht="45" x14ac:dyDescent="0.25">
      <c r="A12" s="4">
        <v>11</v>
      </c>
      <c r="B12" s="4" t="s">
        <v>467</v>
      </c>
      <c r="C12" s="97">
        <v>16.724227272727202</v>
      </c>
      <c r="D12" s="96">
        <v>30894123.406330399</v>
      </c>
      <c r="E12" s="96">
        <v>30619728.008845702</v>
      </c>
      <c r="F12" s="96">
        <v>274395.39748472301</v>
      </c>
      <c r="G12" s="95">
        <v>1.0187738604923099E-2</v>
      </c>
      <c r="H12" s="4" t="s">
        <v>731</v>
      </c>
    </row>
    <row r="13" spans="1:8" ht="45" x14ac:dyDescent="0.25">
      <c r="A13" s="4">
        <v>12</v>
      </c>
      <c r="B13" s="4" t="s">
        <v>502</v>
      </c>
      <c r="C13" s="97">
        <v>20.7013075757575</v>
      </c>
      <c r="D13" s="96">
        <v>28484583.8082476</v>
      </c>
      <c r="E13" s="96">
        <v>28174790.227478702</v>
      </c>
      <c r="F13" s="96">
        <v>309793.58076891297</v>
      </c>
      <c r="G13" s="95">
        <v>9.39316161496879E-3</v>
      </c>
      <c r="H13" s="4" t="s">
        <v>731</v>
      </c>
    </row>
    <row r="14" spans="1:8" ht="45" x14ac:dyDescent="0.25">
      <c r="A14" s="4">
        <v>13</v>
      </c>
      <c r="B14" s="4" t="s">
        <v>474</v>
      </c>
      <c r="C14" s="97">
        <v>16.721386363636299</v>
      </c>
      <c r="D14" s="96">
        <v>28398789.4866505</v>
      </c>
      <c r="E14" s="96">
        <v>27971255.829241298</v>
      </c>
      <c r="F14" s="96">
        <v>427533.65740920702</v>
      </c>
      <c r="G14" s="95">
        <v>9.3648698226844896E-3</v>
      </c>
      <c r="H14" s="4" t="s">
        <v>731</v>
      </c>
    </row>
    <row r="15" spans="1:8" ht="45" x14ac:dyDescent="0.25">
      <c r="A15" s="4">
        <v>14</v>
      </c>
      <c r="B15" s="4" t="s">
        <v>414</v>
      </c>
      <c r="C15" s="97">
        <v>8.3420515151514998</v>
      </c>
      <c r="D15" s="96">
        <v>28249252.470366701</v>
      </c>
      <c r="E15" s="96">
        <v>28064039.115616601</v>
      </c>
      <c r="F15" s="96">
        <v>185213.35475005399</v>
      </c>
      <c r="G15" s="95">
        <v>9.3155580486094305E-3</v>
      </c>
      <c r="H15" s="4" t="s">
        <v>731</v>
      </c>
    </row>
    <row r="16" spans="1:8" ht="45" x14ac:dyDescent="0.25">
      <c r="A16" s="4">
        <v>15</v>
      </c>
      <c r="B16" s="4" t="s">
        <v>466</v>
      </c>
      <c r="C16" s="97">
        <v>14.6368863636363</v>
      </c>
      <c r="D16" s="96">
        <v>27080737.5689856</v>
      </c>
      <c r="E16" s="96">
        <v>26780685.663055699</v>
      </c>
      <c r="F16" s="96">
        <v>300051.90592995699</v>
      </c>
      <c r="G16" s="95">
        <v>8.9302250772007596E-3</v>
      </c>
      <c r="H16" s="4" t="s">
        <v>731</v>
      </c>
    </row>
    <row r="17" spans="1:8" ht="45" x14ac:dyDescent="0.25">
      <c r="A17" s="4">
        <v>16</v>
      </c>
      <c r="B17" s="4" t="s">
        <v>444</v>
      </c>
      <c r="C17" s="97">
        <v>12.7814878787878</v>
      </c>
      <c r="D17" s="96">
        <v>27066455.1952435</v>
      </c>
      <c r="E17" s="96">
        <v>26848173.2279322</v>
      </c>
      <c r="F17" s="96">
        <v>218281.96731126399</v>
      </c>
      <c r="G17" s="95">
        <v>8.9255152788863899E-3</v>
      </c>
      <c r="H17" s="4" t="s">
        <v>731</v>
      </c>
    </row>
    <row r="18" spans="1:8" ht="45" x14ac:dyDescent="0.25">
      <c r="A18" s="4">
        <v>17</v>
      </c>
      <c r="B18" s="4" t="s">
        <v>503</v>
      </c>
      <c r="C18" s="97">
        <v>19.5819863636363</v>
      </c>
      <c r="D18" s="96">
        <v>26696216.054624401</v>
      </c>
      <c r="E18" s="96">
        <v>26471622.141469602</v>
      </c>
      <c r="F18" s="96">
        <v>224593.91315476701</v>
      </c>
      <c r="G18" s="95">
        <v>8.8034241116980699E-3</v>
      </c>
      <c r="H18" s="4" t="s">
        <v>731</v>
      </c>
    </row>
    <row r="19" spans="1:8" ht="45" x14ac:dyDescent="0.25">
      <c r="A19" s="4">
        <v>18</v>
      </c>
      <c r="B19" s="4" t="s">
        <v>508</v>
      </c>
      <c r="C19" s="97">
        <v>19.907359090909001</v>
      </c>
      <c r="D19" s="96">
        <v>26281150.165450901</v>
      </c>
      <c r="E19" s="96">
        <v>25993614.316554699</v>
      </c>
      <c r="F19" s="96">
        <v>287535.84889625001</v>
      </c>
      <c r="G19" s="95">
        <v>8.6665507417337199E-3</v>
      </c>
      <c r="H19" s="4" t="s">
        <v>731</v>
      </c>
    </row>
    <row r="20" spans="1:8" ht="45" x14ac:dyDescent="0.25">
      <c r="A20" s="4">
        <v>19</v>
      </c>
      <c r="B20" s="4" t="s">
        <v>560</v>
      </c>
      <c r="C20" s="97">
        <v>27.931642424242401</v>
      </c>
      <c r="D20" s="96">
        <v>25743456.082607199</v>
      </c>
      <c r="E20" s="96">
        <v>25588004.756475098</v>
      </c>
      <c r="F20" s="96">
        <v>155451.32613210601</v>
      </c>
      <c r="G20" s="95">
        <v>8.4892391315812502E-3</v>
      </c>
      <c r="H20" s="4" t="s">
        <v>731</v>
      </c>
    </row>
    <row r="21" spans="1:8" ht="45" x14ac:dyDescent="0.25">
      <c r="A21" s="4">
        <v>20</v>
      </c>
      <c r="B21" s="4" t="s">
        <v>479</v>
      </c>
      <c r="C21" s="97">
        <v>15.7168106060605</v>
      </c>
      <c r="D21" s="96">
        <v>25318461.992819201</v>
      </c>
      <c r="E21" s="96">
        <v>25101310.898208901</v>
      </c>
      <c r="F21" s="96">
        <v>217151.094610381</v>
      </c>
      <c r="G21" s="95">
        <v>8.3490918084657504E-3</v>
      </c>
      <c r="H21" s="4" t="s">
        <v>731</v>
      </c>
    </row>
    <row r="22" spans="1:8" ht="45" x14ac:dyDescent="0.25">
      <c r="A22" s="4">
        <v>21</v>
      </c>
      <c r="B22" s="4" t="s">
        <v>478</v>
      </c>
      <c r="C22" s="97">
        <v>14.5857712121212</v>
      </c>
      <c r="D22" s="96">
        <v>23678661.144090701</v>
      </c>
      <c r="E22" s="96">
        <v>23291809.548002001</v>
      </c>
      <c r="F22" s="96">
        <v>386851.59608870599</v>
      </c>
      <c r="G22" s="95">
        <v>7.8083461724347096E-3</v>
      </c>
      <c r="H22" s="4" t="s">
        <v>731</v>
      </c>
    </row>
    <row r="23" spans="1:8" ht="45" x14ac:dyDescent="0.25">
      <c r="A23" s="4">
        <v>22</v>
      </c>
      <c r="B23" s="4" t="s">
        <v>462</v>
      </c>
      <c r="C23" s="97">
        <v>12.621993939393899</v>
      </c>
      <c r="D23" s="96">
        <v>23517427.547679801</v>
      </c>
      <c r="E23" s="96">
        <v>23341044.154039301</v>
      </c>
      <c r="F23" s="96">
        <v>176383.39364058801</v>
      </c>
      <c r="G23" s="95">
        <v>7.7551772990874599E-3</v>
      </c>
      <c r="H23" s="4" t="s">
        <v>731</v>
      </c>
    </row>
    <row r="24" spans="1:8" ht="45" x14ac:dyDescent="0.25">
      <c r="A24" s="4">
        <v>23</v>
      </c>
      <c r="B24" s="4" t="s">
        <v>529</v>
      </c>
      <c r="C24" s="97">
        <v>20.660762121212102</v>
      </c>
      <c r="D24" s="96">
        <v>23409153.860284299</v>
      </c>
      <c r="E24" s="96">
        <v>23032887.760575</v>
      </c>
      <c r="F24" s="96">
        <v>376266.09970936802</v>
      </c>
      <c r="G24" s="95">
        <v>7.7194726438535597E-3</v>
      </c>
      <c r="H24" s="4" t="s">
        <v>731</v>
      </c>
    </row>
    <row r="25" spans="1:8" ht="45" x14ac:dyDescent="0.25">
      <c r="A25" s="4">
        <v>24</v>
      </c>
      <c r="B25" s="4" t="s">
        <v>491</v>
      </c>
      <c r="C25" s="97">
        <v>15.6835424242424</v>
      </c>
      <c r="D25" s="96">
        <v>22914328.382583801</v>
      </c>
      <c r="E25" s="96">
        <v>22336491.246615998</v>
      </c>
      <c r="F25" s="96">
        <v>577837.13596777106</v>
      </c>
      <c r="G25" s="95">
        <v>7.5562975132448702E-3</v>
      </c>
      <c r="H25" s="4" t="s">
        <v>731</v>
      </c>
    </row>
    <row r="26" spans="1:8" ht="45" x14ac:dyDescent="0.25">
      <c r="A26" s="4">
        <v>25</v>
      </c>
      <c r="B26" s="4" t="s">
        <v>456</v>
      </c>
      <c r="C26" s="97">
        <v>11.5600409090908</v>
      </c>
      <c r="D26" s="96">
        <v>22564078.3354306</v>
      </c>
      <c r="E26" s="96">
        <v>22357448.5426176</v>
      </c>
      <c r="F26" s="96">
        <v>206629.792812984</v>
      </c>
      <c r="G26" s="95">
        <v>7.44079800934802E-3</v>
      </c>
      <c r="H26" s="4" t="s">
        <v>731</v>
      </c>
    </row>
    <row r="27" spans="1:8" ht="45" x14ac:dyDescent="0.25">
      <c r="A27" s="4">
        <v>26</v>
      </c>
      <c r="B27" s="4" t="s">
        <v>454</v>
      </c>
      <c r="C27" s="97">
        <v>11.3022484848484</v>
      </c>
      <c r="D27" s="96">
        <v>22354308.532659698</v>
      </c>
      <c r="E27" s="96">
        <v>22185077.501361702</v>
      </c>
      <c r="F27" s="96">
        <v>169231.031297949</v>
      </c>
      <c r="G27" s="95">
        <v>7.3716236913157996E-3</v>
      </c>
      <c r="H27" s="4" t="s">
        <v>731</v>
      </c>
    </row>
    <row r="28" spans="1:8" ht="45" x14ac:dyDescent="0.25">
      <c r="A28" s="4">
        <v>27</v>
      </c>
      <c r="B28" s="4" t="s">
        <v>507</v>
      </c>
      <c r="C28" s="97">
        <v>16.007572727272699</v>
      </c>
      <c r="D28" s="96">
        <v>21222913.1190724</v>
      </c>
      <c r="E28" s="96">
        <v>20875680.989553001</v>
      </c>
      <c r="F28" s="96">
        <v>347232.12951947702</v>
      </c>
      <c r="G28" s="95">
        <v>6.9985313533058504E-3</v>
      </c>
      <c r="H28" s="4" t="s">
        <v>731</v>
      </c>
    </row>
    <row r="29" spans="1:8" ht="45" x14ac:dyDescent="0.25">
      <c r="A29" s="4">
        <v>28</v>
      </c>
      <c r="B29" s="4" t="s">
        <v>537</v>
      </c>
      <c r="C29" s="97">
        <v>18.932743939393902</v>
      </c>
      <c r="D29" s="96">
        <v>20510259.2468725</v>
      </c>
      <c r="E29" s="96">
        <v>20339348.046814099</v>
      </c>
      <c r="F29" s="96">
        <v>170911.20005833899</v>
      </c>
      <c r="G29" s="95">
        <v>6.76352447933603E-3</v>
      </c>
      <c r="H29" s="4" t="s">
        <v>731</v>
      </c>
    </row>
    <row r="30" spans="1:8" ht="45" x14ac:dyDescent="0.25">
      <c r="A30" s="4">
        <v>29</v>
      </c>
      <c r="B30" s="4" t="s">
        <v>461</v>
      </c>
      <c r="C30" s="97">
        <v>10.667396969696901</v>
      </c>
      <c r="D30" s="96">
        <v>19978325.5020492</v>
      </c>
      <c r="E30" s="96">
        <v>19824672.4607483</v>
      </c>
      <c r="F30" s="96">
        <v>153653.04130086699</v>
      </c>
      <c r="G30" s="95">
        <v>6.5881124154906897E-3</v>
      </c>
      <c r="H30" s="4" t="s">
        <v>731</v>
      </c>
    </row>
    <row r="31" spans="1:8" ht="45" x14ac:dyDescent="0.25">
      <c r="A31" s="4">
        <v>30</v>
      </c>
      <c r="B31" s="4" t="s">
        <v>429</v>
      </c>
      <c r="C31" s="97">
        <v>7.8126636363636202</v>
      </c>
      <c r="D31" s="96">
        <v>19489706.3687369</v>
      </c>
      <c r="E31" s="96">
        <v>19294168.695029698</v>
      </c>
      <c r="F31" s="96">
        <v>195537.67370721299</v>
      </c>
      <c r="G31" s="95">
        <v>6.4269839075839202E-3</v>
      </c>
      <c r="H31" s="4" t="s">
        <v>731</v>
      </c>
    </row>
    <row r="32" spans="1:8" ht="45" x14ac:dyDescent="0.25">
      <c r="A32" s="4">
        <v>31</v>
      </c>
      <c r="B32" s="4" t="s">
        <v>422</v>
      </c>
      <c r="C32" s="97">
        <v>6.97405454545454</v>
      </c>
      <c r="D32" s="96">
        <v>18825689.920774698</v>
      </c>
      <c r="E32" s="96">
        <v>18768978.833770499</v>
      </c>
      <c r="F32" s="96">
        <v>56711.087004226902</v>
      </c>
      <c r="G32" s="95">
        <v>6.2080158562093802E-3</v>
      </c>
      <c r="H32" s="4" t="s">
        <v>731</v>
      </c>
    </row>
    <row r="33" spans="1:8" ht="45" x14ac:dyDescent="0.25">
      <c r="A33" s="4">
        <v>32</v>
      </c>
      <c r="B33" s="4" t="s">
        <v>501</v>
      </c>
      <c r="C33" s="97">
        <v>13.604006060606</v>
      </c>
      <c r="D33" s="96">
        <v>18780928.533122402</v>
      </c>
      <c r="E33" s="96">
        <v>18244488.230988301</v>
      </c>
      <c r="F33" s="96">
        <v>536440.30213407695</v>
      </c>
      <c r="G33" s="95">
        <v>6.1932552070400396E-3</v>
      </c>
      <c r="H33" s="4" t="s">
        <v>731</v>
      </c>
    </row>
    <row r="34" spans="1:8" ht="45" x14ac:dyDescent="0.25">
      <c r="A34" s="4">
        <v>33</v>
      </c>
      <c r="B34" s="4" t="s">
        <v>538</v>
      </c>
      <c r="C34" s="97">
        <v>17.455503030302999</v>
      </c>
      <c r="D34" s="96">
        <v>18774393.985684399</v>
      </c>
      <c r="E34" s="96">
        <v>17938778.642086402</v>
      </c>
      <c r="F34" s="96">
        <v>835615.34359800303</v>
      </c>
      <c r="G34" s="95">
        <v>6.1911003551180597E-3</v>
      </c>
      <c r="H34" s="4" t="s">
        <v>731</v>
      </c>
    </row>
    <row r="35" spans="1:8" ht="45" x14ac:dyDescent="0.25">
      <c r="A35" s="4">
        <v>34</v>
      </c>
      <c r="B35" s="4" t="s">
        <v>607</v>
      </c>
      <c r="C35" s="97">
        <v>27.790677272727201</v>
      </c>
      <c r="D35" s="96">
        <v>18749596.2802977</v>
      </c>
      <c r="E35" s="96">
        <v>18188039.206684601</v>
      </c>
      <c r="F35" s="96">
        <v>561557.07361310394</v>
      </c>
      <c r="G35" s="95">
        <v>6.1829229895667198E-3</v>
      </c>
      <c r="H35" s="4" t="s">
        <v>731</v>
      </c>
    </row>
    <row r="36" spans="1:8" ht="45" x14ac:dyDescent="0.25">
      <c r="A36" s="4">
        <v>35</v>
      </c>
      <c r="B36" s="4" t="s">
        <v>495</v>
      </c>
      <c r="C36" s="97">
        <v>13.0331257575757</v>
      </c>
      <c r="D36" s="96">
        <v>18614182.341228802</v>
      </c>
      <c r="E36" s="96">
        <v>18495148.814497601</v>
      </c>
      <c r="F36" s="96">
        <v>119033.52673113</v>
      </c>
      <c r="G36" s="95">
        <v>6.1382684837064097E-3</v>
      </c>
      <c r="H36" s="4" t="s">
        <v>731</v>
      </c>
    </row>
    <row r="37" spans="1:8" ht="45" x14ac:dyDescent="0.25">
      <c r="A37" s="4">
        <v>36</v>
      </c>
      <c r="B37" s="4" t="s">
        <v>427</v>
      </c>
      <c r="C37" s="97">
        <v>7.3706378787878704</v>
      </c>
      <c r="D37" s="96">
        <v>18448582.7598814</v>
      </c>
      <c r="E37" s="96">
        <v>18245131.610711999</v>
      </c>
      <c r="F37" s="96">
        <v>203451.14916945901</v>
      </c>
      <c r="G37" s="95">
        <v>6.0836598700985001E-3</v>
      </c>
      <c r="H37" s="4" t="s">
        <v>731</v>
      </c>
    </row>
    <row r="38" spans="1:8" ht="45" x14ac:dyDescent="0.25">
      <c r="A38" s="4">
        <v>37</v>
      </c>
      <c r="B38" s="4" t="s">
        <v>489</v>
      </c>
      <c r="C38" s="97">
        <v>11.814966666666599</v>
      </c>
      <c r="D38" s="96">
        <v>17696752.5098687</v>
      </c>
      <c r="E38" s="96">
        <v>17249773.4592847</v>
      </c>
      <c r="F38" s="96">
        <v>446979.050584029</v>
      </c>
      <c r="G38" s="95">
        <v>5.8357340765207598E-3</v>
      </c>
      <c r="H38" s="4" t="s">
        <v>731</v>
      </c>
    </row>
    <row r="39" spans="1:8" ht="45" x14ac:dyDescent="0.25">
      <c r="A39" s="4">
        <v>38</v>
      </c>
      <c r="B39" s="4" t="s">
        <v>441</v>
      </c>
      <c r="C39" s="97">
        <v>7.8060333333333203</v>
      </c>
      <c r="D39" s="96">
        <v>16869708.0077186</v>
      </c>
      <c r="E39" s="96">
        <v>16664984.620782301</v>
      </c>
      <c r="F39" s="96">
        <v>204723.38693625</v>
      </c>
      <c r="G39" s="95">
        <v>5.5630054060313303E-3</v>
      </c>
      <c r="H39" s="4" t="s">
        <v>731</v>
      </c>
    </row>
    <row r="40" spans="1:8" ht="45" x14ac:dyDescent="0.25">
      <c r="A40" s="4">
        <v>39</v>
      </c>
      <c r="B40" s="4" t="s">
        <v>648</v>
      </c>
      <c r="C40" s="97">
        <v>31.2755409090908</v>
      </c>
      <c r="D40" s="96">
        <v>16772308.2178951</v>
      </c>
      <c r="E40" s="96">
        <v>16218058.765731901</v>
      </c>
      <c r="F40" s="96">
        <v>554249.45216315403</v>
      </c>
      <c r="G40" s="95">
        <v>5.5308865598078898E-3</v>
      </c>
      <c r="H40" s="4" t="s">
        <v>731</v>
      </c>
    </row>
    <row r="41" spans="1:8" ht="45" x14ac:dyDescent="0.25">
      <c r="A41" s="4">
        <v>40</v>
      </c>
      <c r="B41" s="4" t="s">
        <v>601</v>
      </c>
      <c r="C41" s="97">
        <v>24.307153030302999</v>
      </c>
      <c r="D41" s="96">
        <v>16740391.153678199</v>
      </c>
      <c r="E41" s="96">
        <v>16634976.664726401</v>
      </c>
      <c r="F41" s="96">
        <v>105414.48895177399</v>
      </c>
      <c r="G41" s="95">
        <v>5.5203614931794501E-3</v>
      </c>
      <c r="H41" s="4" t="s">
        <v>731</v>
      </c>
    </row>
    <row r="42" spans="1:8" ht="45" x14ac:dyDescent="0.25">
      <c r="A42" s="4">
        <v>41</v>
      </c>
      <c r="B42" s="4" t="s">
        <v>610</v>
      </c>
      <c r="C42" s="97">
        <v>24.103836363636301</v>
      </c>
      <c r="D42" s="96">
        <v>16012786.351729199</v>
      </c>
      <c r="E42" s="96">
        <v>15654557.522021599</v>
      </c>
      <c r="F42" s="96">
        <v>358228.82970760699</v>
      </c>
      <c r="G42" s="95">
        <v>5.2804243558653898E-3</v>
      </c>
      <c r="H42" s="4" t="s">
        <v>731</v>
      </c>
    </row>
    <row r="43" spans="1:8" ht="45" x14ac:dyDescent="0.25">
      <c r="A43" s="4">
        <v>42</v>
      </c>
      <c r="B43" s="4" t="s">
        <v>424</v>
      </c>
      <c r="C43" s="97">
        <v>6.1666772727272603</v>
      </c>
      <c r="D43" s="96">
        <v>15987426.502422299</v>
      </c>
      <c r="E43" s="96">
        <v>15842278.189820999</v>
      </c>
      <c r="F43" s="96">
        <v>145148.31260122301</v>
      </c>
      <c r="G43" s="95">
        <v>5.27206161605232E-3</v>
      </c>
      <c r="H43" s="4" t="s">
        <v>731</v>
      </c>
    </row>
    <row r="44" spans="1:8" ht="45" x14ac:dyDescent="0.25">
      <c r="A44" s="4">
        <v>43</v>
      </c>
      <c r="B44" s="4" t="s">
        <v>548</v>
      </c>
      <c r="C44" s="97">
        <v>16.589799999999901</v>
      </c>
      <c r="D44" s="96">
        <v>15957171.1284802</v>
      </c>
      <c r="E44" s="96">
        <v>15550885.1225067</v>
      </c>
      <c r="F44" s="96">
        <v>406286.005973491</v>
      </c>
      <c r="G44" s="95">
        <v>5.2620845133826196E-3</v>
      </c>
      <c r="H44" s="4" t="s">
        <v>731</v>
      </c>
    </row>
    <row r="45" spans="1:8" ht="45" x14ac:dyDescent="0.25">
      <c r="A45" s="4">
        <v>44</v>
      </c>
      <c r="B45" s="4" t="s">
        <v>484</v>
      </c>
      <c r="C45" s="97">
        <v>10.1765606060605</v>
      </c>
      <c r="D45" s="96">
        <v>15766518.790116901</v>
      </c>
      <c r="E45" s="96">
        <v>15502577.827438699</v>
      </c>
      <c r="F45" s="96">
        <v>263940.96267815901</v>
      </c>
      <c r="G45" s="95">
        <v>5.19921442763468E-3</v>
      </c>
      <c r="H45" s="4" t="s">
        <v>731</v>
      </c>
    </row>
    <row r="46" spans="1:8" ht="45" x14ac:dyDescent="0.25">
      <c r="A46" s="4">
        <v>45</v>
      </c>
      <c r="B46" s="4" t="s">
        <v>504</v>
      </c>
      <c r="C46" s="97">
        <v>11.266118181818101</v>
      </c>
      <c r="D46" s="96">
        <v>15337184.910928899</v>
      </c>
      <c r="E46" s="96">
        <v>15116478.9065961</v>
      </c>
      <c r="F46" s="96">
        <v>220706.004332752</v>
      </c>
      <c r="G46" s="95">
        <v>5.0576360025770296E-3</v>
      </c>
      <c r="H46" s="4" t="s">
        <v>731</v>
      </c>
    </row>
    <row r="47" spans="1:8" ht="45" x14ac:dyDescent="0.25">
      <c r="A47" s="4">
        <v>46</v>
      </c>
      <c r="B47" s="4" t="s">
        <v>500</v>
      </c>
      <c r="C47" s="97">
        <v>10.9520727272727</v>
      </c>
      <c r="D47" s="96">
        <v>15148796.192175301</v>
      </c>
      <c r="E47" s="96">
        <v>15005297.400651</v>
      </c>
      <c r="F47" s="96">
        <v>143498.79152424401</v>
      </c>
      <c r="G47" s="95">
        <v>4.9955123748069499E-3</v>
      </c>
      <c r="H47" s="4" t="s">
        <v>731</v>
      </c>
    </row>
    <row r="48" spans="1:8" ht="45" x14ac:dyDescent="0.25">
      <c r="A48" s="4">
        <v>47</v>
      </c>
      <c r="B48" s="4" t="s">
        <v>487</v>
      </c>
      <c r="C48" s="97">
        <v>9.7066090909090796</v>
      </c>
      <c r="D48" s="96">
        <v>14770596.227907199</v>
      </c>
      <c r="E48" s="96">
        <v>14538988.937790699</v>
      </c>
      <c r="F48" s="96">
        <v>231607.290116502</v>
      </c>
      <c r="G48" s="95">
        <v>4.8707960225842896E-3</v>
      </c>
      <c r="H48" s="4" t="s">
        <v>731</v>
      </c>
    </row>
    <row r="49" spans="1:8" ht="45" x14ac:dyDescent="0.25">
      <c r="A49" s="4">
        <v>48</v>
      </c>
      <c r="B49" s="4" t="s">
        <v>439</v>
      </c>
      <c r="C49" s="97">
        <v>6.7334909090909001</v>
      </c>
      <c r="D49" s="96">
        <v>14599735.222886801</v>
      </c>
      <c r="E49" s="96">
        <v>14550361.9113129</v>
      </c>
      <c r="F49" s="96">
        <v>49373.311573915104</v>
      </c>
      <c r="G49" s="95">
        <v>4.8144523861577597E-3</v>
      </c>
      <c r="H49" s="4" t="s">
        <v>731</v>
      </c>
    </row>
    <row r="50" spans="1:8" ht="45" x14ac:dyDescent="0.25">
      <c r="A50" s="4">
        <v>49</v>
      </c>
      <c r="B50" s="4" t="s">
        <v>437</v>
      </c>
      <c r="C50" s="97">
        <v>6.37030909090908</v>
      </c>
      <c r="D50" s="96">
        <v>14526726.8022065</v>
      </c>
      <c r="E50" s="96">
        <v>14317113.362439999</v>
      </c>
      <c r="F50" s="96">
        <v>209613.43976649499</v>
      </c>
      <c r="G50" s="95">
        <v>4.7903769108297699E-3</v>
      </c>
      <c r="H50" s="4" t="s">
        <v>731</v>
      </c>
    </row>
    <row r="51" spans="1:8" ht="45" x14ac:dyDescent="0.25">
      <c r="A51" s="4">
        <v>50</v>
      </c>
      <c r="B51" s="4" t="s">
        <v>477</v>
      </c>
      <c r="C51" s="97">
        <v>8.4771242424242299</v>
      </c>
      <c r="D51" s="96">
        <v>14041287.705073399</v>
      </c>
      <c r="E51" s="96">
        <v>13926878.6548783</v>
      </c>
      <c r="F51" s="96">
        <v>114409.05019519701</v>
      </c>
      <c r="G51" s="95">
        <v>4.6302970611717502E-3</v>
      </c>
      <c r="H51" s="4" t="s">
        <v>731</v>
      </c>
    </row>
    <row r="52" spans="1:8" ht="45" x14ac:dyDescent="0.25">
      <c r="A52" s="4">
        <v>51</v>
      </c>
      <c r="B52" s="4" t="s">
        <v>732</v>
      </c>
      <c r="C52" s="97">
        <v>31.881051515151398</v>
      </c>
      <c r="D52" s="96">
        <v>13871622.2290463</v>
      </c>
      <c r="E52" s="96">
        <v>13613237.599293301</v>
      </c>
      <c r="F52" s="96">
        <v>258384.62975292699</v>
      </c>
      <c r="G52" s="95">
        <v>4.5743476659644202E-3</v>
      </c>
      <c r="H52" s="4" t="s">
        <v>731</v>
      </c>
    </row>
    <row r="53" spans="1:8" ht="45" x14ac:dyDescent="0.25">
      <c r="A53" s="4">
        <v>52</v>
      </c>
      <c r="B53" s="4" t="s">
        <v>531</v>
      </c>
      <c r="C53" s="97">
        <v>12.309119696969599</v>
      </c>
      <c r="D53" s="96">
        <v>13710953.3330181</v>
      </c>
      <c r="E53" s="96">
        <v>13572074.179221701</v>
      </c>
      <c r="F53" s="96">
        <v>138879.15379644101</v>
      </c>
      <c r="G53" s="95">
        <v>4.5213650099056096E-3</v>
      </c>
      <c r="H53" s="4" t="s">
        <v>731</v>
      </c>
    </row>
    <row r="54" spans="1:8" ht="45" x14ac:dyDescent="0.25">
      <c r="A54" s="4">
        <v>53</v>
      </c>
      <c r="B54" s="4" t="s">
        <v>457</v>
      </c>
      <c r="C54" s="97">
        <v>7.06532878787878</v>
      </c>
      <c r="D54" s="96">
        <v>13534406.653158899</v>
      </c>
      <c r="E54" s="96">
        <v>13457602.277066801</v>
      </c>
      <c r="F54" s="96">
        <v>76804.376092097198</v>
      </c>
      <c r="G54" s="95">
        <v>4.4631464483262297E-3</v>
      </c>
      <c r="H54" s="4" t="s">
        <v>731</v>
      </c>
    </row>
    <row r="55" spans="1:8" ht="45" x14ac:dyDescent="0.25">
      <c r="A55" s="4">
        <v>54</v>
      </c>
      <c r="B55" s="4" t="s">
        <v>558</v>
      </c>
      <c r="C55" s="97">
        <v>14.5687272727272</v>
      </c>
      <c r="D55" s="96">
        <v>13521745.445784001</v>
      </c>
      <c r="E55" s="96">
        <v>13424968.4125262</v>
      </c>
      <c r="F55" s="96">
        <v>96777.033257821895</v>
      </c>
      <c r="G55" s="95">
        <v>4.4589712506855001E-3</v>
      </c>
      <c r="H55" s="4" t="s">
        <v>731</v>
      </c>
    </row>
    <row r="56" spans="1:8" ht="45" x14ac:dyDescent="0.25">
      <c r="A56" s="4">
        <v>55</v>
      </c>
      <c r="B56" s="4" t="s">
        <v>552</v>
      </c>
      <c r="C56" s="97">
        <v>13.767036363636301</v>
      </c>
      <c r="D56" s="96">
        <v>13172958.0173479</v>
      </c>
      <c r="E56" s="96">
        <v>12751842.4782183</v>
      </c>
      <c r="F56" s="96">
        <v>421115.53912962001</v>
      </c>
      <c r="G56" s="95">
        <v>4.3439540643146497E-3</v>
      </c>
      <c r="H56" s="4" t="s">
        <v>731</v>
      </c>
    </row>
    <row r="57" spans="1:8" ht="45" x14ac:dyDescent="0.25">
      <c r="A57" s="4">
        <v>56</v>
      </c>
      <c r="B57" s="4" t="s">
        <v>417</v>
      </c>
      <c r="C57" s="97">
        <v>4.3965742424242302</v>
      </c>
      <c r="D57" s="96">
        <v>12961613.429806801</v>
      </c>
      <c r="E57" s="96">
        <v>12917271.944537699</v>
      </c>
      <c r="F57" s="96">
        <v>44341.485269169199</v>
      </c>
      <c r="G57" s="95">
        <v>4.2742604405430502E-3</v>
      </c>
      <c r="H57" s="4" t="s">
        <v>731</v>
      </c>
    </row>
    <row r="58" spans="1:8" ht="45" x14ac:dyDescent="0.25">
      <c r="A58" s="4">
        <v>57</v>
      </c>
      <c r="B58" s="4" t="s">
        <v>505</v>
      </c>
      <c r="C58" s="97">
        <v>9.3687166666666499</v>
      </c>
      <c r="D58" s="96">
        <v>12711187.764913199</v>
      </c>
      <c r="E58" s="96">
        <v>12408602.172575699</v>
      </c>
      <c r="F58" s="96">
        <v>302585.59233751398</v>
      </c>
      <c r="G58" s="95">
        <v>4.1916793237285399E-3</v>
      </c>
      <c r="H58" s="4" t="s">
        <v>731</v>
      </c>
    </row>
    <row r="59" spans="1:8" ht="45" x14ac:dyDescent="0.25">
      <c r="A59" s="4">
        <v>58</v>
      </c>
      <c r="B59" s="4" t="s">
        <v>488</v>
      </c>
      <c r="C59" s="97">
        <v>8.4596893939393798</v>
      </c>
      <c r="D59" s="96">
        <v>12702411.9103973</v>
      </c>
      <c r="E59" s="96">
        <v>12475572.5358661</v>
      </c>
      <c r="F59" s="96">
        <v>226839.37453121599</v>
      </c>
      <c r="G59" s="95">
        <v>4.1887853716759899E-3</v>
      </c>
      <c r="H59" s="4" t="s">
        <v>731</v>
      </c>
    </row>
    <row r="60" spans="1:8" ht="45" x14ac:dyDescent="0.25">
      <c r="A60" s="4">
        <v>59</v>
      </c>
      <c r="B60" s="4" t="s">
        <v>510</v>
      </c>
      <c r="C60" s="97">
        <v>9.5077651515151391</v>
      </c>
      <c r="D60" s="96">
        <v>12321075.9005831</v>
      </c>
      <c r="E60" s="96">
        <v>12230390.8778356</v>
      </c>
      <c r="F60" s="96">
        <v>90685.022747541705</v>
      </c>
      <c r="G60" s="95">
        <v>4.0630348676874298E-3</v>
      </c>
      <c r="H60" s="4" t="s">
        <v>731</v>
      </c>
    </row>
    <row r="61" spans="1:8" ht="45" x14ac:dyDescent="0.25">
      <c r="A61" s="4">
        <v>60</v>
      </c>
      <c r="B61" s="4" t="s">
        <v>521</v>
      </c>
      <c r="C61" s="97">
        <v>9.9971106060605894</v>
      </c>
      <c r="D61" s="96">
        <v>12241713.4624539</v>
      </c>
      <c r="E61" s="96">
        <v>12165680.2675463</v>
      </c>
      <c r="F61" s="96">
        <v>76033.194907627301</v>
      </c>
      <c r="G61" s="95">
        <v>4.0368640725470199E-3</v>
      </c>
      <c r="H61" s="4" t="s">
        <v>731</v>
      </c>
    </row>
    <row r="62" spans="1:8" ht="45" x14ac:dyDescent="0.25">
      <c r="A62" s="4">
        <v>61</v>
      </c>
      <c r="B62" s="4" t="s">
        <v>566</v>
      </c>
      <c r="C62" s="97">
        <v>13.813819696969601</v>
      </c>
      <c r="D62" s="96">
        <v>11917198.9063574</v>
      </c>
      <c r="E62" s="96">
        <v>11236831.9908888</v>
      </c>
      <c r="F62" s="96">
        <v>680366.91546860803</v>
      </c>
      <c r="G62" s="95">
        <v>3.9298511812109801E-3</v>
      </c>
      <c r="H62" s="4" t="s">
        <v>731</v>
      </c>
    </row>
    <row r="63" spans="1:8" ht="45" x14ac:dyDescent="0.25">
      <c r="A63" s="4">
        <v>62</v>
      </c>
      <c r="B63" s="4" t="s">
        <v>448</v>
      </c>
      <c r="C63" s="97">
        <v>5.7761363636363496</v>
      </c>
      <c r="D63" s="96">
        <v>11817577.2193314</v>
      </c>
      <c r="E63" s="96">
        <v>11650337.60534</v>
      </c>
      <c r="F63" s="96">
        <v>167239.61399143099</v>
      </c>
      <c r="G63" s="95">
        <v>3.8969996355155802E-3</v>
      </c>
      <c r="H63" s="4" t="s">
        <v>731</v>
      </c>
    </row>
    <row r="64" spans="1:8" ht="45" x14ac:dyDescent="0.25">
      <c r="A64" s="4">
        <v>63</v>
      </c>
      <c r="B64" s="4" t="s">
        <v>440</v>
      </c>
      <c r="C64" s="97">
        <v>5.4264969696969603</v>
      </c>
      <c r="D64" s="96">
        <v>11763931.114016701</v>
      </c>
      <c r="E64" s="96">
        <v>11622998.1268568</v>
      </c>
      <c r="F64" s="96">
        <v>140932.98715991</v>
      </c>
      <c r="G64" s="95">
        <v>3.8793091352566701E-3</v>
      </c>
      <c r="H64" s="4" t="s">
        <v>731</v>
      </c>
    </row>
    <row r="65" spans="1:8" ht="45" x14ac:dyDescent="0.25">
      <c r="A65" s="4">
        <v>64</v>
      </c>
      <c r="B65" s="4" t="s">
        <v>497</v>
      </c>
      <c r="C65" s="97">
        <v>8.4165212121212001</v>
      </c>
      <c r="D65" s="96">
        <v>11757625.416184399</v>
      </c>
      <c r="E65" s="96">
        <v>11499648.1899052</v>
      </c>
      <c r="F65" s="96">
        <v>257977.22627916801</v>
      </c>
      <c r="G65" s="95">
        <v>3.87722974946564E-3</v>
      </c>
      <c r="H65" s="4" t="s">
        <v>731</v>
      </c>
    </row>
    <row r="66" spans="1:8" ht="45" x14ac:dyDescent="0.25">
      <c r="A66" s="4">
        <v>65</v>
      </c>
      <c r="B66" s="4" t="s">
        <v>517</v>
      </c>
      <c r="C66" s="97">
        <v>9.4852363636363499</v>
      </c>
      <c r="D66" s="96">
        <v>11748908.7780533</v>
      </c>
      <c r="E66" s="96">
        <v>11662207.4570392</v>
      </c>
      <c r="F66" s="96">
        <v>86701.321014041096</v>
      </c>
      <c r="G66" s="95">
        <v>3.8743553247853999E-3</v>
      </c>
      <c r="H66" s="4" t="s">
        <v>731</v>
      </c>
    </row>
    <row r="67" spans="1:8" ht="45" x14ac:dyDescent="0.25">
      <c r="A67" s="4">
        <v>66</v>
      </c>
      <c r="B67" s="4" t="s">
        <v>652</v>
      </c>
      <c r="C67" s="97">
        <v>22.2474909090908</v>
      </c>
      <c r="D67" s="96">
        <v>11572220.973262001</v>
      </c>
      <c r="E67" s="96">
        <v>10238670.5132495</v>
      </c>
      <c r="F67" s="96">
        <v>1333550.4600124899</v>
      </c>
      <c r="G67" s="95">
        <v>3.8160902254260201E-3</v>
      </c>
      <c r="H67" s="4" t="s">
        <v>731</v>
      </c>
    </row>
    <row r="68" spans="1:8" ht="45" x14ac:dyDescent="0.25">
      <c r="A68" s="4">
        <v>67</v>
      </c>
      <c r="B68" s="4" t="s">
        <v>534</v>
      </c>
      <c r="C68" s="97">
        <v>10.606809090909</v>
      </c>
      <c r="D68" s="96">
        <v>11523304.9394501</v>
      </c>
      <c r="E68" s="96">
        <v>11381448.7362408</v>
      </c>
      <c r="F68" s="96">
        <v>141856.203209275</v>
      </c>
      <c r="G68" s="95">
        <v>3.7999595277036398E-3</v>
      </c>
      <c r="H68" s="4" t="s">
        <v>731</v>
      </c>
    </row>
    <row r="69" spans="1:8" ht="45" x14ac:dyDescent="0.25">
      <c r="A69" s="4">
        <v>68</v>
      </c>
      <c r="B69" s="4" t="s">
        <v>438</v>
      </c>
      <c r="C69" s="97">
        <v>5.1073636363636297</v>
      </c>
      <c r="D69" s="96">
        <v>11456698.0575771</v>
      </c>
      <c r="E69" s="96">
        <v>11400370.696131499</v>
      </c>
      <c r="F69" s="96">
        <v>56327.361445592796</v>
      </c>
      <c r="G69" s="95">
        <v>3.77799504297345E-3</v>
      </c>
      <c r="H69" s="4" t="s">
        <v>731</v>
      </c>
    </row>
    <row r="70" spans="1:8" ht="45" x14ac:dyDescent="0.25">
      <c r="A70" s="4">
        <v>69</v>
      </c>
      <c r="B70" s="4" t="s">
        <v>563</v>
      </c>
      <c r="C70" s="97">
        <v>12.696433333333299</v>
      </c>
      <c r="D70" s="96">
        <v>11350287.435129199</v>
      </c>
      <c r="E70" s="96">
        <v>10974724.5581693</v>
      </c>
      <c r="F70" s="96">
        <v>375562.87695989199</v>
      </c>
      <c r="G70" s="95">
        <v>3.74290475761307E-3</v>
      </c>
      <c r="H70" s="4" t="s">
        <v>731</v>
      </c>
    </row>
    <row r="71" spans="1:8" ht="45" x14ac:dyDescent="0.25">
      <c r="A71" s="4">
        <v>70</v>
      </c>
      <c r="B71" s="4" t="s">
        <v>578</v>
      </c>
      <c r="C71" s="97">
        <v>14.5985075757575</v>
      </c>
      <c r="D71" s="96">
        <v>11317694.2402045</v>
      </c>
      <c r="E71" s="96">
        <v>11291558.153724801</v>
      </c>
      <c r="F71" s="96">
        <v>26136.086479669801</v>
      </c>
      <c r="G71" s="95">
        <v>3.7321567280986902E-3</v>
      </c>
      <c r="H71" s="4" t="s">
        <v>731</v>
      </c>
    </row>
    <row r="72" spans="1:8" ht="45" x14ac:dyDescent="0.25">
      <c r="A72" s="4">
        <v>71</v>
      </c>
      <c r="B72" s="4" t="s">
        <v>515</v>
      </c>
      <c r="C72" s="97">
        <v>8.9742666666666508</v>
      </c>
      <c r="D72" s="96">
        <v>11288352.5173415</v>
      </c>
      <c r="E72" s="96">
        <v>11157038.9975072</v>
      </c>
      <c r="F72" s="96">
        <v>131313.51983431901</v>
      </c>
      <c r="G72" s="95">
        <v>3.7224809137434999E-3</v>
      </c>
      <c r="H72" s="4" t="s">
        <v>731</v>
      </c>
    </row>
    <row r="73" spans="1:8" ht="45" x14ac:dyDescent="0.25">
      <c r="A73" s="4">
        <v>72</v>
      </c>
      <c r="B73" s="4" t="s">
        <v>621</v>
      </c>
      <c r="C73" s="97">
        <v>17.9011151515151</v>
      </c>
      <c r="D73" s="96">
        <v>11267961.0269462</v>
      </c>
      <c r="E73" s="96">
        <v>11152745.495803</v>
      </c>
      <c r="F73" s="96">
        <v>115215.53114320801</v>
      </c>
      <c r="G73" s="95">
        <v>3.7157565548361399E-3</v>
      </c>
      <c r="H73" s="4" t="s">
        <v>731</v>
      </c>
    </row>
    <row r="74" spans="1:8" ht="45" x14ac:dyDescent="0.25">
      <c r="A74" s="4">
        <v>73</v>
      </c>
      <c r="B74" s="4" t="s">
        <v>604</v>
      </c>
      <c r="C74" s="97">
        <v>16.421972727272699</v>
      </c>
      <c r="D74" s="96">
        <v>11201388.8952331</v>
      </c>
      <c r="E74" s="96">
        <v>11075404.0260067</v>
      </c>
      <c r="F74" s="96">
        <v>125984.869226433</v>
      </c>
      <c r="G74" s="95">
        <v>3.6938035294227E-3</v>
      </c>
      <c r="H74" s="4" t="s">
        <v>731</v>
      </c>
    </row>
    <row r="75" spans="1:8" ht="45" x14ac:dyDescent="0.25">
      <c r="A75" s="4">
        <v>74</v>
      </c>
      <c r="B75" s="4" t="s">
        <v>631</v>
      </c>
      <c r="C75" s="97">
        <v>18.317595454545401</v>
      </c>
      <c r="D75" s="96">
        <v>10686932.5846988</v>
      </c>
      <c r="E75" s="96">
        <v>10546229.728646901</v>
      </c>
      <c r="F75" s="96">
        <v>140702.85605189201</v>
      </c>
      <c r="G75" s="95">
        <v>3.5241548766208998E-3</v>
      </c>
      <c r="H75" s="4" t="s">
        <v>731</v>
      </c>
    </row>
    <row r="76" spans="1:8" ht="45" x14ac:dyDescent="0.25">
      <c r="A76" s="4">
        <v>75</v>
      </c>
      <c r="B76" s="4" t="s">
        <v>733</v>
      </c>
      <c r="C76" s="97">
        <v>24.858106060606001</v>
      </c>
      <c r="D76" s="96">
        <v>10619796.7201754</v>
      </c>
      <c r="E76" s="96">
        <v>10161861.837246699</v>
      </c>
      <c r="F76" s="96">
        <v>457934.88292871101</v>
      </c>
      <c r="G76" s="95">
        <v>3.5020159529885798E-3</v>
      </c>
      <c r="H76" s="4" t="s">
        <v>731</v>
      </c>
    </row>
    <row r="77" spans="1:8" ht="45" x14ac:dyDescent="0.25">
      <c r="A77" s="4">
        <v>76</v>
      </c>
      <c r="B77" s="4" t="s">
        <v>582</v>
      </c>
      <c r="C77" s="97">
        <v>14.1728848484848</v>
      </c>
      <c r="D77" s="96">
        <v>10591376.8860409</v>
      </c>
      <c r="E77" s="96">
        <v>10412424.065015201</v>
      </c>
      <c r="F77" s="96">
        <v>178952.82102571899</v>
      </c>
      <c r="G77" s="95">
        <v>3.4926441434198299E-3</v>
      </c>
      <c r="H77" s="4" t="s">
        <v>731</v>
      </c>
    </row>
    <row r="78" spans="1:8" ht="45" x14ac:dyDescent="0.25">
      <c r="A78" s="4">
        <v>77</v>
      </c>
      <c r="B78" s="4" t="s">
        <v>533</v>
      </c>
      <c r="C78" s="97">
        <v>9.6284318181818005</v>
      </c>
      <c r="D78" s="96">
        <v>10517062.351068901</v>
      </c>
      <c r="E78" s="96">
        <v>10338977.323608801</v>
      </c>
      <c r="F78" s="96">
        <v>178085.027460015</v>
      </c>
      <c r="G78" s="95">
        <v>3.4681379599336101E-3</v>
      </c>
      <c r="H78" s="4" t="s">
        <v>731</v>
      </c>
    </row>
    <row r="79" spans="1:8" ht="45" x14ac:dyDescent="0.25">
      <c r="A79" s="4">
        <v>78</v>
      </c>
      <c r="B79" s="4" t="s">
        <v>549</v>
      </c>
      <c r="C79" s="97">
        <v>10.863234848484799</v>
      </c>
      <c r="D79" s="96">
        <v>10432488.7437196</v>
      </c>
      <c r="E79" s="96">
        <v>10123494.7451423</v>
      </c>
      <c r="F79" s="96">
        <v>308993.99857731501</v>
      </c>
      <c r="G79" s="95">
        <v>3.44024871403343E-3</v>
      </c>
      <c r="H79" s="4" t="s">
        <v>731</v>
      </c>
    </row>
    <row r="80" spans="1:8" ht="45" x14ac:dyDescent="0.25">
      <c r="A80" s="4">
        <v>79</v>
      </c>
      <c r="B80" s="4" t="s">
        <v>564</v>
      </c>
      <c r="C80" s="97">
        <v>11.5800999999999</v>
      </c>
      <c r="D80" s="96">
        <v>10322641.9922622</v>
      </c>
      <c r="E80" s="96">
        <v>10227749.4925774</v>
      </c>
      <c r="F80" s="96">
        <v>94892.499684813796</v>
      </c>
      <c r="G80" s="95">
        <v>3.4040253204860801E-3</v>
      </c>
      <c r="H80" s="4" t="s">
        <v>731</v>
      </c>
    </row>
    <row r="81" spans="1:8" ht="45" x14ac:dyDescent="0.25">
      <c r="A81" s="4">
        <v>80</v>
      </c>
      <c r="B81" s="4" t="s">
        <v>573</v>
      </c>
      <c r="C81" s="97">
        <v>12.3028257575757</v>
      </c>
      <c r="D81" s="96">
        <v>10274005.915872</v>
      </c>
      <c r="E81" s="96">
        <v>10265348.934817201</v>
      </c>
      <c r="F81" s="96">
        <v>8656.9810547832694</v>
      </c>
      <c r="G81" s="95">
        <v>3.3879869423610398E-3</v>
      </c>
      <c r="H81" s="4" t="s">
        <v>731</v>
      </c>
    </row>
    <row r="82" spans="1:8" ht="45" x14ac:dyDescent="0.25">
      <c r="A82" s="4">
        <v>81</v>
      </c>
      <c r="B82" s="4" t="s">
        <v>490</v>
      </c>
      <c r="C82" s="97">
        <v>6.8810606060605997</v>
      </c>
      <c r="D82" s="96">
        <v>10116962.9103637</v>
      </c>
      <c r="E82" s="96">
        <v>10020803.7312633</v>
      </c>
      <c r="F82" s="96">
        <v>96159.179100453795</v>
      </c>
      <c r="G82" s="95">
        <v>3.33619997081285E-3</v>
      </c>
      <c r="H82" s="4" t="s">
        <v>731</v>
      </c>
    </row>
    <row r="83" spans="1:8" ht="45" x14ac:dyDescent="0.25">
      <c r="A83" s="4">
        <v>82</v>
      </c>
      <c r="B83" s="4" t="s">
        <v>506</v>
      </c>
      <c r="C83" s="97">
        <v>7.5916878787878703</v>
      </c>
      <c r="D83" s="96">
        <v>10108490.138665801</v>
      </c>
      <c r="E83" s="96">
        <v>10085269.3829925</v>
      </c>
      <c r="F83" s="96">
        <v>23220.755673311502</v>
      </c>
      <c r="G83" s="95">
        <v>3.3334059642575599E-3</v>
      </c>
      <c r="H83" s="4" t="s">
        <v>731</v>
      </c>
    </row>
    <row r="84" spans="1:8" ht="45" x14ac:dyDescent="0.25">
      <c r="A84" s="4">
        <v>83</v>
      </c>
      <c r="B84" s="4" t="s">
        <v>586</v>
      </c>
      <c r="C84" s="97">
        <v>13.5414833333333</v>
      </c>
      <c r="D84" s="96">
        <v>10068516.8214297</v>
      </c>
      <c r="E84" s="96">
        <v>9779526.9046865609</v>
      </c>
      <c r="F84" s="96">
        <v>288989.91674321401</v>
      </c>
      <c r="G84" s="95">
        <v>3.3202242435200202E-3</v>
      </c>
      <c r="H84" s="4" t="s">
        <v>731</v>
      </c>
    </row>
    <row r="85" spans="1:8" ht="45" x14ac:dyDescent="0.25">
      <c r="A85" s="4">
        <v>84</v>
      </c>
      <c r="B85" s="4" t="s">
        <v>442</v>
      </c>
      <c r="C85" s="97">
        <v>4.5632606060605996</v>
      </c>
      <c r="D85" s="96">
        <v>9800679.2208591308</v>
      </c>
      <c r="E85" s="96">
        <v>9763526.9191853497</v>
      </c>
      <c r="F85" s="96">
        <v>37152.301673778798</v>
      </c>
      <c r="G85" s="95">
        <v>3.2319013146802798E-3</v>
      </c>
      <c r="H85" s="4" t="s">
        <v>731</v>
      </c>
    </row>
    <row r="86" spans="1:8" ht="45" x14ac:dyDescent="0.25">
      <c r="A86" s="4">
        <v>85</v>
      </c>
      <c r="B86" s="4" t="s">
        <v>519</v>
      </c>
      <c r="C86" s="97">
        <v>7.8692833333333203</v>
      </c>
      <c r="D86" s="96">
        <v>9719042.1331331395</v>
      </c>
      <c r="E86" s="96">
        <v>9595870.9956622403</v>
      </c>
      <c r="F86" s="96">
        <v>123171.137470894</v>
      </c>
      <c r="G86" s="95">
        <v>3.2049804242804901E-3</v>
      </c>
      <c r="H86" s="4" t="s">
        <v>731</v>
      </c>
    </row>
    <row r="87" spans="1:8" ht="45" x14ac:dyDescent="0.25">
      <c r="A87" s="4">
        <v>86</v>
      </c>
      <c r="B87" s="4" t="s">
        <v>445</v>
      </c>
      <c r="C87" s="97">
        <v>4.5923833333333297</v>
      </c>
      <c r="D87" s="96">
        <v>9714146.4462929294</v>
      </c>
      <c r="E87" s="96">
        <v>9547621.9772906397</v>
      </c>
      <c r="F87" s="96">
        <v>166524.46900229499</v>
      </c>
      <c r="G87" s="95">
        <v>3.2033660079345801E-3</v>
      </c>
      <c r="H87" s="4" t="s">
        <v>731</v>
      </c>
    </row>
    <row r="88" spans="1:8" ht="45" x14ac:dyDescent="0.25">
      <c r="A88" s="4">
        <v>87</v>
      </c>
      <c r="B88" s="4" t="s">
        <v>591</v>
      </c>
      <c r="C88" s="97">
        <v>13.299465151515101</v>
      </c>
      <c r="D88" s="96">
        <v>9632590.7157412991</v>
      </c>
      <c r="E88" s="96">
        <v>9146838.7204088699</v>
      </c>
      <c r="F88" s="96">
        <v>485751.99533242203</v>
      </c>
      <c r="G88" s="95">
        <v>3.1764719461201199E-3</v>
      </c>
      <c r="H88" s="4" t="s">
        <v>731</v>
      </c>
    </row>
    <row r="89" spans="1:8" ht="45" x14ac:dyDescent="0.25">
      <c r="A89" s="4">
        <v>88</v>
      </c>
      <c r="B89" s="4" t="s">
        <v>486</v>
      </c>
      <c r="C89" s="97">
        <v>6.2774893939393799</v>
      </c>
      <c r="D89" s="96">
        <v>9617971.1978658307</v>
      </c>
      <c r="E89" s="96">
        <v>9578744.2721889298</v>
      </c>
      <c r="F89" s="96">
        <v>39226.925676906103</v>
      </c>
      <c r="G89" s="95">
        <v>3.1716509701472302E-3</v>
      </c>
      <c r="H89" s="4" t="s">
        <v>731</v>
      </c>
    </row>
    <row r="90" spans="1:8" ht="45" x14ac:dyDescent="0.25">
      <c r="A90" s="4">
        <v>89</v>
      </c>
      <c r="B90" s="4" t="s">
        <v>665</v>
      </c>
      <c r="C90" s="97">
        <v>19.167842424242401</v>
      </c>
      <c r="D90" s="96">
        <v>9469914.9236932006</v>
      </c>
      <c r="E90" s="96">
        <v>9089006.5352301393</v>
      </c>
      <c r="F90" s="96">
        <v>380908.38846305403</v>
      </c>
      <c r="G90" s="95">
        <v>3.1228274900228299E-3</v>
      </c>
      <c r="H90" s="4" t="s">
        <v>731</v>
      </c>
    </row>
    <row r="91" spans="1:8" ht="45" x14ac:dyDescent="0.25">
      <c r="A91" s="4">
        <v>90</v>
      </c>
      <c r="B91" s="4" t="s">
        <v>430</v>
      </c>
      <c r="C91" s="97">
        <v>3.81216666666666</v>
      </c>
      <c r="D91" s="96">
        <v>9339337.8203650508</v>
      </c>
      <c r="E91" s="96">
        <v>9276378.8280634806</v>
      </c>
      <c r="F91" s="96">
        <v>62958.992301568403</v>
      </c>
      <c r="G91" s="95">
        <v>3.07976799359373E-3</v>
      </c>
      <c r="H91" s="4" t="s">
        <v>731</v>
      </c>
    </row>
    <row r="92" spans="1:8" ht="45" x14ac:dyDescent="0.25">
      <c r="A92" s="4">
        <v>91</v>
      </c>
      <c r="B92" s="4" t="s">
        <v>734</v>
      </c>
      <c r="C92" s="97">
        <v>20.8132424242424</v>
      </c>
      <c r="D92" s="96">
        <v>9294675.1195350997</v>
      </c>
      <c r="E92" s="96">
        <v>8868205.8361302093</v>
      </c>
      <c r="F92" s="96">
        <v>426469.28340489499</v>
      </c>
      <c r="G92" s="95">
        <v>3.0650398876863102E-3</v>
      </c>
      <c r="H92" s="4" t="s">
        <v>731</v>
      </c>
    </row>
    <row r="93" spans="1:8" ht="45" x14ac:dyDescent="0.25">
      <c r="A93" s="4">
        <v>92</v>
      </c>
      <c r="B93" s="4" t="s">
        <v>568</v>
      </c>
      <c r="C93" s="97">
        <v>10.906959090909</v>
      </c>
      <c r="D93" s="96">
        <v>9288032.8798046894</v>
      </c>
      <c r="E93" s="96">
        <v>9142043.2186478097</v>
      </c>
      <c r="F93" s="96">
        <v>145989.661156874</v>
      </c>
      <c r="G93" s="95">
        <v>3.0628495228316498E-3</v>
      </c>
      <c r="H93" s="4" t="s">
        <v>731</v>
      </c>
    </row>
    <row r="94" spans="1:8" ht="45" x14ac:dyDescent="0.25">
      <c r="A94" s="4">
        <v>93</v>
      </c>
      <c r="B94" s="4" t="s">
        <v>483</v>
      </c>
      <c r="C94" s="97">
        <v>5.9517545454545298</v>
      </c>
      <c r="D94" s="96">
        <v>9221802.1839291696</v>
      </c>
      <c r="E94" s="96">
        <v>8990135.5043343995</v>
      </c>
      <c r="F94" s="96">
        <v>231666.67959477101</v>
      </c>
      <c r="G94" s="95">
        <v>3.0410090903219599E-3</v>
      </c>
      <c r="H94" s="4" t="s">
        <v>731</v>
      </c>
    </row>
    <row r="95" spans="1:8" ht="45" x14ac:dyDescent="0.25">
      <c r="A95" s="4">
        <v>94</v>
      </c>
      <c r="B95" s="4" t="s">
        <v>527</v>
      </c>
      <c r="C95" s="97">
        <v>7.8388075757575697</v>
      </c>
      <c r="D95" s="96">
        <v>9149683.6260482501</v>
      </c>
      <c r="E95" s="96">
        <v>9068839.1213633195</v>
      </c>
      <c r="F95" s="96">
        <v>80844.504684928106</v>
      </c>
      <c r="G95" s="95">
        <v>3.01722705881417E-3</v>
      </c>
      <c r="H95" s="4" t="s">
        <v>731</v>
      </c>
    </row>
    <row r="96" spans="1:8" ht="45" x14ac:dyDescent="0.25">
      <c r="A96" s="4">
        <v>95</v>
      </c>
      <c r="B96" s="4" t="s">
        <v>449</v>
      </c>
      <c r="C96" s="97">
        <v>4.4941196969696904</v>
      </c>
      <c r="D96" s="96">
        <v>9144312.3618887104</v>
      </c>
      <c r="E96" s="96">
        <v>9119653.5616172403</v>
      </c>
      <c r="F96" s="96">
        <v>24658.800271464701</v>
      </c>
      <c r="G96" s="95">
        <v>3.01545581466798E-3</v>
      </c>
      <c r="H96" s="4" t="s">
        <v>731</v>
      </c>
    </row>
    <row r="97" spans="1:8" ht="45" x14ac:dyDescent="0.25">
      <c r="A97" s="4">
        <v>96</v>
      </c>
      <c r="B97" s="4" t="s">
        <v>636</v>
      </c>
      <c r="C97" s="97">
        <v>16.098481818181799</v>
      </c>
      <c r="D97" s="96">
        <v>9132236.5922099408</v>
      </c>
      <c r="E97" s="96">
        <v>8614677.8721775096</v>
      </c>
      <c r="F97" s="96">
        <v>517558.72003243101</v>
      </c>
      <c r="G97" s="95">
        <v>3.01147367271423E-3</v>
      </c>
      <c r="H97" s="4" t="s">
        <v>731</v>
      </c>
    </row>
    <row r="98" spans="1:8" ht="45" x14ac:dyDescent="0.25">
      <c r="A98" s="4">
        <v>97</v>
      </c>
      <c r="B98" s="4" t="s">
        <v>735</v>
      </c>
      <c r="C98" s="97">
        <v>29.2156969696969</v>
      </c>
      <c r="D98" s="96">
        <v>9104561.6317587402</v>
      </c>
      <c r="E98" s="96">
        <v>8347199.6439577704</v>
      </c>
      <c r="F98" s="96">
        <v>757361.98780097498</v>
      </c>
      <c r="G98" s="95">
        <v>3.0023474949207999E-3</v>
      </c>
      <c r="H98" s="4" t="s">
        <v>731</v>
      </c>
    </row>
    <row r="99" spans="1:8" ht="45" x14ac:dyDescent="0.25">
      <c r="A99" s="4">
        <v>98</v>
      </c>
      <c r="B99" s="4" t="s">
        <v>473</v>
      </c>
      <c r="C99" s="97">
        <v>5.3094984848484801</v>
      </c>
      <c r="D99" s="96">
        <v>9100558.24951097</v>
      </c>
      <c r="E99" s="96">
        <v>9075653.9507596195</v>
      </c>
      <c r="F99" s="96">
        <v>24904.298751347302</v>
      </c>
      <c r="G99" s="95">
        <v>3.0010273276080898E-3</v>
      </c>
      <c r="H99" s="4" t="s">
        <v>731</v>
      </c>
    </row>
    <row r="100" spans="1:8" ht="45" x14ac:dyDescent="0.25">
      <c r="A100" s="4">
        <v>99</v>
      </c>
      <c r="B100" s="4" t="s">
        <v>606</v>
      </c>
      <c r="C100" s="97">
        <v>13.351303030303001</v>
      </c>
      <c r="D100" s="96">
        <v>9012544.5993889198</v>
      </c>
      <c r="E100" s="96">
        <v>8927133.7418297902</v>
      </c>
      <c r="F100" s="96">
        <v>85410.857559128097</v>
      </c>
      <c r="G100" s="95">
        <v>2.9720036829066201E-3</v>
      </c>
      <c r="H100" s="4" t="s">
        <v>731</v>
      </c>
    </row>
    <row r="101" spans="1:8" ht="45" x14ac:dyDescent="0.25">
      <c r="A101" s="4">
        <v>100</v>
      </c>
      <c r="B101" s="4" t="s">
        <v>572</v>
      </c>
      <c r="C101" s="97">
        <v>10.5115803030302</v>
      </c>
      <c r="D101" s="96">
        <v>8801876.9716765992</v>
      </c>
      <c r="E101" s="96">
        <v>8643494.7956996709</v>
      </c>
      <c r="F101" s="96">
        <v>158382.17597693001</v>
      </c>
      <c r="G101" s="95">
        <v>2.9025332954344001E-3</v>
      </c>
      <c r="H101" s="4" t="s">
        <v>731</v>
      </c>
    </row>
    <row r="102" spans="1:8" ht="45" x14ac:dyDescent="0.25">
      <c r="A102" s="4">
        <v>101</v>
      </c>
      <c r="B102" s="4" t="s">
        <v>599</v>
      </c>
      <c r="C102" s="97">
        <v>12.5092924242424</v>
      </c>
      <c r="D102" s="96">
        <v>8713017.2765969094</v>
      </c>
      <c r="E102" s="96">
        <v>8657405.5156466402</v>
      </c>
      <c r="F102" s="96">
        <v>55611.760950265598</v>
      </c>
      <c r="G102" s="95">
        <v>2.87323065641537E-3</v>
      </c>
      <c r="H102" s="4" t="s">
        <v>731</v>
      </c>
    </row>
    <row r="103" spans="1:8" ht="45" x14ac:dyDescent="0.25">
      <c r="A103" s="4">
        <v>102</v>
      </c>
      <c r="B103" s="4" t="s">
        <v>596</v>
      </c>
      <c r="C103" s="97">
        <v>12.1910621212121</v>
      </c>
      <c r="D103" s="96">
        <v>8696504.1652599908</v>
      </c>
      <c r="E103" s="96">
        <v>8389974.3076615706</v>
      </c>
      <c r="F103" s="96">
        <v>306529.85759842303</v>
      </c>
      <c r="G103" s="95">
        <v>2.8677852433948501E-3</v>
      </c>
      <c r="H103" s="4" t="s">
        <v>731</v>
      </c>
    </row>
    <row r="104" spans="1:8" ht="45" x14ac:dyDescent="0.25">
      <c r="A104" s="4">
        <v>103</v>
      </c>
      <c r="B104" s="4" t="s">
        <v>426</v>
      </c>
      <c r="C104" s="97">
        <v>3.3435318181818099</v>
      </c>
      <c r="D104" s="96">
        <v>8620110.6169723496</v>
      </c>
      <c r="E104" s="96">
        <v>8579827.5741497297</v>
      </c>
      <c r="F104" s="96">
        <v>40283.042822622301</v>
      </c>
      <c r="G104" s="95">
        <v>2.8425934782548901E-3</v>
      </c>
      <c r="H104" s="4" t="s">
        <v>731</v>
      </c>
    </row>
    <row r="105" spans="1:8" ht="45" x14ac:dyDescent="0.25">
      <c r="A105" s="4">
        <v>104</v>
      </c>
      <c r="B105" s="4" t="s">
        <v>669</v>
      </c>
      <c r="C105" s="97">
        <v>17.8147348484848</v>
      </c>
      <c r="D105" s="96">
        <v>8606971.6621795408</v>
      </c>
      <c r="E105" s="96">
        <v>8594825.5954680592</v>
      </c>
      <c r="F105" s="96">
        <v>12146.0667114845</v>
      </c>
      <c r="G105" s="95">
        <v>2.8382607371956799E-3</v>
      </c>
      <c r="H105" s="4" t="s">
        <v>731</v>
      </c>
    </row>
    <row r="106" spans="1:8" ht="45" x14ac:dyDescent="0.25">
      <c r="A106" s="4">
        <v>105</v>
      </c>
      <c r="B106" s="4" t="s">
        <v>736</v>
      </c>
      <c r="C106" s="97">
        <v>21.070839393939298</v>
      </c>
      <c r="D106" s="96">
        <v>8569068.0584510192</v>
      </c>
      <c r="E106" s="96">
        <v>8146827.0650679003</v>
      </c>
      <c r="F106" s="96">
        <v>422240.993383119</v>
      </c>
      <c r="G106" s="95">
        <v>2.8257615313793498E-3</v>
      </c>
      <c r="H106" s="4" t="s">
        <v>731</v>
      </c>
    </row>
    <row r="107" spans="1:8" ht="45" x14ac:dyDescent="0.25">
      <c r="A107" s="4">
        <v>106</v>
      </c>
      <c r="B107" s="4" t="s">
        <v>600</v>
      </c>
      <c r="C107" s="97">
        <v>12.1964515151515</v>
      </c>
      <c r="D107" s="96">
        <v>8477861.6937163491</v>
      </c>
      <c r="E107" s="96">
        <v>8290637.7323269797</v>
      </c>
      <c r="F107" s="96">
        <v>187223.96138936299</v>
      </c>
      <c r="G107" s="95">
        <v>2.7956850475509801E-3</v>
      </c>
      <c r="H107" s="4" t="s">
        <v>731</v>
      </c>
    </row>
    <row r="108" spans="1:8" ht="45" x14ac:dyDescent="0.25">
      <c r="A108" s="4">
        <v>107</v>
      </c>
      <c r="B108" s="4" t="s">
        <v>737</v>
      </c>
      <c r="C108" s="97">
        <v>31.9016666666666</v>
      </c>
      <c r="D108" s="96">
        <v>8462801.8216492608</v>
      </c>
      <c r="E108" s="96">
        <v>8440861.3146987204</v>
      </c>
      <c r="F108" s="96">
        <v>21940.506950532799</v>
      </c>
      <c r="G108" s="95">
        <v>2.7907188590618201E-3</v>
      </c>
      <c r="H108" s="4" t="s">
        <v>731</v>
      </c>
    </row>
    <row r="109" spans="1:8" ht="45" x14ac:dyDescent="0.25">
      <c r="A109" s="4">
        <v>108</v>
      </c>
      <c r="B109" s="4" t="s">
        <v>447</v>
      </c>
      <c r="C109" s="97">
        <v>4.1121545454545396</v>
      </c>
      <c r="D109" s="96">
        <v>8439769.2215171605</v>
      </c>
      <c r="E109" s="96">
        <v>8238563.7109068604</v>
      </c>
      <c r="F109" s="96">
        <v>201205.51061029601</v>
      </c>
      <c r="G109" s="95">
        <v>2.7831235599024601E-3</v>
      </c>
      <c r="H109" s="4" t="s">
        <v>731</v>
      </c>
    </row>
    <row r="110" spans="1:8" ht="45" x14ac:dyDescent="0.25">
      <c r="A110" s="4">
        <v>109</v>
      </c>
      <c r="B110" s="4" t="s">
        <v>526</v>
      </c>
      <c r="C110" s="97">
        <v>7.0884378787878699</v>
      </c>
      <c r="D110" s="96">
        <v>8274122.4525726996</v>
      </c>
      <c r="E110" s="96">
        <v>8210482.2612431999</v>
      </c>
      <c r="F110" s="96">
        <v>63640.191329506997</v>
      </c>
      <c r="G110" s="95">
        <v>2.7284993855712799E-3</v>
      </c>
      <c r="H110" s="4" t="s">
        <v>731</v>
      </c>
    </row>
    <row r="111" spans="1:8" ht="45" x14ac:dyDescent="0.25">
      <c r="A111" s="4">
        <v>110</v>
      </c>
      <c r="B111" s="4" t="s">
        <v>494</v>
      </c>
      <c r="C111" s="97">
        <v>5.7011196969696902</v>
      </c>
      <c r="D111" s="96">
        <v>8159979.2874505697</v>
      </c>
      <c r="E111" s="96">
        <v>8098401.0314352801</v>
      </c>
      <c r="F111" s="96">
        <v>61578.256015286002</v>
      </c>
      <c r="G111" s="95">
        <v>2.69085919379408E-3</v>
      </c>
      <c r="H111" s="4" t="s">
        <v>731</v>
      </c>
    </row>
    <row r="112" spans="1:8" ht="45" x14ac:dyDescent="0.25">
      <c r="A112" s="4">
        <v>111</v>
      </c>
      <c r="B112" s="4" t="s">
        <v>594</v>
      </c>
      <c r="C112" s="97">
        <v>11.152249999999899</v>
      </c>
      <c r="D112" s="96">
        <v>8019179.1907345001</v>
      </c>
      <c r="E112" s="96">
        <v>7901674.2084314302</v>
      </c>
      <c r="F112" s="96">
        <v>117504.982303066</v>
      </c>
      <c r="G112" s="95">
        <v>2.64442853246652E-3</v>
      </c>
      <c r="H112" s="4" t="s">
        <v>731</v>
      </c>
    </row>
    <row r="113" spans="1:8" ht="45" x14ac:dyDescent="0.25">
      <c r="A113" s="4">
        <v>112</v>
      </c>
      <c r="B113" s="4" t="s">
        <v>446</v>
      </c>
      <c r="C113" s="97">
        <v>3.8005590909090801</v>
      </c>
      <c r="D113" s="96">
        <v>8015406.5198124703</v>
      </c>
      <c r="E113" s="96">
        <v>7972516.26087311</v>
      </c>
      <c r="F113" s="96">
        <v>42890.258939361796</v>
      </c>
      <c r="G113" s="95">
        <v>2.6431844452111299E-3</v>
      </c>
      <c r="H113" s="4" t="s">
        <v>731</v>
      </c>
    </row>
    <row r="114" spans="1:8" ht="45" x14ac:dyDescent="0.25">
      <c r="A114" s="4">
        <v>113</v>
      </c>
      <c r="B114" s="4" t="s">
        <v>443</v>
      </c>
      <c r="C114" s="97">
        <v>3.7272530303030198</v>
      </c>
      <c r="D114" s="96">
        <v>7960290.3283020603</v>
      </c>
      <c r="E114" s="96">
        <v>7828738.2326648496</v>
      </c>
      <c r="F114" s="96">
        <v>131552.09563720101</v>
      </c>
      <c r="G114" s="95">
        <v>2.6250091649281499E-3</v>
      </c>
      <c r="H114" s="4" t="s">
        <v>731</v>
      </c>
    </row>
    <row r="115" spans="1:8" ht="45" x14ac:dyDescent="0.25">
      <c r="A115" s="4">
        <v>114</v>
      </c>
      <c r="B115" s="4" t="s">
        <v>524</v>
      </c>
      <c r="C115" s="97">
        <v>6.2962303030302902</v>
      </c>
      <c r="D115" s="96">
        <v>7500586.0879763002</v>
      </c>
      <c r="E115" s="96">
        <v>7388136.9364544796</v>
      </c>
      <c r="F115" s="96">
        <v>112449.151521819</v>
      </c>
      <c r="G115" s="95">
        <v>2.4734157186789602E-3</v>
      </c>
      <c r="H115" s="4" t="s">
        <v>731</v>
      </c>
    </row>
    <row r="116" spans="1:8" ht="45" x14ac:dyDescent="0.25">
      <c r="A116" s="4">
        <v>115</v>
      </c>
      <c r="B116" s="4" t="s">
        <v>647</v>
      </c>
      <c r="C116" s="97">
        <v>13.7043727272727</v>
      </c>
      <c r="D116" s="96">
        <v>7426975.8577770004</v>
      </c>
      <c r="E116" s="96">
        <v>7133534.36597919</v>
      </c>
      <c r="F116" s="96">
        <v>293441.49179781001</v>
      </c>
      <c r="G116" s="95">
        <v>2.4491417888426801E-3</v>
      </c>
      <c r="H116" s="4" t="s">
        <v>731</v>
      </c>
    </row>
    <row r="117" spans="1:8" ht="45" x14ac:dyDescent="0.25">
      <c r="A117" s="4">
        <v>116</v>
      </c>
      <c r="B117" s="4" t="s">
        <v>630</v>
      </c>
      <c r="C117" s="97">
        <v>12.4352196969696</v>
      </c>
      <c r="D117" s="96">
        <v>7406689.0243412303</v>
      </c>
      <c r="E117" s="96">
        <v>7156613.2119126003</v>
      </c>
      <c r="F117" s="96">
        <v>250075.812428634</v>
      </c>
      <c r="G117" s="95">
        <v>2.4424519419275598E-3</v>
      </c>
      <c r="H117" s="4" t="s">
        <v>731</v>
      </c>
    </row>
    <row r="118" spans="1:8" ht="45" x14ac:dyDescent="0.25">
      <c r="A118" s="4">
        <v>117</v>
      </c>
      <c r="B118" s="4" t="s">
        <v>738</v>
      </c>
      <c r="C118" s="97">
        <v>18.001690909090801</v>
      </c>
      <c r="D118" s="96">
        <v>7260321.7275175601</v>
      </c>
      <c r="E118" s="96">
        <v>5346744.7833394296</v>
      </c>
      <c r="F118" s="96">
        <v>1913576.94417813</v>
      </c>
      <c r="G118" s="95">
        <v>2.3941854240291001E-3</v>
      </c>
      <c r="H118" s="4" t="s">
        <v>731</v>
      </c>
    </row>
    <row r="119" spans="1:8" ht="45" x14ac:dyDescent="0.25">
      <c r="A119" s="4">
        <v>118</v>
      </c>
      <c r="B119" s="4" t="s">
        <v>624</v>
      </c>
      <c r="C119" s="97">
        <v>11.712893939393901</v>
      </c>
      <c r="D119" s="96">
        <v>7250722.8788187802</v>
      </c>
      <c r="E119" s="96">
        <v>6968326.4253895897</v>
      </c>
      <c r="F119" s="96">
        <v>282396.45342919102</v>
      </c>
      <c r="G119" s="95">
        <v>2.3910200789514901E-3</v>
      </c>
      <c r="H119" s="4" t="s">
        <v>731</v>
      </c>
    </row>
    <row r="120" spans="1:8" ht="45" x14ac:dyDescent="0.25">
      <c r="A120" s="4">
        <v>119</v>
      </c>
      <c r="B120" s="4" t="s">
        <v>406</v>
      </c>
      <c r="C120" s="97">
        <v>1.71515151515151</v>
      </c>
      <c r="D120" s="96">
        <v>7202315.8397327596</v>
      </c>
      <c r="E120" s="96">
        <v>7167196.5438933596</v>
      </c>
      <c r="F120" s="96">
        <v>35119.295839399601</v>
      </c>
      <c r="G120" s="95">
        <v>2.37505722885341E-3</v>
      </c>
      <c r="H120" s="4" t="s">
        <v>731</v>
      </c>
    </row>
    <row r="121" spans="1:8" ht="45" x14ac:dyDescent="0.25">
      <c r="A121" s="4">
        <v>120</v>
      </c>
      <c r="B121" s="4" t="s">
        <v>575</v>
      </c>
      <c r="C121" s="97">
        <v>8.7187560606060508</v>
      </c>
      <c r="D121" s="96">
        <v>7107169.6782764001</v>
      </c>
      <c r="E121" s="96">
        <v>7075029.5845166203</v>
      </c>
      <c r="F121" s="96">
        <v>32140.093759788499</v>
      </c>
      <c r="G121" s="95">
        <v>2.34368154586574E-3</v>
      </c>
      <c r="H121" s="4" t="s">
        <v>731</v>
      </c>
    </row>
    <row r="122" spans="1:8" ht="45" x14ac:dyDescent="0.25">
      <c r="A122" s="4">
        <v>121</v>
      </c>
      <c r="B122" s="4" t="s">
        <v>434</v>
      </c>
      <c r="C122" s="97">
        <v>2.96821212121211</v>
      </c>
      <c r="D122" s="96">
        <v>7055715.6839429503</v>
      </c>
      <c r="E122" s="96">
        <v>6926992.6786481095</v>
      </c>
      <c r="F122" s="96">
        <v>128723.00529483899</v>
      </c>
      <c r="G122" s="95">
        <v>2.3267139226852999E-3</v>
      </c>
      <c r="H122" s="4" t="s">
        <v>731</v>
      </c>
    </row>
    <row r="123" spans="1:8" ht="45" x14ac:dyDescent="0.25">
      <c r="A123" s="4">
        <v>122</v>
      </c>
      <c r="B123" s="4" t="s">
        <v>547</v>
      </c>
      <c r="C123" s="97">
        <v>7.1517136363636302</v>
      </c>
      <c r="D123" s="96">
        <v>6927855.8045642497</v>
      </c>
      <c r="E123" s="96">
        <v>6778519.8437464498</v>
      </c>
      <c r="F123" s="96">
        <v>149335.96081779199</v>
      </c>
      <c r="G123" s="95">
        <v>2.2845504661588001E-3</v>
      </c>
      <c r="H123" s="4" t="s">
        <v>731</v>
      </c>
    </row>
    <row r="124" spans="1:8" ht="45" x14ac:dyDescent="0.25">
      <c r="A124" s="4">
        <v>123</v>
      </c>
      <c r="B124" s="4" t="s">
        <v>638</v>
      </c>
      <c r="C124" s="97">
        <v>12.4373166666666</v>
      </c>
      <c r="D124" s="96">
        <v>6922049.3158583604</v>
      </c>
      <c r="E124" s="96">
        <v>6609552.2303942004</v>
      </c>
      <c r="F124" s="96">
        <v>312497.085464162</v>
      </c>
      <c r="G124" s="95">
        <v>2.2826357010635101E-3</v>
      </c>
      <c r="H124" s="4" t="s">
        <v>731</v>
      </c>
    </row>
    <row r="125" spans="1:8" ht="45" x14ac:dyDescent="0.25">
      <c r="A125" s="4">
        <v>124</v>
      </c>
      <c r="B125" s="4" t="s">
        <v>645</v>
      </c>
      <c r="C125" s="97">
        <v>12.694927272727201</v>
      </c>
      <c r="D125" s="96">
        <v>6920123.9654864799</v>
      </c>
      <c r="E125" s="96">
        <v>6752264.4954709802</v>
      </c>
      <c r="F125" s="96">
        <v>167859.470015503</v>
      </c>
      <c r="G125" s="95">
        <v>2.2820007917620398E-3</v>
      </c>
      <c r="H125" s="4" t="s">
        <v>731</v>
      </c>
    </row>
    <row r="126" spans="1:8" ht="45" x14ac:dyDescent="0.25">
      <c r="A126" s="4">
        <v>125</v>
      </c>
      <c r="B126" s="4" t="s">
        <v>554</v>
      </c>
      <c r="C126" s="97">
        <v>7.34378484848484</v>
      </c>
      <c r="D126" s="96">
        <v>6915681.9377440298</v>
      </c>
      <c r="E126" s="96">
        <v>6846548.5064191502</v>
      </c>
      <c r="F126" s="96">
        <v>69133.431324876598</v>
      </c>
      <c r="G126" s="95">
        <v>2.2805359753980698E-3</v>
      </c>
      <c r="H126" s="4" t="s">
        <v>731</v>
      </c>
    </row>
    <row r="127" spans="1:8" ht="45" x14ac:dyDescent="0.25">
      <c r="A127" s="4">
        <v>126</v>
      </c>
      <c r="B127" s="4" t="s">
        <v>413</v>
      </c>
      <c r="C127" s="97">
        <v>2.0009666666666601</v>
      </c>
      <c r="D127" s="96">
        <v>6815427.7596661504</v>
      </c>
      <c r="E127" s="96">
        <v>6443060.7288053297</v>
      </c>
      <c r="F127" s="96">
        <v>372367.03086081898</v>
      </c>
      <c r="G127" s="95">
        <v>2.2474758575602698E-3</v>
      </c>
      <c r="H127" s="4" t="s">
        <v>731</v>
      </c>
    </row>
    <row r="128" spans="1:8" ht="45" x14ac:dyDescent="0.25">
      <c r="A128" s="4">
        <v>127</v>
      </c>
      <c r="B128" s="4" t="s">
        <v>620</v>
      </c>
      <c r="C128" s="97">
        <v>10.703792424242399</v>
      </c>
      <c r="D128" s="96">
        <v>6763000.6180168698</v>
      </c>
      <c r="E128" s="96">
        <v>6541015.7388221603</v>
      </c>
      <c r="F128" s="96">
        <v>221984.87919470799</v>
      </c>
      <c r="G128" s="95">
        <v>2.2301873264082002E-3</v>
      </c>
      <c r="H128" s="4" t="s">
        <v>731</v>
      </c>
    </row>
    <row r="129" spans="1:8" ht="45" x14ac:dyDescent="0.25">
      <c r="A129" s="4">
        <v>128</v>
      </c>
      <c r="B129" s="4" t="s">
        <v>739</v>
      </c>
      <c r="C129" s="97">
        <v>16.5477681818181</v>
      </c>
      <c r="D129" s="96">
        <v>6729964.7304151896</v>
      </c>
      <c r="E129" s="96">
        <v>6090025.9061183296</v>
      </c>
      <c r="F129" s="96">
        <v>639938.824296862</v>
      </c>
      <c r="G129" s="95">
        <v>2.2192933132316201E-3</v>
      </c>
      <c r="H129" s="4" t="s">
        <v>731</v>
      </c>
    </row>
    <row r="130" spans="1:8" ht="45" x14ac:dyDescent="0.25">
      <c r="A130" s="4">
        <v>129</v>
      </c>
      <c r="B130" s="4" t="s">
        <v>635</v>
      </c>
      <c r="C130" s="97">
        <v>11.681468181818101</v>
      </c>
      <c r="D130" s="96">
        <v>6666921.5730989398</v>
      </c>
      <c r="E130" s="96">
        <v>6627374.3046037601</v>
      </c>
      <c r="F130" s="96">
        <v>39547.268495178898</v>
      </c>
      <c r="G130" s="95">
        <v>2.1985040129779902E-3</v>
      </c>
      <c r="H130" s="4" t="s">
        <v>731</v>
      </c>
    </row>
    <row r="131" spans="1:8" ht="45" x14ac:dyDescent="0.25">
      <c r="A131" s="4">
        <v>130</v>
      </c>
      <c r="B131" s="4" t="s">
        <v>740</v>
      </c>
      <c r="C131" s="97">
        <v>20.770606060605999</v>
      </c>
      <c r="D131" s="96">
        <v>6645571.9565581996</v>
      </c>
      <c r="E131" s="96">
        <v>6585223.8252692204</v>
      </c>
      <c r="F131" s="96">
        <v>60348.131288979203</v>
      </c>
      <c r="G131" s="95">
        <v>2.19146369952511E-3</v>
      </c>
      <c r="H131" s="4" t="s">
        <v>731</v>
      </c>
    </row>
    <row r="132" spans="1:8" ht="45" x14ac:dyDescent="0.25">
      <c r="A132" s="4">
        <v>131</v>
      </c>
      <c r="B132" s="4" t="s">
        <v>460</v>
      </c>
      <c r="C132" s="97">
        <v>3.5274636363636298</v>
      </c>
      <c r="D132" s="96">
        <v>6620909.8176881997</v>
      </c>
      <c r="E132" s="96">
        <v>6532115.40548521</v>
      </c>
      <c r="F132" s="96">
        <v>88794.412202993699</v>
      </c>
      <c r="G132" s="95">
        <v>2.1833310387941E-3</v>
      </c>
      <c r="H132" s="4" t="s">
        <v>731</v>
      </c>
    </row>
    <row r="133" spans="1:8" ht="45" x14ac:dyDescent="0.25">
      <c r="A133" s="4">
        <v>132</v>
      </c>
      <c r="B133" s="4" t="s">
        <v>629</v>
      </c>
      <c r="C133" s="97">
        <v>10.906040909090899</v>
      </c>
      <c r="D133" s="96">
        <v>6521723.61646186</v>
      </c>
      <c r="E133" s="96">
        <v>6393285.8327378696</v>
      </c>
      <c r="F133" s="96">
        <v>128437.783723988</v>
      </c>
      <c r="G133" s="95">
        <v>2.1506231001994598E-3</v>
      </c>
      <c r="H133" s="4" t="s">
        <v>731</v>
      </c>
    </row>
    <row r="134" spans="1:8" ht="45" x14ac:dyDescent="0.25">
      <c r="A134" s="4">
        <v>133</v>
      </c>
      <c r="B134" s="4" t="s">
        <v>498</v>
      </c>
      <c r="C134" s="97">
        <v>4.6189469696969603</v>
      </c>
      <c r="D134" s="96">
        <v>6418508.16874352</v>
      </c>
      <c r="E134" s="96">
        <v>5971509.0760376202</v>
      </c>
      <c r="F134" s="96">
        <v>446999.09270589502</v>
      </c>
      <c r="G134" s="95">
        <v>2.1165864652215299E-3</v>
      </c>
      <c r="H134" s="4" t="s">
        <v>731</v>
      </c>
    </row>
    <row r="135" spans="1:8" ht="45" x14ac:dyDescent="0.25">
      <c r="A135" s="4">
        <v>134</v>
      </c>
      <c r="B135" s="4" t="s">
        <v>409</v>
      </c>
      <c r="C135" s="97">
        <v>1.6543560606060499</v>
      </c>
      <c r="D135" s="96">
        <v>6417038.1127845002</v>
      </c>
      <c r="E135" s="96">
        <v>5152704.5530308904</v>
      </c>
      <c r="F135" s="96">
        <v>1264333.5597536</v>
      </c>
      <c r="G135" s="95">
        <v>2.1161016951683998E-3</v>
      </c>
      <c r="H135" s="4" t="s">
        <v>731</v>
      </c>
    </row>
    <row r="136" spans="1:8" ht="45" x14ac:dyDescent="0.25">
      <c r="A136" s="4">
        <v>135</v>
      </c>
      <c r="B136" s="4" t="s">
        <v>637</v>
      </c>
      <c r="C136" s="97">
        <v>11.3506075757575</v>
      </c>
      <c r="D136" s="96">
        <v>6388693.9467245797</v>
      </c>
      <c r="E136" s="96">
        <v>6277695.8361898204</v>
      </c>
      <c r="F136" s="96">
        <v>110998.110534755</v>
      </c>
      <c r="G136" s="95">
        <v>2.1067548381304099E-3</v>
      </c>
      <c r="H136" s="4" t="s">
        <v>731</v>
      </c>
    </row>
    <row r="137" spans="1:8" ht="45" x14ac:dyDescent="0.25">
      <c r="A137" s="4">
        <v>136</v>
      </c>
      <c r="B137" s="4" t="s">
        <v>741</v>
      </c>
      <c r="C137" s="97">
        <v>24.605142424242398</v>
      </c>
      <c r="D137" s="96">
        <v>6370041.4409850799</v>
      </c>
      <c r="E137" s="96">
        <v>6272317.8666456398</v>
      </c>
      <c r="F137" s="96">
        <v>97723.574339434301</v>
      </c>
      <c r="G137" s="95">
        <v>2.1006039320081802E-3</v>
      </c>
      <c r="H137" s="4" t="s">
        <v>731</v>
      </c>
    </row>
    <row r="138" spans="1:8" ht="45" x14ac:dyDescent="0.25">
      <c r="A138" s="4">
        <v>137</v>
      </c>
      <c r="B138" s="4" t="s">
        <v>425</v>
      </c>
      <c r="C138" s="97">
        <v>2.4583303030303001</v>
      </c>
      <c r="D138" s="96">
        <v>6348475.5219619405</v>
      </c>
      <c r="E138" s="96">
        <v>6346945.60155275</v>
      </c>
      <c r="F138" s="96">
        <v>1529.9204091874201</v>
      </c>
      <c r="G138" s="95">
        <v>2.0934922900012801E-3</v>
      </c>
      <c r="H138" s="4" t="s">
        <v>731</v>
      </c>
    </row>
    <row r="139" spans="1:8" ht="45" x14ac:dyDescent="0.25">
      <c r="A139" s="4">
        <v>138</v>
      </c>
      <c r="B139" s="4" t="s">
        <v>742</v>
      </c>
      <c r="C139" s="97">
        <v>17.306774242424201</v>
      </c>
      <c r="D139" s="96">
        <v>6311491.8914084397</v>
      </c>
      <c r="E139" s="96">
        <v>5319836.9588450398</v>
      </c>
      <c r="F139" s="96">
        <v>991654.93256340001</v>
      </c>
      <c r="G139" s="95">
        <v>2.0812964572927599E-3</v>
      </c>
      <c r="H139" s="4" t="s">
        <v>731</v>
      </c>
    </row>
    <row r="140" spans="1:8" ht="45" x14ac:dyDescent="0.25">
      <c r="A140" s="4">
        <v>139</v>
      </c>
      <c r="B140" s="4" t="s">
        <v>653</v>
      </c>
      <c r="C140" s="97">
        <v>12.0588878787878</v>
      </c>
      <c r="D140" s="96">
        <v>6268656.9490746204</v>
      </c>
      <c r="E140" s="96">
        <v>6158320.4266904602</v>
      </c>
      <c r="F140" s="96">
        <v>110336.52238416301</v>
      </c>
      <c r="G140" s="95">
        <v>2.06717107849776E-3</v>
      </c>
      <c r="H140" s="4" t="s">
        <v>731</v>
      </c>
    </row>
    <row r="141" spans="1:8" ht="45" x14ac:dyDescent="0.25">
      <c r="A141" s="4">
        <v>140</v>
      </c>
      <c r="B141" s="4" t="s">
        <v>655</v>
      </c>
      <c r="C141" s="97">
        <v>12.033924242424201</v>
      </c>
      <c r="D141" s="96">
        <v>6201607.0002952898</v>
      </c>
      <c r="E141" s="96">
        <v>6033465.8455394804</v>
      </c>
      <c r="F141" s="96">
        <v>168141.15475580201</v>
      </c>
      <c r="G141" s="95">
        <v>2.04506048669837E-3</v>
      </c>
      <c r="H141" s="4" t="s">
        <v>731</v>
      </c>
    </row>
    <row r="142" spans="1:8" ht="45" x14ac:dyDescent="0.25">
      <c r="A142" s="4">
        <v>141</v>
      </c>
      <c r="B142" s="4" t="s">
        <v>588</v>
      </c>
      <c r="C142" s="97">
        <v>8.31777424242423</v>
      </c>
      <c r="D142" s="96">
        <v>6147283.8671044596</v>
      </c>
      <c r="E142" s="96">
        <v>6017063.6779675102</v>
      </c>
      <c r="F142" s="96">
        <v>130220.189136954</v>
      </c>
      <c r="G142" s="95">
        <v>2.02714672770059E-3</v>
      </c>
      <c r="H142" s="4" t="s">
        <v>731</v>
      </c>
    </row>
    <row r="143" spans="1:8" ht="45" x14ac:dyDescent="0.25">
      <c r="A143" s="4">
        <v>142</v>
      </c>
      <c r="B143" s="4" t="s">
        <v>522</v>
      </c>
      <c r="C143" s="97">
        <v>5.0177803030302899</v>
      </c>
      <c r="D143" s="96">
        <v>6110854.5999085903</v>
      </c>
      <c r="E143" s="96">
        <v>5866848.8393221404</v>
      </c>
      <c r="F143" s="96">
        <v>244005.76058644301</v>
      </c>
      <c r="G143" s="95">
        <v>2.0151337035121701E-3</v>
      </c>
      <c r="H143" s="4" t="s">
        <v>731</v>
      </c>
    </row>
    <row r="144" spans="1:8" ht="45" x14ac:dyDescent="0.25">
      <c r="A144" s="4">
        <v>143</v>
      </c>
      <c r="B144" s="4" t="s">
        <v>555</v>
      </c>
      <c r="C144" s="97">
        <v>6.36435303030302</v>
      </c>
      <c r="D144" s="96">
        <v>5946507.5047808699</v>
      </c>
      <c r="E144" s="96">
        <v>5905824.7081172001</v>
      </c>
      <c r="F144" s="96">
        <v>40682.796663677502</v>
      </c>
      <c r="G144" s="95">
        <v>1.9609381135089099E-3</v>
      </c>
      <c r="H144" s="4" t="s">
        <v>731</v>
      </c>
    </row>
    <row r="145" spans="1:8" ht="45" x14ac:dyDescent="0.25">
      <c r="A145" s="4">
        <v>144</v>
      </c>
      <c r="B145" s="4" t="s">
        <v>639</v>
      </c>
      <c r="C145" s="97">
        <v>10.6060469696969</v>
      </c>
      <c r="D145" s="96">
        <v>5899045.3617177</v>
      </c>
      <c r="E145" s="96">
        <v>5876650.6475072</v>
      </c>
      <c r="F145" s="96">
        <v>22394.714210498601</v>
      </c>
      <c r="G145" s="95">
        <v>1.9452868551515299E-3</v>
      </c>
      <c r="H145" s="4" t="s">
        <v>731</v>
      </c>
    </row>
    <row r="146" spans="1:8" ht="45" x14ac:dyDescent="0.25">
      <c r="A146" s="4">
        <v>145</v>
      </c>
      <c r="B146" s="4" t="s">
        <v>743</v>
      </c>
      <c r="C146" s="97">
        <v>11.925351515151499</v>
      </c>
      <c r="D146" s="96">
        <v>5741494.8572076596</v>
      </c>
      <c r="E146" s="96">
        <v>5561271.45124707</v>
      </c>
      <c r="F146" s="96">
        <v>180223.40596058601</v>
      </c>
      <c r="G146" s="95">
        <v>1.89333252921351E-3</v>
      </c>
      <c r="H146" s="4" t="s">
        <v>731</v>
      </c>
    </row>
    <row r="147" spans="1:8" ht="45" x14ac:dyDescent="0.25">
      <c r="A147" s="4">
        <v>146</v>
      </c>
      <c r="B147" s="4" t="s">
        <v>598</v>
      </c>
      <c r="C147" s="97">
        <v>8.22081515151514</v>
      </c>
      <c r="D147" s="96">
        <v>5733790.7419857802</v>
      </c>
      <c r="E147" s="96">
        <v>5642495.3868863797</v>
      </c>
      <c r="F147" s="96">
        <v>91295.355099407898</v>
      </c>
      <c r="G147" s="95">
        <v>1.8907919971184401E-3</v>
      </c>
      <c r="H147" s="4" t="s">
        <v>731</v>
      </c>
    </row>
    <row r="148" spans="1:8" ht="45" x14ac:dyDescent="0.25">
      <c r="A148" s="4">
        <v>147</v>
      </c>
      <c r="B148" s="4" t="s">
        <v>431</v>
      </c>
      <c r="C148" s="97">
        <v>2.35152727272727</v>
      </c>
      <c r="D148" s="96">
        <v>5703040.2920842096</v>
      </c>
      <c r="E148" s="96">
        <v>5701153.2251244402</v>
      </c>
      <c r="F148" s="96">
        <v>1887.0669597644901</v>
      </c>
      <c r="G148" s="95">
        <v>1.8806516367184799E-3</v>
      </c>
      <c r="H148" s="4" t="s">
        <v>731</v>
      </c>
    </row>
    <row r="149" spans="1:8" ht="45" x14ac:dyDescent="0.25">
      <c r="A149" s="4">
        <v>148</v>
      </c>
      <c r="B149" s="4" t="s">
        <v>412</v>
      </c>
      <c r="C149" s="97">
        <v>1.53200757575757</v>
      </c>
      <c r="D149" s="96">
        <v>5696335.8077176204</v>
      </c>
      <c r="E149" s="96">
        <v>5695326.8309303299</v>
      </c>
      <c r="F149" s="96">
        <v>1008.9767872902401</v>
      </c>
      <c r="G149" s="95">
        <v>1.8784407458862899E-3</v>
      </c>
      <c r="H149" s="4" t="s">
        <v>731</v>
      </c>
    </row>
    <row r="150" spans="1:8" ht="45" x14ac:dyDescent="0.25">
      <c r="A150" s="4">
        <v>149</v>
      </c>
      <c r="B150" s="4" t="s">
        <v>744</v>
      </c>
      <c r="C150" s="97">
        <v>17.7839136363636</v>
      </c>
      <c r="D150" s="96">
        <v>5644810.8617975703</v>
      </c>
      <c r="E150" s="96">
        <v>5273684.8345796196</v>
      </c>
      <c r="F150" s="96">
        <v>371126.02721794602</v>
      </c>
      <c r="G150" s="95">
        <v>1.8614497254982999E-3</v>
      </c>
      <c r="H150" s="4" t="s">
        <v>731</v>
      </c>
    </row>
    <row r="151" spans="1:8" ht="45" x14ac:dyDescent="0.25">
      <c r="A151" s="4">
        <v>150</v>
      </c>
      <c r="B151" s="4" t="s">
        <v>745</v>
      </c>
      <c r="C151" s="97">
        <v>17.492618181818099</v>
      </c>
      <c r="D151" s="96">
        <v>5639841.4319425104</v>
      </c>
      <c r="E151" s="96">
        <v>5439139.6423577396</v>
      </c>
      <c r="F151" s="96">
        <v>200701.78958476899</v>
      </c>
      <c r="G151" s="95">
        <v>1.85981099143509E-3</v>
      </c>
      <c r="H151" s="4" t="s">
        <v>731</v>
      </c>
    </row>
    <row r="152" spans="1:8" ht="45" x14ac:dyDescent="0.25">
      <c r="A152" s="4">
        <v>151</v>
      </c>
      <c r="B152" s="4" t="s">
        <v>640</v>
      </c>
      <c r="C152" s="97">
        <v>10.1673863636363</v>
      </c>
      <c r="D152" s="96">
        <v>5618622.9163809801</v>
      </c>
      <c r="E152" s="96">
        <v>5550019.8097838797</v>
      </c>
      <c r="F152" s="96">
        <v>68603.106597094098</v>
      </c>
      <c r="G152" s="95">
        <v>1.8528139102335201E-3</v>
      </c>
      <c r="H152" s="4" t="s">
        <v>731</v>
      </c>
    </row>
    <row r="153" spans="1:8" ht="45" x14ac:dyDescent="0.25">
      <c r="A153" s="4">
        <v>152</v>
      </c>
      <c r="B153" s="4" t="s">
        <v>746</v>
      </c>
      <c r="C153" s="97">
        <v>18.685377272727202</v>
      </c>
      <c r="D153" s="96">
        <v>5570792.9033715604</v>
      </c>
      <c r="E153" s="96">
        <v>5361811.1093156701</v>
      </c>
      <c r="F153" s="96">
        <v>208981.79405589</v>
      </c>
      <c r="G153" s="95">
        <v>1.8370413419815899E-3</v>
      </c>
      <c r="H153" s="4" t="s">
        <v>731</v>
      </c>
    </row>
    <row r="154" spans="1:8" ht="45" x14ac:dyDescent="0.25">
      <c r="A154" s="4">
        <v>153</v>
      </c>
      <c r="B154" s="4" t="s">
        <v>747</v>
      </c>
      <c r="C154" s="97">
        <v>34.445299999999897</v>
      </c>
      <c r="D154" s="96">
        <v>5570685.7117171297</v>
      </c>
      <c r="E154" s="96">
        <v>5402874.7345812004</v>
      </c>
      <c r="F154" s="96">
        <v>167810.977135933</v>
      </c>
      <c r="G154" s="95">
        <v>1.83700599414078E-3</v>
      </c>
      <c r="H154" s="4" t="s">
        <v>731</v>
      </c>
    </row>
    <row r="155" spans="1:8" ht="45" x14ac:dyDescent="0.25">
      <c r="A155" s="4">
        <v>154</v>
      </c>
      <c r="B155" s="4" t="s">
        <v>559</v>
      </c>
      <c r="C155" s="97">
        <v>5.9877378787878701</v>
      </c>
      <c r="D155" s="96">
        <v>5536620.5341154998</v>
      </c>
      <c r="E155" s="96">
        <v>5332550.5898229396</v>
      </c>
      <c r="F155" s="96">
        <v>204069.944292559</v>
      </c>
      <c r="G155" s="95">
        <v>1.8257725592130099E-3</v>
      </c>
      <c r="H155" s="4" t="s">
        <v>731</v>
      </c>
    </row>
    <row r="156" spans="1:8" ht="45" x14ac:dyDescent="0.25">
      <c r="A156" s="4">
        <v>155</v>
      </c>
      <c r="B156" s="4" t="s">
        <v>748</v>
      </c>
      <c r="C156" s="97">
        <v>27.7167075757575</v>
      </c>
      <c r="D156" s="96">
        <v>5507023.9245856199</v>
      </c>
      <c r="E156" s="96">
        <v>5091861.4925503498</v>
      </c>
      <c r="F156" s="96">
        <v>415162.432035262</v>
      </c>
      <c r="G156" s="95">
        <v>1.81601269266762E-3</v>
      </c>
      <c r="H156" s="4" t="s">
        <v>731</v>
      </c>
    </row>
    <row r="157" spans="1:8" ht="45" x14ac:dyDescent="0.25">
      <c r="A157" s="4">
        <v>156</v>
      </c>
      <c r="B157" s="4" t="s">
        <v>619</v>
      </c>
      <c r="C157" s="97">
        <v>8.5738727272727093</v>
      </c>
      <c r="D157" s="96">
        <v>5468134.4801724898</v>
      </c>
      <c r="E157" s="96">
        <v>5455868.33567522</v>
      </c>
      <c r="F157" s="96">
        <v>12266.144497270399</v>
      </c>
      <c r="G157" s="95">
        <v>1.8031883930763801E-3</v>
      </c>
      <c r="H157" s="4" t="s">
        <v>731</v>
      </c>
    </row>
    <row r="158" spans="1:8" ht="45" x14ac:dyDescent="0.25">
      <c r="A158" s="4">
        <v>157</v>
      </c>
      <c r="B158" s="4" t="s">
        <v>562</v>
      </c>
      <c r="C158" s="97">
        <v>5.99280303030302</v>
      </c>
      <c r="D158" s="96">
        <v>5437437.5171818202</v>
      </c>
      <c r="E158" s="96">
        <v>5336373.2739135204</v>
      </c>
      <c r="F158" s="96">
        <v>101064.24326829999</v>
      </c>
      <c r="G158" s="95">
        <v>1.79306567068025E-3</v>
      </c>
      <c r="H158" s="4" t="s">
        <v>731</v>
      </c>
    </row>
    <row r="159" spans="1:8" ht="45" x14ac:dyDescent="0.25">
      <c r="A159" s="4">
        <v>158</v>
      </c>
      <c r="B159" s="4" t="s">
        <v>571</v>
      </c>
      <c r="C159" s="97">
        <v>6.4307257575757504</v>
      </c>
      <c r="D159" s="96">
        <v>5434815.4518766999</v>
      </c>
      <c r="E159" s="96">
        <v>5375940.6103229802</v>
      </c>
      <c r="F159" s="96">
        <v>58874.841553715603</v>
      </c>
      <c r="G159" s="95">
        <v>1.7922010105770299E-3</v>
      </c>
      <c r="H159" s="4" t="s">
        <v>731</v>
      </c>
    </row>
    <row r="160" spans="1:8" ht="45" x14ac:dyDescent="0.25">
      <c r="A160" s="4">
        <v>159</v>
      </c>
      <c r="B160" s="4" t="s">
        <v>557</v>
      </c>
      <c r="C160" s="97">
        <v>5.7333151515151402</v>
      </c>
      <c r="D160" s="96">
        <v>5348877.3578779399</v>
      </c>
      <c r="E160" s="96">
        <v>5272517.09567641</v>
      </c>
      <c r="F160" s="96">
        <v>76360.262201529898</v>
      </c>
      <c r="G160" s="95">
        <v>1.76386180747521E-3</v>
      </c>
      <c r="H160" s="4" t="s">
        <v>731</v>
      </c>
    </row>
    <row r="161" spans="1:8" ht="45" x14ac:dyDescent="0.25">
      <c r="A161" s="4">
        <v>160</v>
      </c>
      <c r="B161" s="4" t="s">
        <v>561</v>
      </c>
      <c r="C161" s="97">
        <v>5.8552560606060498</v>
      </c>
      <c r="D161" s="96">
        <v>5332003.6622271696</v>
      </c>
      <c r="E161" s="96">
        <v>5229333.7727695704</v>
      </c>
      <c r="F161" s="96">
        <v>102669.8894576</v>
      </c>
      <c r="G161" s="95">
        <v>1.75829748709207E-3</v>
      </c>
      <c r="H161" s="4" t="s">
        <v>731</v>
      </c>
    </row>
    <row r="162" spans="1:8" ht="45" x14ac:dyDescent="0.25">
      <c r="A162" s="4">
        <v>161</v>
      </c>
      <c r="B162" s="4" t="s">
        <v>590</v>
      </c>
      <c r="C162" s="97">
        <v>7.2308621212121098</v>
      </c>
      <c r="D162" s="96">
        <v>5299634.3656839896</v>
      </c>
      <c r="E162" s="96">
        <v>5223022.4858404202</v>
      </c>
      <c r="F162" s="96">
        <v>76611.879843573697</v>
      </c>
      <c r="G162" s="95">
        <v>1.74762329097814E-3</v>
      </c>
      <c r="H162" s="4" t="s">
        <v>731</v>
      </c>
    </row>
    <row r="163" spans="1:8" ht="45" x14ac:dyDescent="0.25">
      <c r="A163" s="4">
        <v>162</v>
      </c>
      <c r="B163" s="4" t="s">
        <v>569</v>
      </c>
      <c r="C163" s="97">
        <v>6.1881106060605999</v>
      </c>
      <c r="D163" s="96">
        <v>5264968.8371110503</v>
      </c>
      <c r="E163" s="96">
        <v>5176968.2697095396</v>
      </c>
      <c r="F163" s="96">
        <v>88000.567401518405</v>
      </c>
      <c r="G163" s="95">
        <v>1.7361918825171299E-3</v>
      </c>
      <c r="H163" s="4" t="s">
        <v>731</v>
      </c>
    </row>
    <row r="164" spans="1:8" ht="45" x14ac:dyDescent="0.25">
      <c r="A164" s="4">
        <v>163</v>
      </c>
      <c r="B164" s="4" t="s">
        <v>622</v>
      </c>
      <c r="C164" s="97">
        <v>8.4553151515151406</v>
      </c>
      <c r="D164" s="96">
        <v>5260705.5579130696</v>
      </c>
      <c r="E164" s="96">
        <v>5196144.7106468799</v>
      </c>
      <c r="F164" s="96">
        <v>64560.847266194403</v>
      </c>
      <c r="G164" s="95">
        <v>1.7347860108082099E-3</v>
      </c>
      <c r="H164" s="4" t="s">
        <v>731</v>
      </c>
    </row>
    <row r="165" spans="1:8" ht="45" x14ac:dyDescent="0.25">
      <c r="A165" s="4">
        <v>164</v>
      </c>
      <c r="B165" s="4" t="s">
        <v>492</v>
      </c>
      <c r="C165" s="97">
        <v>3.5952666666666602</v>
      </c>
      <c r="D165" s="96">
        <v>5229902.0723542497</v>
      </c>
      <c r="E165" s="96">
        <v>5131211.4171220399</v>
      </c>
      <c r="F165" s="96">
        <v>98690.655232207995</v>
      </c>
      <c r="G165" s="95">
        <v>1.72462816121117E-3</v>
      </c>
      <c r="H165" s="4" t="s">
        <v>731</v>
      </c>
    </row>
    <row r="166" spans="1:8" ht="45" x14ac:dyDescent="0.25">
      <c r="A166" s="4">
        <v>165</v>
      </c>
      <c r="B166" s="4" t="s">
        <v>626</v>
      </c>
      <c r="C166" s="97">
        <v>8.4831590909090799</v>
      </c>
      <c r="D166" s="96">
        <v>5177869.5988252796</v>
      </c>
      <c r="E166" s="96">
        <v>5039261.7504003001</v>
      </c>
      <c r="F166" s="96">
        <v>138607.848424984</v>
      </c>
      <c r="G166" s="95">
        <v>1.70746977699976E-3</v>
      </c>
      <c r="H166" s="4" t="s">
        <v>731</v>
      </c>
    </row>
    <row r="167" spans="1:8" ht="45" x14ac:dyDescent="0.25">
      <c r="A167" s="4">
        <v>166</v>
      </c>
      <c r="B167" s="4" t="s">
        <v>749</v>
      </c>
      <c r="C167" s="97">
        <v>29.7450333333333</v>
      </c>
      <c r="D167" s="96">
        <v>5142094.9811429996</v>
      </c>
      <c r="E167" s="96">
        <v>5074261.8471267698</v>
      </c>
      <c r="F167" s="96">
        <v>67833.134016231706</v>
      </c>
      <c r="G167" s="95">
        <v>1.69567263199439E-3</v>
      </c>
      <c r="H167" s="4" t="s">
        <v>731</v>
      </c>
    </row>
    <row r="168" spans="1:8" ht="45" x14ac:dyDescent="0.25">
      <c r="A168" s="4">
        <v>167</v>
      </c>
      <c r="B168" s="4" t="s">
        <v>458</v>
      </c>
      <c r="C168" s="97">
        <v>2.6776742424242399</v>
      </c>
      <c r="D168" s="96">
        <v>5124158.6733617699</v>
      </c>
      <c r="E168" s="96">
        <v>5035020.7149006603</v>
      </c>
      <c r="F168" s="96">
        <v>89137.958461108006</v>
      </c>
      <c r="G168" s="95">
        <v>1.6897579014545599E-3</v>
      </c>
      <c r="H168" s="4" t="s">
        <v>731</v>
      </c>
    </row>
    <row r="169" spans="1:8" ht="45" x14ac:dyDescent="0.25">
      <c r="A169" s="4">
        <v>168</v>
      </c>
      <c r="B169" s="4" t="s">
        <v>493</v>
      </c>
      <c r="C169" s="97">
        <v>3.54998484848484</v>
      </c>
      <c r="D169" s="96">
        <v>5119714.0568554401</v>
      </c>
      <c r="E169" s="96">
        <v>5045788.0578054003</v>
      </c>
      <c r="F169" s="96">
        <v>73925.9990500438</v>
      </c>
      <c r="G169" s="95">
        <v>1.6882922314120699E-3</v>
      </c>
      <c r="H169" s="4" t="s">
        <v>731</v>
      </c>
    </row>
    <row r="170" spans="1:8" ht="45" x14ac:dyDescent="0.25">
      <c r="A170" s="4">
        <v>169</v>
      </c>
      <c r="B170" s="4" t="s">
        <v>465</v>
      </c>
      <c r="C170" s="97">
        <v>2.75320454545454</v>
      </c>
      <c r="D170" s="96">
        <v>5098732.79053625</v>
      </c>
      <c r="E170" s="96">
        <v>5082456.8733769897</v>
      </c>
      <c r="F170" s="96">
        <v>16275.9171592647</v>
      </c>
      <c r="G170" s="95">
        <v>1.6813733862307799E-3</v>
      </c>
      <c r="H170" s="4" t="s">
        <v>731</v>
      </c>
    </row>
    <row r="171" spans="1:8" ht="45" x14ac:dyDescent="0.25">
      <c r="A171" s="4">
        <v>170</v>
      </c>
      <c r="B171" s="4" t="s">
        <v>499</v>
      </c>
      <c r="C171" s="97">
        <v>3.6660984848484799</v>
      </c>
      <c r="D171" s="96">
        <v>5072199.4815034699</v>
      </c>
      <c r="E171" s="96">
        <v>5029594.3965015402</v>
      </c>
      <c r="F171" s="96">
        <v>42605.085001935899</v>
      </c>
      <c r="G171" s="95">
        <v>1.6726236828262101E-3</v>
      </c>
      <c r="H171" s="4" t="s">
        <v>731</v>
      </c>
    </row>
    <row r="172" spans="1:8" ht="45" x14ac:dyDescent="0.25">
      <c r="A172" s="4">
        <v>171</v>
      </c>
      <c r="B172" s="4" t="s">
        <v>472</v>
      </c>
      <c r="C172" s="97">
        <v>2.9134636363636299</v>
      </c>
      <c r="D172" s="96">
        <v>5034375.2726782802</v>
      </c>
      <c r="E172" s="96">
        <v>5009473.3712949101</v>
      </c>
      <c r="F172" s="96">
        <v>24901.901383367102</v>
      </c>
      <c r="G172" s="95">
        <v>1.66015065851084E-3</v>
      </c>
      <c r="H172" s="4" t="s">
        <v>731</v>
      </c>
    </row>
    <row r="173" spans="1:8" ht="45" x14ac:dyDescent="0.25">
      <c r="A173" s="4">
        <v>172</v>
      </c>
      <c r="B173" s="4" t="s">
        <v>750</v>
      </c>
      <c r="C173" s="97">
        <v>14.357222727272701</v>
      </c>
      <c r="D173" s="96">
        <v>4997794.2437038599</v>
      </c>
      <c r="E173" s="96">
        <v>4822590.9180785902</v>
      </c>
      <c r="F173" s="96">
        <v>175203.32562527101</v>
      </c>
      <c r="G173" s="95">
        <v>1.6480875889040799E-3</v>
      </c>
      <c r="H173" s="4" t="s">
        <v>731</v>
      </c>
    </row>
    <row r="174" spans="1:8" ht="45" x14ac:dyDescent="0.25">
      <c r="A174" s="4">
        <v>173</v>
      </c>
      <c r="B174" s="4" t="s">
        <v>658</v>
      </c>
      <c r="C174" s="97">
        <v>9.8926621212121102</v>
      </c>
      <c r="D174" s="96">
        <v>4990919.9690752998</v>
      </c>
      <c r="E174" s="96">
        <v>4972118.91452822</v>
      </c>
      <c r="F174" s="96">
        <v>18801.054547075099</v>
      </c>
      <c r="G174" s="95">
        <v>1.64582070752689E-3</v>
      </c>
      <c r="H174" s="4" t="s">
        <v>731</v>
      </c>
    </row>
    <row r="175" spans="1:8" ht="45" x14ac:dyDescent="0.25">
      <c r="A175" s="4">
        <v>174</v>
      </c>
      <c r="B175" s="4" t="s">
        <v>751</v>
      </c>
      <c r="C175" s="97">
        <v>11.5795909090909</v>
      </c>
      <c r="D175" s="96">
        <v>4939379.2503552604</v>
      </c>
      <c r="E175" s="96">
        <v>4912538.78090344</v>
      </c>
      <c r="F175" s="96">
        <v>26840.469451820001</v>
      </c>
      <c r="G175" s="95">
        <v>1.6288244858531601E-3</v>
      </c>
      <c r="H175" s="4" t="s">
        <v>731</v>
      </c>
    </row>
    <row r="176" spans="1:8" ht="45" x14ac:dyDescent="0.25">
      <c r="A176" s="4">
        <v>175</v>
      </c>
      <c r="B176" s="4" t="s">
        <v>646</v>
      </c>
      <c r="C176" s="97">
        <v>9.0745848484848395</v>
      </c>
      <c r="D176" s="96">
        <v>4934160.3360739797</v>
      </c>
      <c r="E176" s="96">
        <v>4820768.4196418701</v>
      </c>
      <c r="F176" s="96">
        <v>113391.916432112</v>
      </c>
      <c r="G176" s="95">
        <v>1.6271034810588299E-3</v>
      </c>
      <c r="H176" s="4" t="s">
        <v>731</v>
      </c>
    </row>
    <row r="177" spans="1:8" ht="45" x14ac:dyDescent="0.25">
      <c r="A177" s="4">
        <v>176</v>
      </c>
      <c r="B177" s="4" t="s">
        <v>752</v>
      </c>
      <c r="C177" s="97">
        <v>11.864919696969601</v>
      </c>
      <c r="D177" s="96">
        <v>4887826.69984842</v>
      </c>
      <c r="E177" s="96">
        <v>4846329.5477912603</v>
      </c>
      <c r="F177" s="96">
        <v>41497.152057163403</v>
      </c>
      <c r="G177" s="95">
        <v>1.6118243624940001E-3</v>
      </c>
      <c r="H177" s="4" t="s">
        <v>731</v>
      </c>
    </row>
    <row r="178" spans="1:8" ht="45" x14ac:dyDescent="0.25">
      <c r="A178" s="4">
        <v>177</v>
      </c>
      <c r="B178" s="4" t="s">
        <v>545</v>
      </c>
      <c r="C178" s="97">
        <v>4.9145348484848403</v>
      </c>
      <c r="D178" s="96">
        <v>4859776.4656073097</v>
      </c>
      <c r="E178" s="96">
        <v>4852517.2035675002</v>
      </c>
      <c r="F178" s="96">
        <v>7259.2620398119197</v>
      </c>
      <c r="G178" s="95">
        <v>1.6025744332923599E-3</v>
      </c>
      <c r="H178" s="4" t="s">
        <v>731</v>
      </c>
    </row>
    <row r="179" spans="1:8" ht="45" x14ac:dyDescent="0.25">
      <c r="A179" s="4">
        <v>178</v>
      </c>
      <c r="B179" s="4" t="s">
        <v>540</v>
      </c>
      <c r="C179" s="97">
        <v>4.63943636363636</v>
      </c>
      <c r="D179" s="96">
        <v>4762848.0441843905</v>
      </c>
      <c r="E179" s="96">
        <v>4550698.74209709</v>
      </c>
      <c r="F179" s="96">
        <v>212149.30208729999</v>
      </c>
      <c r="G179" s="95">
        <v>1.5706110269235599E-3</v>
      </c>
      <c r="H179" s="4" t="s">
        <v>731</v>
      </c>
    </row>
    <row r="180" spans="1:8" ht="45" x14ac:dyDescent="0.25">
      <c r="A180" s="4">
        <v>179</v>
      </c>
      <c r="B180" s="4" t="s">
        <v>617</v>
      </c>
      <c r="C180" s="97">
        <v>7.3795954545454503</v>
      </c>
      <c r="D180" s="96">
        <v>4750126.77541376</v>
      </c>
      <c r="E180" s="96">
        <v>4655243.6144524999</v>
      </c>
      <c r="F180" s="96">
        <v>94883.160961253394</v>
      </c>
      <c r="G180" s="95">
        <v>1.5664160232572099E-3</v>
      </c>
      <c r="H180" s="4" t="s">
        <v>731</v>
      </c>
    </row>
    <row r="181" spans="1:8" ht="45" x14ac:dyDescent="0.25">
      <c r="A181" s="4">
        <v>180</v>
      </c>
      <c r="B181" s="4" t="s">
        <v>753</v>
      </c>
      <c r="C181" s="97">
        <v>19.4272303030302</v>
      </c>
      <c r="D181" s="96">
        <v>4663877.8673211802</v>
      </c>
      <c r="E181" s="96">
        <v>4249838.8179899203</v>
      </c>
      <c r="F181" s="96">
        <v>414039.049331263</v>
      </c>
      <c r="G181" s="95">
        <v>1.5379743251694999E-3</v>
      </c>
      <c r="H181" s="4" t="s">
        <v>731</v>
      </c>
    </row>
    <row r="182" spans="1:8" ht="45" x14ac:dyDescent="0.25">
      <c r="A182" s="4">
        <v>181</v>
      </c>
      <c r="B182" s="4" t="s">
        <v>663</v>
      </c>
      <c r="C182" s="97">
        <v>9.2129136363636306</v>
      </c>
      <c r="D182" s="96">
        <v>4576791.0950396601</v>
      </c>
      <c r="E182" s="96">
        <v>4566681.8555678399</v>
      </c>
      <c r="F182" s="96">
        <v>10109.239471821</v>
      </c>
      <c r="G182" s="95">
        <v>1.5092563304789999E-3</v>
      </c>
      <c r="H182" s="4" t="s">
        <v>731</v>
      </c>
    </row>
    <row r="183" spans="1:8" ht="45" x14ac:dyDescent="0.25">
      <c r="A183" s="4">
        <v>182</v>
      </c>
      <c r="B183" s="4" t="s">
        <v>459</v>
      </c>
      <c r="C183" s="97">
        <v>2.3892272727272701</v>
      </c>
      <c r="D183" s="96">
        <v>4555618.86566085</v>
      </c>
      <c r="E183" s="96">
        <v>4296048.7024199497</v>
      </c>
      <c r="F183" s="96">
        <v>259570.16324089101</v>
      </c>
      <c r="G183" s="95">
        <v>1.5022745127475901E-3</v>
      </c>
      <c r="H183" s="4" t="s">
        <v>731</v>
      </c>
    </row>
    <row r="184" spans="1:8" ht="45" x14ac:dyDescent="0.25">
      <c r="A184" s="4">
        <v>183</v>
      </c>
      <c r="B184" s="4" t="s">
        <v>516</v>
      </c>
      <c r="C184" s="97">
        <v>3.6174454545454502</v>
      </c>
      <c r="D184" s="96">
        <v>4481914.2591494499</v>
      </c>
      <c r="E184" s="96">
        <v>4457135.1180638997</v>
      </c>
      <c r="F184" s="96">
        <v>24779.141085547799</v>
      </c>
      <c r="G184" s="95">
        <v>1.47796946109615E-3</v>
      </c>
      <c r="H184" s="4" t="s">
        <v>731</v>
      </c>
    </row>
    <row r="185" spans="1:8" ht="45" x14ac:dyDescent="0.25">
      <c r="A185" s="4">
        <v>184</v>
      </c>
      <c r="B185" s="4" t="s">
        <v>754</v>
      </c>
      <c r="C185" s="97">
        <v>19.798256060606001</v>
      </c>
      <c r="D185" s="96">
        <v>4437658.75958037</v>
      </c>
      <c r="E185" s="96">
        <v>4344911.7761533801</v>
      </c>
      <c r="F185" s="96">
        <v>92746.983426982595</v>
      </c>
      <c r="G185" s="95">
        <v>1.4633756350953199E-3</v>
      </c>
      <c r="H185" s="4" t="s">
        <v>731</v>
      </c>
    </row>
    <row r="186" spans="1:8" ht="45" x14ac:dyDescent="0.25">
      <c r="A186" s="4">
        <v>185</v>
      </c>
      <c r="B186" s="4" t="s">
        <v>755</v>
      </c>
      <c r="C186" s="97">
        <v>26.877459090908999</v>
      </c>
      <c r="D186" s="96">
        <v>4421002.3514748802</v>
      </c>
      <c r="E186" s="96">
        <v>3895845.1495212498</v>
      </c>
      <c r="F186" s="96">
        <v>525157.20195362798</v>
      </c>
      <c r="G186" s="95">
        <v>1.4578829681034799E-3</v>
      </c>
      <c r="H186" s="4" t="s">
        <v>731</v>
      </c>
    </row>
    <row r="187" spans="1:8" ht="45" x14ac:dyDescent="0.25">
      <c r="A187" s="4">
        <v>186</v>
      </c>
      <c r="B187" s="4" t="s">
        <v>756</v>
      </c>
      <c r="C187" s="97">
        <v>10.350021212121201</v>
      </c>
      <c r="D187" s="96">
        <v>4385400.4310618797</v>
      </c>
      <c r="E187" s="96">
        <v>4276794.1270188903</v>
      </c>
      <c r="F187" s="96">
        <v>108606.304042983</v>
      </c>
      <c r="G187" s="95">
        <v>1.4461427722665401E-3</v>
      </c>
      <c r="H187" s="4" t="s">
        <v>731</v>
      </c>
    </row>
    <row r="188" spans="1:8" ht="45" x14ac:dyDescent="0.25">
      <c r="A188" s="4">
        <v>187</v>
      </c>
      <c r="B188" s="4" t="s">
        <v>611</v>
      </c>
      <c r="C188" s="97">
        <v>6.6053257575757502</v>
      </c>
      <c r="D188" s="96">
        <v>4375038.1439070096</v>
      </c>
      <c r="E188" s="96">
        <v>3877449.0207533902</v>
      </c>
      <c r="F188" s="96">
        <v>497589.12315362599</v>
      </c>
      <c r="G188" s="95">
        <v>1.44272567343858E-3</v>
      </c>
      <c r="H188" s="4" t="s">
        <v>731</v>
      </c>
    </row>
    <row r="189" spans="1:8" ht="45" x14ac:dyDescent="0.25">
      <c r="A189" s="4">
        <v>188</v>
      </c>
      <c r="B189" s="4" t="s">
        <v>463</v>
      </c>
      <c r="C189" s="97">
        <v>2.3454954545454498</v>
      </c>
      <c r="D189" s="96">
        <v>4370098.6982517503</v>
      </c>
      <c r="E189" s="96">
        <v>4312122.8435059404</v>
      </c>
      <c r="F189" s="96">
        <v>57975.854745807999</v>
      </c>
      <c r="G189" s="95">
        <v>1.44109682705484E-3</v>
      </c>
      <c r="H189" s="4" t="s">
        <v>731</v>
      </c>
    </row>
    <row r="190" spans="1:8" ht="45" x14ac:dyDescent="0.25">
      <c r="A190" s="4">
        <v>189</v>
      </c>
      <c r="B190" s="4" t="s">
        <v>471</v>
      </c>
      <c r="C190" s="97">
        <v>2.4735227272727198</v>
      </c>
      <c r="D190" s="96">
        <v>4351506.2421359997</v>
      </c>
      <c r="E190" s="96">
        <v>4330446.0988349495</v>
      </c>
      <c r="F190" s="96">
        <v>21060.143301047501</v>
      </c>
      <c r="G190" s="95">
        <v>1.4349657230762799E-3</v>
      </c>
      <c r="H190" s="4" t="s">
        <v>731</v>
      </c>
    </row>
    <row r="191" spans="1:8" ht="45" x14ac:dyDescent="0.25">
      <c r="A191" s="4">
        <v>190</v>
      </c>
      <c r="B191" s="4" t="s">
        <v>757</v>
      </c>
      <c r="C191" s="97">
        <v>11.460413636363601</v>
      </c>
      <c r="D191" s="96">
        <v>4323244.1935943495</v>
      </c>
      <c r="E191" s="96">
        <v>4315016.6285542799</v>
      </c>
      <c r="F191" s="96">
        <v>8227.5650400701907</v>
      </c>
      <c r="G191" s="95">
        <v>1.4256459453569001E-3</v>
      </c>
      <c r="H191" s="4" t="s">
        <v>731</v>
      </c>
    </row>
    <row r="192" spans="1:8" ht="45" x14ac:dyDescent="0.25">
      <c r="A192" s="4">
        <v>191</v>
      </c>
      <c r="B192" s="4" t="s">
        <v>609</v>
      </c>
      <c r="C192" s="97">
        <v>6.4721166666666603</v>
      </c>
      <c r="D192" s="96">
        <v>4300183.7991237696</v>
      </c>
      <c r="E192" s="96">
        <v>4242541.5205944702</v>
      </c>
      <c r="F192" s="96">
        <v>57642.278529307601</v>
      </c>
      <c r="G192" s="95">
        <v>1.4180414806532801E-3</v>
      </c>
      <c r="H192" s="4" t="s">
        <v>731</v>
      </c>
    </row>
    <row r="193" spans="1:8" ht="45" x14ac:dyDescent="0.25">
      <c r="A193" s="4">
        <v>192</v>
      </c>
      <c r="B193" s="4" t="s">
        <v>536</v>
      </c>
      <c r="C193" s="97">
        <v>3.9252151515151401</v>
      </c>
      <c r="D193" s="96">
        <v>4253667.1210149396</v>
      </c>
      <c r="E193" s="96">
        <v>4039168.3365546102</v>
      </c>
      <c r="F193" s="96">
        <v>214498.784460328</v>
      </c>
      <c r="G193" s="95">
        <v>1.40270200164916E-3</v>
      </c>
      <c r="H193" s="4" t="s">
        <v>731</v>
      </c>
    </row>
    <row r="194" spans="1:8" ht="45" x14ac:dyDescent="0.25">
      <c r="A194" s="4">
        <v>193</v>
      </c>
      <c r="B194" s="4" t="s">
        <v>518</v>
      </c>
      <c r="C194" s="97">
        <v>3.4225666666666599</v>
      </c>
      <c r="D194" s="96">
        <v>4229944.5722569497</v>
      </c>
      <c r="E194" s="96">
        <v>4196758.16462518</v>
      </c>
      <c r="F194" s="96">
        <v>33186.4076317707</v>
      </c>
      <c r="G194" s="95">
        <v>1.3948791829658099E-3</v>
      </c>
      <c r="H194" s="4" t="s">
        <v>731</v>
      </c>
    </row>
    <row r="195" spans="1:8" ht="45" x14ac:dyDescent="0.25">
      <c r="A195" s="4">
        <v>194</v>
      </c>
      <c r="B195" s="4" t="s">
        <v>520</v>
      </c>
      <c r="C195" s="97">
        <v>3.4338863636363599</v>
      </c>
      <c r="D195" s="96">
        <v>4228043.5460981699</v>
      </c>
      <c r="E195" s="96">
        <v>4224870.70960047</v>
      </c>
      <c r="F195" s="96">
        <v>3172.8364976940902</v>
      </c>
      <c r="G195" s="95">
        <v>1.3942522948896499E-3</v>
      </c>
      <c r="H195" s="4" t="s">
        <v>731</v>
      </c>
    </row>
    <row r="196" spans="1:8" ht="45" x14ac:dyDescent="0.25">
      <c r="A196" s="4">
        <v>195</v>
      </c>
      <c r="B196" s="4" t="s">
        <v>613</v>
      </c>
      <c r="C196" s="97">
        <v>6.4789696969696902</v>
      </c>
      <c r="D196" s="96">
        <v>4222247.1079560705</v>
      </c>
      <c r="E196" s="96">
        <v>3859583.2958469498</v>
      </c>
      <c r="F196" s="96">
        <v>362663.81210911903</v>
      </c>
      <c r="G196" s="95">
        <v>1.3923408440983599E-3</v>
      </c>
      <c r="H196" s="4" t="s">
        <v>731</v>
      </c>
    </row>
    <row r="197" spans="1:8" ht="45" x14ac:dyDescent="0.25">
      <c r="A197" s="4">
        <v>196</v>
      </c>
      <c r="B197" s="4" t="s">
        <v>608</v>
      </c>
      <c r="C197" s="97">
        <v>6.2526348484848402</v>
      </c>
      <c r="D197" s="96">
        <v>4184746.7473400501</v>
      </c>
      <c r="E197" s="96">
        <v>4105075.4626812502</v>
      </c>
      <c r="F197" s="96">
        <v>79671.284658794204</v>
      </c>
      <c r="G197" s="95">
        <v>1.3799746129377699E-3</v>
      </c>
      <c r="H197" s="4" t="s">
        <v>731</v>
      </c>
    </row>
    <row r="198" spans="1:8" ht="45" x14ac:dyDescent="0.25">
      <c r="A198" s="4">
        <v>197</v>
      </c>
      <c r="B198" s="4" t="s">
        <v>758</v>
      </c>
      <c r="C198" s="97">
        <v>20.306466666666601</v>
      </c>
      <c r="D198" s="96">
        <v>4180137.3858642899</v>
      </c>
      <c r="E198" s="96">
        <v>3921083.9190687598</v>
      </c>
      <c r="F198" s="96">
        <v>259053.46679552199</v>
      </c>
      <c r="G198" s="95">
        <v>1.37845461610106E-3</v>
      </c>
      <c r="H198" s="4" t="s">
        <v>731</v>
      </c>
    </row>
    <row r="199" spans="1:8" ht="45" x14ac:dyDescent="0.25">
      <c r="A199" s="4">
        <v>198</v>
      </c>
      <c r="B199" s="4" t="s">
        <v>759</v>
      </c>
      <c r="C199" s="97">
        <v>18.838449999999899</v>
      </c>
      <c r="D199" s="96">
        <v>4127695.5357100102</v>
      </c>
      <c r="E199" s="96">
        <v>4075589.09055764</v>
      </c>
      <c r="F199" s="96">
        <v>52106.4451523678</v>
      </c>
      <c r="G199" s="95">
        <v>1.36116123462836E-3</v>
      </c>
      <c r="H199" s="4" t="s">
        <v>731</v>
      </c>
    </row>
    <row r="200" spans="1:8" ht="45" x14ac:dyDescent="0.25">
      <c r="A200" s="4">
        <v>199</v>
      </c>
      <c r="B200" s="4" t="s">
        <v>482</v>
      </c>
      <c r="C200" s="97">
        <v>2.5689151515151498</v>
      </c>
      <c r="D200" s="96">
        <v>4075235.8936353102</v>
      </c>
      <c r="E200" s="96">
        <v>4072563.6693249601</v>
      </c>
      <c r="F200" s="96">
        <v>2672.2243103526998</v>
      </c>
      <c r="G200" s="95">
        <v>1.3438619860387301E-3</v>
      </c>
      <c r="H200" s="4" t="s">
        <v>731</v>
      </c>
    </row>
    <row r="201" spans="1:8" ht="45" x14ac:dyDescent="0.25">
      <c r="A201" s="4">
        <v>200</v>
      </c>
      <c r="B201" s="4" t="s">
        <v>642</v>
      </c>
      <c r="C201" s="97">
        <v>7.3673969696969603</v>
      </c>
      <c r="D201" s="96">
        <v>4029008.45681804</v>
      </c>
      <c r="E201" s="96">
        <v>3992843.5946869901</v>
      </c>
      <c r="F201" s="96">
        <v>36164.862131043898</v>
      </c>
      <c r="G201" s="95">
        <v>1.32861788810865E-3</v>
      </c>
      <c r="H201" s="4" t="s">
        <v>731</v>
      </c>
    </row>
    <row r="202" spans="1:8" ht="45" x14ac:dyDescent="0.25">
      <c r="A202" s="4">
        <v>201</v>
      </c>
      <c r="B202" s="4" t="s">
        <v>577</v>
      </c>
      <c r="C202" s="97">
        <v>5.0747878787878697</v>
      </c>
      <c r="D202" s="96">
        <v>3965221.7427046201</v>
      </c>
      <c r="E202" s="96">
        <v>3896388.74374252</v>
      </c>
      <c r="F202" s="96">
        <v>68832.998962103098</v>
      </c>
      <c r="G202" s="95">
        <v>1.3075833903400101E-3</v>
      </c>
      <c r="H202" s="4" t="s">
        <v>731</v>
      </c>
    </row>
    <row r="203" spans="1:8" ht="45" x14ac:dyDescent="0.25">
      <c r="A203" s="4">
        <v>202</v>
      </c>
      <c r="B203" s="4" t="s">
        <v>656</v>
      </c>
      <c r="C203" s="97">
        <v>7.7194954545454397</v>
      </c>
      <c r="D203" s="96">
        <v>3934773.2910667802</v>
      </c>
      <c r="E203" s="96">
        <v>3817749.2994846101</v>
      </c>
      <c r="F203" s="96">
        <v>117023.991582168</v>
      </c>
      <c r="G203" s="95">
        <v>1.2975426177914201E-3</v>
      </c>
      <c r="H203" s="4" t="s">
        <v>731</v>
      </c>
    </row>
    <row r="204" spans="1:8" ht="45" x14ac:dyDescent="0.25">
      <c r="A204" s="4">
        <v>203</v>
      </c>
      <c r="B204" s="4" t="s">
        <v>616</v>
      </c>
      <c r="C204" s="97">
        <v>6.0571969696969603</v>
      </c>
      <c r="D204" s="96">
        <v>3904259.0089151599</v>
      </c>
      <c r="E204" s="96">
        <v>3899503.17744694</v>
      </c>
      <c r="F204" s="96">
        <v>4755.8314682288001</v>
      </c>
      <c r="G204" s="95">
        <v>1.28748013677557E-3</v>
      </c>
      <c r="H204" s="4" t="s">
        <v>731</v>
      </c>
    </row>
    <row r="205" spans="1:8" ht="45" x14ac:dyDescent="0.25">
      <c r="A205" s="4">
        <v>204</v>
      </c>
      <c r="B205" s="4" t="s">
        <v>760</v>
      </c>
      <c r="C205" s="97">
        <v>13.218416666666601</v>
      </c>
      <c r="D205" s="96">
        <v>3876133.38569229</v>
      </c>
      <c r="E205" s="96">
        <v>3836813.9224980902</v>
      </c>
      <c r="F205" s="96">
        <v>39319.463194204603</v>
      </c>
      <c r="G205" s="95">
        <v>1.2782053470776599E-3</v>
      </c>
      <c r="H205" s="4" t="s">
        <v>731</v>
      </c>
    </row>
    <row r="206" spans="1:8" ht="45" x14ac:dyDescent="0.25">
      <c r="A206" s="4">
        <v>205</v>
      </c>
      <c r="B206" s="4" t="s">
        <v>530</v>
      </c>
      <c r="C206" s="97">
        <v>3.3899136363636302</v>
      </c>
      <c r="D206" s="96">
        <v>3782856.77852361</v>
      </c>
      <c r="E206" s="96">
        <v>3763197.49062536</v>
      </c>
      <c r="F206" s="96">
        <v>19659.287898248</v>
      </c>
      <c r="G206" s="95">
        <v>1.24744617390772E-3</v>
      </c>
      <c r="H206" s="4" t="s">
        <v>731</v>
      </c>
    </row>
    <row r="207" spans="1:8" ht="45" x14ac:dyDescent="0.25">
      <c r="A207" s="4">
        <v>206</v>
      </c>
      <c r="B207" s="4" t="s">
        <v>761</v>
      </c>
      <c r="C207" s="97">
        <v>16.526668181818099</v>
      </c>
      <c r="D207" s="96">
        <v>3773847.2966290899</v>
      </c>
      <c r="E207" s="96">
        <v>3675353.58532392</v>
      </c>
      <c r="F207" s="96">
        <v>98493.711305172095</v>
      </c>
      <c r="G207" s="95">
        <v>1.24447518019154E-3</v>
      </c>
      <c r="H207" s="4" t="s">
        <v>731</v>
      </c>
    </row>
    <row r="208" spans="1:8" ht="45" x14ac:dyDescent="0.25">
      <c r="A208" s="4">
        <v>207</v>
      </c>
      <c r="B208" s="4" t="s">
        <v>762</v>
      </c>
      <c r="C208" s="97">
        <v>15.569272727272701</v>
      </c>
      <c r="D208" s="96">
        <v>3753230.03428498</v>
      </c>
      <c r="E208" s="96">
        <v>3597511.4758202899</v>
      </c>
      <c r="F208" s="96">
        <v>155718.55846469</v>
      </c>
      <c r="G208" s="95">
        <v>1.2376763700505801E-3</v>
      </c>
      <c r="H208" s="4" t="s">
        <v>731</v>
      </c>
    </row>
    <row r="209" spans="1:8" ht="45" x14ac:dyDescent="0.25">
      <c r="A209" s="4">
        <v>208</v>
      </c>
      <c r="B209" s="4" t="s">
        <v>763</v>
      </c>
      <c r="C209" s="97">
        <v>12.151151515151501</v>
      </c>
      <c r="D209" s="96">
        <v>3742572.14362279</v>
      </c>
      <c r="E209" s="96">
        <v>3707607.3748415699</v>
      </c>
      <c r="F209" s="96">
        <v>34964.7687812203</v>
      </c>
      <c r="G209" s="95">
        <v>1.23416179212526E-3</v>
      </c>
      <c r="H209" s="4" t="s">
        <v>731</v>
      </c>
    </row>
    <row r="210" spans="1:8" ht="45" x14ac:dyDescent="0.25">
      <c r="A210" s="4">
        <v>209</v>
      </c>
      <c r="B210" s="4" t="s">
        <v>528</v>
      </c>
      <c r="C210" s="97">
        <v>3.23196818181817</v>
      </c>
      <c r="D210" s="96">
        <v>3739874.8305013399</v>
      </c>
      <c r="E210" s="96">
        <v>3707620.49406084</v>
      </c>
      <c r="F210" s="96">
        <v>32254.3364405006</v>
      </c>
      <c r="G210" s="95">
        <v>1.23327231807689E-3</v>
      </c>
      <c r="H210" s="4" t="s">
        <v>731</v>
      </c>
    </row>
    <row r="211" spans="1:8" ht="45" x14ac:dyDescent="0.25">
      <c r="A211" s="4">
        <v>210</v>
      </c>
      <c r="B211" s="4" t="s">
        <v>659</v>
      </c>
      <c r="C211" s="97">
        <v>7.39258484848484</v>
      </c>
      <c r="D211" s="96">
        <v>3719400.38056741</v>
      </c>
      <c r="E211" s="96">
        <v>3539616.44622553</v>
      </c>
      <c r="F211" s="96">
        <v>179783.934341883</v>
      </c>
      <c r="G211" s="95">
        <v>1.2265206021837699E-3</v>
      </c>
      <c r="H211" s="4" t="s">
        <v>731</v>
      </c>
    </row>
    <row r="212" spans="1:8" ht="45" x14ac:dyDescent="0.25">
      <c r="A212" s="4">
        <v>211</v>
      </c>
      <c r="B212" s="4" t="s">
        <v>553</v>
      </c>
      <c r="C212" s="97">
        <v>3.8685606060605999</v>
      </c>
      <c r="D212" s="96">
        <v>3690962.2783142501</v>
      </c>
      <c r="E212" s="96">
        <v>3687572.8112169001</v>
      </c>
      <c r="F212" s="96">
        <v>3389.4670973458101</v>
      </c>
      <c r="G212" s="95">
        <v>1.21714276846554E-3</v>
      </c>
      <c r="H212" s="4" t="s">
        <v>731</v>
      </c>
    </row>
    <row r="213" spans="1:8" ht="45" x14ac:dyDescent="0.25">
      <c r="A213" s="4">
        <v>212</v>
      </c>
      <c r="B213" s="4" t="s">
        <v>565</v>
      </c>
      <c r="C213" s="97">
        <v>4.2054803030303001</v>
      </c>
      <c r="D213" s="96">
        <v>3684980.16053779</v>
      </c>
      <c r="E213" s="96">
        <v>3616964.7049640599</v>
      </c>
      <c r="F213" s="96">
        <v>68015.455573728803</v>
      </c>
      <c r="G213" s="95">
        <v>1.2151700874022499E-3</v>
      </c>
      <c r="H213" s="4" t="s">
        <v>731</v>
      </c>
    </row>
    <row r="214" spans="1:8" ht="45" x14ac:dyDescent="0.25">
      <c r="A214" s="4">
        <v>213</v>
      </c>
      <c r="B214" s="4" t="s">
        <v>764</v>
      </c>
      <c r="C214" s="97">
        <v>8.4532287878787802</v>
      </c>
      <c r="D214" s="96">
        <v>3678580.6504992899</v>
      </c>
      <c r="E214" s="96">
        <v>3220260.9917693199</v>
      </c>
      <c r="F214" s="96">
        <v>458319.65872996103</v>
      </c>
      <c r="G214" s="95">
        <v>1.21305976581732E-3</v>
      </c>
      <c r="H214" s="4" t="s">
        <v>731</v>
      </c>
    </row>
    <row r="215" spans="1:8" ht="45" x14ac:dyDescent="0.25">
      <c r="A215" s="4">
        <v>214</v>
      </c>
      <c r="B215" s="4" t="s">
        <v>765</v>
      </c>
      <c r="C215" s="97">
        <v>13.8096272727272</v>
      </c>
      <c r="D215" s="96">
        <v>3665735.0886955</v>
      </c>
      <c r="E215" s="96">
        <v>3549053.9681789698</v>
      </c>
      <c r="F215" s="96">
        <v>116681.120516529</v>
      </c>
      <c r="G215" s="95">
        <v>1.2088237749083299E-3</v>
      </c>
      <c r="H215" s="4" t="s">
        <v>731</v>
      </c>
    </row>
    <row r="216" spans="1:8" ht="45" x14ac:dyDescent="0.25">
      <c r="A216" s="4">
        <v>215</v>
      </c>
      <c r="B216" s="4" t="s">
        <v>766</v>
      </c>
      <c r="C216" s="97">
        <v>12.680724242424199</v>
      </c>
      <c r="D216" s="96">
        <v>3657183.3821938098</v>
      </c>
      <c r="E216" s="96">
        <v>3461858.2787496401</v>
      </c>
      <c r="F216" s="96">
        <v>195325.103444165</v>
      </c>
      <c r="G216" s="95">
        <v>1.2060037385758799E-3</v>
      </c>
      <c r="H216" s="4" t="s">
        <v>731</v>
      </c>
    </row>
    <row r="217" spans="1:8" ht="45" x14ac:dyDescent="0.25">
      <c r="A217" s="4">
        <v>216</v>
      </c>
      <c r="B217" s="4" t="s">
        <v>544</v>
      </c>
      <c r="C217" s="97">
        <v>3.6863969696969598</v>
      </c>
      <c r="D217" s="96">
        <v>3653653.98699384</v>
      </c>
      <c r="E217" s="96">
        <v>3234791.8728475999</v>
      </c>
      <c r="F217" s="96">
        <v>418862.11414623901</v>
      </c>
      <c r="G217" s="95">
        <v>1.2048398746507601E-3</v>
      </c>
      <c r="H217" s="4" t="s">
        <v>731</v>
      </c>
    </row>
    <row r="218" spans="1:8" ht="45" x14ac:dyDescent="0.25">
      <c r="A218" s="4">
        <v>217</v>
      </c>
      <c r="B218" s="4" t="s">
        <v>603</v>
      </c>
      <c r="C218" s="97">
        <v>5.3208818181818103</v>
      </c>
      <c r="D218" s="96">
        <v>3646804.7890876601</v>
      </c>
      <c r="E218" s="96">
        <v>3351774.2423585998</v>
      </c>
      <c r="F218" s="96">
        <v>295030.54672905698</v>
      </c>
      <c r="G218" s="95">
        <v>1.20258126264861E-3</v>
      </c>
      <c r="H218" s="4" t="s">
        <v>731</v>
      </c>
    </row>
    <row r="219" spans="1:8" ht="45" x14ac:dyDescent="0.25">
      <c r="A219" s="4">
        <v>218</v>
      </c>
      <c r="B219" s="4" t="s">
        <v>668</v>
      </c>
      <c r="C219" s="97">
        <v>7.4915015151515103</v>
      </c>
      <c r="D219" s="96">
        <v>3634146.4133504299</v>
      </c>
      <c r="E219" s="96">
        <v>3612196.0956650702</v>
      </c>
      <c r="F219" s="96">
        <v>21950.317685362501</v>
      </c>
      <c r="G219" s="95">
        <v>1.1984069987772E-3</v>
      </c>
      <c r="H219" s="4" t="s">
        <v>731</v>
      </c>
    </row>
    <row r="220" spans="1:8" ht="45" x14ac:dyDescent="0.25">
      <c r="A220" s="4">
        <v>219</v>
      </c>
      <c r="B220" s="4" t="s">
        <v>410</v>
      </c>
      <c r="C220" s="97">
        <v>0.94525606060605905</v>
      </c>
      <c r="D220" s="96">
        <v>3619435.5667376998</v>
      </c>
      <c r="E220" s="96">
        <v>3592933.56858005</v>
      </c>
      <c r="F220" s="96">
        <v>26501.998157650702</v>
      </c>
      <c r="G220" s="95">
        <v>1.19355590596656E-3</v>
      </c>
      <c r="H220" s="4" t="s">
        <v>731</v>
      </c>
    </row>
    <row r="221" spans="1:8" ht="45" x14ac:dyDescent="0.25">
      <c r="A221" s="4">
        <v>220</v>
      </c>
      <c r="B221" s="4" t="s">
        <v>767</v>
      </c>
      <c r="C221" s="97">
        <v>22.057577272727201</v>
      </c>
      <c r="D221" s="96">
        <v>3602011.8741184999</v>
      </c>
      <c r="E221" s="96">
        <v>3439370.2131364299</v>
      </c>
      <c r="F221" s="96">
        <v>162641.66098207</v>
      </c>
      <c r="G221" s="95">
        <v>1.18781021693689E-3</v>
      </c>
      <c r="H221" s="4" t="s">
        <v>731</v>
      </c>
    </row>
    <row r="222" spans="1:8" ht="45" x14ac:dyDescent="0.25">
      <c r="A222" s="4">
        <v>221</v>
      </c>
      <c r="B222" s="4" t="s">
        <v>768</v>
      </c>
      <c r="C222" s="97">
        <v>33.131812121212</v>
      </c>
      <c r="D222" s="96">
        <v>3585631.4390891199</v>
      </c>
      <c r="E222" s="96">
        <v>3204472.4075616999</v>
      </c>
      <c r="F222" s="96">
        <v>381159.031527418</v>
      </c>
      <c r="G222" s="95">
        <v>1.18240855565266E-3</v>
      </c>
      <c r="H222" s="4" t="s">
        <v>731</v>
      </c>
    </row>
    <row r="223" spans="1:8" ht="45" x14ac:dyDescent="0.25">
      <c r="A223" s="4">
        <v>222</v>
      </c>
      <c r="B223" s="4" t="s">
        <v>634</v>
      </c>
      <c r="C223" s="97">
        <v>6.23526515151514</v>
      </c>
      <c r="D223" s="96">
        <v>3561958.6810091799</v>
      </c>
      <c r="E223" s="96">
        <v>3505652.5681054601</v>
      </c>
      <c r="F223" s="96">
        <v>56306.112903717098</v>
      </c>
      <c r="G223" s="95">
        <v>1.1746021560923301E-3</v>
      </c>
      <c r="H223" s="4" t="s">
        <v>731</v>
      </c>
    </row>
    <row r="224" spans="1:8" ht="45" x14ac:dyDescent="0.25">
      <c r="A224" s="4">
        <v>223</v>
      </c>
      <c r="B224" s="4" t="s">
        <v>602</v>
      </c>
      <c r="C224" s="97">
        <v>5.1261484848484802</v>
      </c>
      <c r="D224" s="96">
        <v>3518020.38417733</v>
      </c>
      <c r="E224" s="96">
        <v>3428404.8814385599</v>
      </c>
      <c r="F224" s="96">
        <v>89615.502738779105</v>
      </c>
      <c r="G224" s="95">
        <v>1.1601129318155601E-3</v>
      </c>
      <c r="H224" s="4" t="s">
        <v>731</v>
      </c>
    </row>
    <row r="225" spans="1:8" ht="45" x14ac:dyDescent="0.25">
      <c r="A225" s="4">
        <v>224</v>
      </c>
      <c r="B225" s="4" t="s">
        <v>769</v>
      </c>
      <c r="C225" s="97">
        <v>16.080459090908999</v>
      </c>
      <c r="D225" s="96">
        <v>3492862.6132797701</v>
      </c>
      <c r="E225" s="96">
        <v>3272567.4380237702</v>
      </c>
      <c r="F225" s="96">
        <v>220295.17525599201</v>
      </c>
      <c r="G225" s="95">
        <v>1.1518168299836399E-3</v>
      </c>
      <c r="H225" s="4" t="s">
        <v>731</v>
      </c>
    </row>
    <row r="226" spans="1:8" ht="45" x14ac:dyDescent="0.25">
      <c r="A226" s="4">
        <v>225</v>
      </c>
      <c r="B226" s="4" t="s">
        <v>770</v>
      </c>
      <c r="C226" s="97">
        <v>9.1409303030302897</v>
      </c>
      <c r="D226" s="96">
        <v>3473455.3851455301</v>
      </c>
      <c r="E226" s="96">
        <v>3392757.0340853501</v>
      </c>
      <c r="F226" s="96">
        <v>80698.351060174202</v>
      </c>
      <c r="G226" s="95">
        <v>1.14541704434553E-3</v>
      </c>
      <c r="H226" s="4" t="s">
        <v>731</v>
      </c>
    </row>
    <row r="227" spans="1:8" ht="45" x14ac:dyDescent="0.25">
      <c r="A227" s="4">
        <v>226</v>
      </c>
      <c r="B227" s="4" t="s">
        <v>543</v>
      </c>
      <c r="C227" s="97">
        <v>3.4244212121211999</v>
      </c>
      <c r="D227" s="96">
        <v>3441166.1319681802</v>
      </c>
      <c r="E227" s="96">
        <v>3430799.5759084001</v>
      </c>
      <c r="F227" s="96">
        <v>10366.5560597781</v>
      </c>
      <c r="G227" s="95">
        <v>1.1347692435715001E-3</v>
      </c>
      <c r="H227" s="4" t="s">
        <v>731</v>
      </c>
    </row>
    <row r="228" spans="1:8" ht="45" x14ac:dyDescent="0.25">
      <c r="A228" s="4">
        <v>227</v>
      </c>
      <c r="B228" s="4" t="s">
        <v>771</v>
      </c>
      <c r="C228" s="97">
        <v>15.3043499999999</v>
      </c>
      <c r="D228" s="96">
        <v>3413911.7888871199</v>
      </c>
      <c r="E228" s="96">
        <v>3165391.00313529</v>
      </c>
      <c r="F228" s="96">
        <v>248520.78575182101</v>
      </c>
      <c r="G228" s="95">
        <v>1.1257817698210101E-3</v>
      </c>
      <c r="H228" s="4" t="s">
        <v>731</v>
      </c>
    </row>
    <row r="229" spans="1:8" ht="45" x14ac:dyDescent="0.25">
      <c r="A229" s="4">
        <v>228</v>
      </c>
      <c r="B229" s="4" t="s">
        <v>772</v>
      </c>
      <c r="C229" s="97">
        <v>20.606298484848399</v>
      </c>
      <c r="D229" s="96">
        <v>3413813.74650768</v>
      </c>
      <c r="E229" s="96">
        <v>3334274.9115201202</v>
      </c>
      <c r="F229" s="96">
        <v>79538.834987556198</v>
      </c>
      <c r="G229" s="95">
        <v>1.12574943907251E-3</v>
      </c>
      <c r="H229" s="4" t="s">
        <v>731</v>
      </c>
    </row>
    <row r="230" spans="1:8" ht="45" x14ac:dyDescent="0.25">
      <c r="A230" s="4">
        <v>229</v>
      </c>
      <c r="B230" s="4" t="s">
        <v>649</v>
      </c>
      <c r="C230" s="97">
        <v>6.3664439393939301</v>
      </c>
      <c r="D230" s="96">
        <v>3406645.8369149598</v>
      </c>
      <c r="E230" s="96">
        <v>3384146.9602468</v>
      </c>
      <c r="F230" s="96">
        <v>22498.8766681589</v>
      </c>
      <c r="G230" s="95">
        <v>1.1233857277506501E-3</v>
      </c>
      <c r="H230" s="4" t="s">
        <v>731</v>
      </c>
    </row>
    <row r="231" spans="1:8" ht="45" x14ac:dyDescent="0.25">
      <c r="A231" s="4">
        <v>230</v>
      </c>
      <c r="B231" s="4" t="s">
        <v>773</v>
      </c>
      <c r="C231" s="97">
        <v>7.3522333333333201</v>
      </c>
      <c r="D231" s="96">
        <v>3401023.3780715899</v>
      </c>
      <c r="E231" s="96">
        <v>3324151.4369321</v>
      </c>
      <c r="F231" s="96">
        <v>76871.941139491304</v>
      </c>
      <c r="G231" s="95">
        <v>1.12153164889365E-3</v>
      </c>
      <c r="H231" s="4" t="s">
        <v>731</v>
      </c>
    </row>
    <row r="232" spans="1:8" ht="45" x14ac:dyDescent="0.25">
      <c r="A232" s="4">
        <v>231</v>
      </c>
      <c r="B232" s="4" t="s">
        <v>774</v>
      </c>
      <c r="C232" s="97">
        <v>12.8210075757575</v>
      </c>
      <c r="D232" s="96">
        <v>3387005.7990700002</v>
      </c>
      <c r="E232" s="96">
        <v>3202236.9480972602</v>
      </c>
      <c r="F232" s="96">
        <v>184768.85097274199</v>
      </c>
      <c r="G232" s="95">
        <v>1.11690917008551E-3</v>
      </c>
      <c r="H232" s="4" t="s">
        <v>731</v>
      </c>
    </row>
    <row r="233" spans="1:8" ht="45" x14ac:dyDescent="0.25">
      <c r="A233" s="4">
        <v>232</v>
      </c>
      <c r="B233" s="4" t="s">
        <v>657</v>
      </c>
      <c r="C233" s="97">
        <v>6.60073333333332</v>
      </c>
      <c r="D233" s="96">
        <v>3361570.4893752998</v>
      </c>
      <c r="E233" s="96">
        <v>3150269.9344398901</v>
      </c>
      <c r="F233" s="96">
        <v>211300.55493541301</v>
      </c>
      <c r="G233" s="95">
        <v>1.10852154622913E-3</v>
      </c>
      <c r="H233" s="4" t="s">
        <v>731</v>
      </c>
    </row>
    <row r="234" spans="1:8" ht="45" x14ac:dyDescent="0.25">
      <c r="A234" s="4">
        <v>233</v>
      </c>
      <c r="B234" s="4" t="s">
        <v>628</v>
      </c>
      <c r="C234" s="97">
        <v>5.5069681818181699</v>
      </c>
      <c r="D234" s="96">
        <v>3349759.3852909398</v>
      </c>
      <c r="E234" s="96">
        <v>3101216.4739312399</v>
      </c>
      <c r="F234" s="96">
        <v>248542.91135970299</v>
      </c>
      <c r="G234" s="95">
        <v>1.10462668119398E-3</v>
      </c>
      <c r="H234" s="4" t="s">
        <v>731</v>
      </c>
    </row>
    <row r="235" spans="1:8" ht="45" x14ac:dyDescent="0.25">
      <c r="A235" s="4">
        <v>234</v>
      </c>
      <c r="B235" s="4" t="s">
        <v>570</v>
      </c>
      <c r="C235" s="97">
        <v>3.92463939393939</v>
      </c>
      <c r="D235" s="96">
        <v>3332738.6224400401</v>
      </c>
      <c r="E235" s="96">
        <v>3326464.9374754699</v>
      </c>
      <c r="F235" s="96">
        <v>6273.6849645701304</v>
      </c>
      <c r="G235" s="95">
        <v>1.0990138634907299E-3</v>
      </c>
      <c r="H235" s="4" t="s">
        <v>731</v>
      </c>
    </row>
    <row r="236" spans="1:8" ht="45" x14ac:dyDescent="0.25">
      <c r="A236" s="4">
        <v>235</v>
      </c>
      <c r="B236" s="4" t="s">
        <v>775</v>
      </c>
      <c r="C236" s="97">
        <v>11.031639393939299</v>
      </c>
      <c r="D236" s="96">
        <v>3294852.9725510399</v>
      </c>
      <c r="E236" s="96">
        <v>3257846.8436451298</v>
      </c>
      <c r="F236" s="96">
        <v>37006.1289059099</v>
      </c>
      <c r="G236" s="95">
        <v>1.08652057818626E-3</v>
      </c>
      <c r="H236" s="4" t="s">
        <v>731</v>
      </c>
    </row>
    <row r="237" spans="1:8" ht="45" x14ac:dyDescent="0.25">
      <c r="A237" s="4">
        <v>236</v>
      </c>
      <c r="B237" s="4" t="s">
        <v>776</v>
      </c>
      <c r="C237" s="97">
        <v>7.9882803030302902</v>
      </c>
      <c r="D237" s="96">
        <v>3270237.5696493201</v>
      </c>
      <c r="E237" s="96">
        <v>3013932.7368155499</v>
      </c>
      <c r="F237" s="96">
        <v>256304.83283377299</v>
      </c>
      <c r="G237" s="95">
        <v>1.07840332924803E-3</v>
      </c>
      <c r="H237" s="4" t="s">
        <v>731</v>
      </c>
    </row>
    <row r="238" spans="1:8" ht="45" x14ac:dyDescent="0.25">
      <c r="A238" s="4">
        <v>237</v>
      </c>
      <c r="B238" s="4" t="s">
        <v>777</v>
      </c>
      <c r="C238" s="97">
        <v>10.900609090909001</v>
      </c>
      <c r="D238" s="96">
        <v>3160507.9456961299</v>
      </c>
      <c r="E238" s="96">
        <v>3010962.36011936</v>
      </c>
      <c r="F238" s="96">
        <v>149545.585576777</v>
      </c>
      <c r="G238" s="95">
        <v>1.04221856001705E-3</v>
      </c>
      <c r="H238" s="4" t="s">
        <v>731</v>
      </c>
    </row>
    <row r="239" spans="1:8" ht="45" x14ac:dyDescent="0.25">
      <c r="A239" s="4">
        <v>238</v>
      </c>
      <c r="B239" s="4" t="s">
        <v>778</v>
      </c>
      <c r="C239" s="97">
        <v>20.447537878787799</v>
      </c>
      <c r="D239" s="96">
        <v>3136951.6677995501</v>
      </c>
      <c r="E239" s="96">
        <v>2766176.8265376398</v>
      </c>
      <c r="F239" s="96">
        <v>370774.84126191598</v>
      </c>
      <c r="G239" s="95">
        <v>1.03445057131062E-3</v>
      </c>
      <c r="H239" s="4" t="s">
        <v>731</v>
      </c>
    </row>
    <row r="240" spans="1:8" ht="45" x14ac:dyDescent="0.25">
      <c r="A240" s="4">
        <v>239</v>
      </c>
      <c r="B240" s="4" t="s">
        <v>593</v>
      </c>
      <c r="C240" s="97">
        <v>4.3520712121212002</v>
      </c>
      <c r="D240" s="96">
        <v>3135457.6230133101</v>
      </c>
      <c r="E240" s="96">
        <v>3128270.3010789701</v>
      </c>
      <c r="F240" s="96">
        <v>7187.3219343409501</v>
      </c>
      <c r="G240" s="95">
        <v>1.0339578906300201E-3</v>
      </c>
      <c r="H240" s="4" t="s">
        <v>731</v>
      </c>
    </row>
    <row r="241" spans="1:8" ht="45" x14ac:dyDescent="0.25">
      <c r="A241" s="4">
        <v>240</v>
      </c>
      <c r="B241" s="4" t="s">
        <v>551</v>
      </c>
      <c r="C241" s="97">
        <v>3.1863666666666601</v>
      </c>
      <c r="D241" s="96">
        <v>3052674.4597735</v>
      </c>
      <c r="E241" s="96">
        <v>3024212.5714965099</v>
      </c>
      <c r="F241" s="96">
        <v>28461.8882769966</v>
      </c>
      <c r="G241" s="95">
        <v>1.0066590669384301E-3</v>
      </c>
      <c r="H241" s="4" t="s">
        <v>731</v>
      </c>
    </row>
    <row r="242" spans="1:8" ht="45" x14ac:dyDescent="0.25">
      <c r="A242" s="4">
        <v>241</v>
      </c>
      <c r="B242" s="4" t="s">
        <v>779</v>
      </c>
      <c r="C242" s="97">
        <v>15.065957575757499</v>
      </c>
      <c r="D242" s="96">
        <v>3035804.5149157401</v>
      </c>
      <c r="E242" s="96">
        <v>3000562.2494123499</v>
      </c>
      <c r="F242" s="96">
        <v>35242.265503395502</v>
      </c>
      <c r="G242" s="95">
        <v>1.00109598342802E-3</v>
      </c>
      <c r="H242" s="4" t="s">
        <v>731</v>
      </c>
    </row>
    <row r="243" spans="1:8" ht="45" x14ac:dyDescent="0.25">
      <c r="A243" s="4">
        <v>242</v>
      </c>
      <c r="B243" s="4" t="s">
        <v>780</v>
      </c>
      <c r="C243" s="97">
        <v>6.7625499999999903</v>
      </c>
      <c r="D243" s="96">
        <v>3034823.4797302801</v>
      </c>
      <c r="E243" s="96">
        <v>2947432.5106383902</v>
      </c>
      <c r="F243" s="96">
        <v>87390.969091892795</v>
      </c>
      <c r="G243" s="95">
        <v>1.00077247432888E-3</v>
      </c>
      <c r="H243" s="4" t="s">
        <v>731</v>
      </c>
    </row>
    <row r="244" spans="1:8" ht="45" x14ac:dyDescent="0.25">
      <c r="A244" s="4">
        <v>243</v>
      </c>
      <c r="B244" s="4" t="s">
        <v>781</v>
      </c>
      <c r="C244" s="97">
        <v>6.7553439393939296</v>
      </c>
      <c r="D244" s="96">
        <v>3027547.9213392101</v>
      </c>
      <c r="E244" s="96">
        <v>2867898.2113991501</v>
      </c>
      <c r="F244" s="96">
        <v>159649.70994006601</v>
      </c>
      <c r="G244" s="95">
        <v>9.9837326441708099E-4</v>
      </c>
      <c r="H244" s="4" t="s">
        <v>731</v>
      </c>
    </row>
    <row r="245" spans="1:8" ht="45" x14ac:dyDescent="0.25">
      <c r="A245" s="4">
        <v>244</v>
      </c>
      <c r="B245" s="4" t="s">
        <v>782</v>
      </c>
      <c r="C245" s="97">
        <v>7.6085166666666604</v>
      </c>
      <c r="D245" s="96">
        <v>2983729.0543511501</v>
      </c>
      <c r="E245" s="96">
        <v>2921127.9574272502</v>
      </c>
      <c r="F245" s="96">
        <v>62601.096923903599</v>
      </c>
      <c r="G245" s="95">
        <v>9.8392342368307196E-4</v>
      </c>
      <c r="H245" s="4" t="s">
        <v>731</v>
      </c>
    </row>
    <row r="246" spans="1:8" ht="45" x14ac:dyDescent="0.25">
      <c r="A246" s="4">
        <v>245</v>
      </c>
      <c r="B246" s="4" t="s">
        <v>783</v>
      </c>
      <c r="C246" s="97">
        <v>8.7312106060605998</v>
      </c>
      <c r="D246" s="96">
        <v>2978813.9643870699</v>
      </c>
      <c r="E246" s="96">
        <v>2899717.5924220001</v>
      </c>
      <c r="F246" s="96">
        <v>79096.371965062004</v>
      </c>
      <c r="G246" s="95">
        <v>9.8230260890496096E-4</v>
      </c>
      <c r="H246" s="4" t="s">
        <v>731</v>
      </c>
    </row>
    <row r="247" spans="1:8" ht="45" x14ac:dyDescent="0.25">
      <c r="A247" s="4">
        <v>246</v>
      </c>
      <c r="B247" s="4" t="s">
        <v>784</v>
      </c>
      <c r="C247" s="97">
        <v>11.7295575757575</v>
      </c>
      <c r="D247" s="96">
        <v>2976573.4130736901</v>
      </c>
      <c r="E247" s="96">
        <v>2969126.7015678701</v>
      </c>
      <c r="F247" s="96">
        <v>7446.7115058207501</v>
      </c>
      <c r="G247" s="95">
        <v>9.8156375799757808E-4</v>
      </c>
      <c r="H247" s="4" t="s">
        <v>731</v>
      </c>
    </row>
    <row r="248" spans="1:8" ht="45" x14ac:dyDescent="0.25">
      <c r="A248" s="4">
        <v>247</v>
      </c>
      <c r="B248" s="4" t="s">
        <v>625</v>
      </c>
      <c r="C248" s="97">
        <v>4.7978727272727202</v>
      </c>
      <c r="D248" s="96">
        <v>2963405.8552457602</v>
      </c>
      <c r="E248" s="96">
        <v>2318246.7809370598</v>
      </c>
      <c r="F248" s="96">
        <v>645159.074308704</v>
      </c>
      <c r="G248" s="95">
        <v>9.7722158471588889E-4</v>
      </c>
      <c r="H248" s="4" t="s">
        <v>731</v>
      </c>
    </row>
    <row r="249" spans="1:8" ht="45" x14ac:dyDescent="0.25">
      <c r="A249" s="4">
        <v>248</v>
      </c>
      <c r="B249" s="4" t="s">
        <v>580</v>
      </c>
      <c r="C249" s="97">
        <v>3.78407424242423</v>
      </c>
      <c r="D249" s="96">
        <v>2889973.2177327699</v>
      </c>
      <c r="E249" s="96">
        <v>2868050.84540714</v>
      </c>
      <c r="F249" s="96">
        <v>21922.3723256306</v>
      </c>
      <c r="G249" s="95">
        <v>9.5300621837540397E-4</v>
      </c>
      <c r="H249" s="4" t="s">
        <v>731</v>
      </c>
    </row>
    <row r="250" spans="1:8" ht="45" x14ac:dyDescent="0.25">
      <c r="A250" s="4">
        <v>249</v>
      </c>
      <c r="B250" s="4" t="s">
        <v>542</v>
      </c>
      <c r="C250" s="97">
        <v>2.7653409090909</v>
      </c>
      <c r="D250" s="96">
        <v>2823751.4758631601</v>
      </c>
      <c r="E250" s="96">
        <v>2821884.1607744801</v>
      </c>
      <c r="F250" s="96">
        <v>1867.3150886800499</v>
      </c>
      <c r="G250" s="95">
        <v>9.3116873856550499E-4</v>
      </c>
      <c r="H250" s="4" t="s">
        <v>731</v>
      </c>
    </row>
    <row r="251" spans="1:8" ht="45" x14ac:dyDescent="0.25">
      <c r="A251" s="4">
        <v>250</v>
      </c>
      <c r="B251" s="4" t="s">
        <v>644</v>
      </c>
      <c r="C251" s="97">
        <v>5.1765303030302903</v>
      </c>
      <c r="D251" s="96">
        <v>2823578.09467956</v>
      </c>
      <c r="E251" s="96">
        <v>2746271.3928524898</v>
      </c>
      <c r="F251" s="96">
        <v>77306.701827070894</v>
      </c>
      <c r="G251" s="95">
        <v>9.3111156386744599E-4</v>
      </c>
      <c r="H251" s="4" t="s">
        <v>731</v>
      </c>
    </row>
    <row r="252" spans="1:8" ht="45" x14ac:dyDescent="0.25">
      <c r="A252" s="4">
        <v>251</v>
      </c>
      <c r="B252" s="4" t="s">
        <v>785</v>
      </c>
      <c r="C252" s="97">
        <v>11.840124242424199</v>
      </c>
      <c r="D252" s="96">
        <v>2758566.7113877502</v>
      </c>
      <c r="E252" s="96">
        <v>2642067.3385064201</v>
      </c>
      <c r="F252" s="96">
        <v>116499.37288133</v>
      </c>
      <c r="G252" s="95">
        <v>9.0967321552493704E-4</v>
      </c>
      <c r="H252" s="4" t="s">
        <v>731</v>
      </c>
    </row>
    <row r="253" spans="1:8" ht="45" x14ac:dyDescent="0.25">
      <c r="A253" s="4">
        <v>252</v>
      </c>
      <c r="B253" s="4" t="s">
        <v>585</v>
      </c>
      <c r="C253" s="97">
        <v>3.70477272727272</v>
      </c>
      <c r="D253" s="96">
        <v>2758282.96311663</v>
      </c>
      <c r="E253" s="96">
        <v>2661345.2595376298</v>
      </c>
      <c r="F253" s="96">
        <v>96937.703578992703</v>
      </c>
      <c r="G253" s="95">
        <v>9.0957964584575197E-4</v>
      </c>
      <c r="H253" s="4" t="s">
        <v>731</v>
      </c>
    </row>
    <row r="254" spans="1:8" ht="45" x14ac:dyDescent="0.25">
      <c r="A254" s="4">
        <v>253</v>
      </c>
      <c r="B254" s="4" t="s">
        <v>452</v>
      </c>
      <c r="C254" s="97">
        <v>1.37495757575757</v>
      </c>
      <c r="D254" s="96">
        <v>2742283.7877142201</v>
      </c>
      <c r="E254" s="96">
        <v>2737736.2405288299</v>
      </c>
      <c r="F254" s="96">
        <v>4547.54718539026</v>
      </c>
      <c r="G254" s="95">
        <v>9.0430370987727401E-4</v>
      </c>
      <c r="H254" s="4" t="s">
        <v>731</v>
      </c>
    </row>
    <row r="255" spans="1:8" ht="45" x14ac:dyDescent="0.25">
      <c r="A255" s="4">
        <v>254</v>
      </c>
      <c r="B255" s="4" t="s">
        <v>786</v>
      </c>
      <c r="C255" s="97">
        <v>11.5723696969696</v>
      </c>
      <c r="D255" s="96">
        <v>2735928.3149746298</v>
      </c>
      <c r="E255" s="96">
        <v>2629449.2922080201</v>
      </c>
      <c r="F255" s="96">
        <v>106479.022766611</v>
      </c>
      <c r="G255" s="95">
        <v>9.0220791016384601E-4</v>
      </c>
      <c r="H255" s="4" t="s">
        <v>731</v>
      </c>
    </row>
    <row r="256" spans="1:8" ht="45" x14ac:dyDescent="0.25">
      <c r="A256" s="4">
        <v>255</v>
      </c>
      <c r="B256" s="4" t="s">
        <v>787</v>
      </c>
      <c r="C256" s="97">
        <v>13.255681818181801</v>
      </c>
      <c r="D256" s="96">
        <v>2730917.7230035402</v>
      </c>
      <c r="E256" s="96">
        <v>2684541.5144407698</v>
      </c>
      <c r="F256" s="96">
        <v>46376.2085627704</v>
      </c>
      <c r="G256" s="95">
        <v>9.0055560235805399E-4</v>
      </c>
      <c r="H256" s="4" t="s">
        <v>731</v>
      </c>
    </row>
    <row r="257" spans="1:8" ht="45" x14ac:dyDescent="0.25">
      <c r="A257" s="4">
        <v>256</v>
      </c>
      <c r="B257" s="4" t="s">
        <v>788</v>
      </c>
      <c r="C257" s="97">
        <v>15.1558712121212</v>
      </c>
      <c r="D257" s="96">
        <v>2727584.5152864102</v>
      </c>
      <c r="E257" s="96">
        <v>2396177.9639834999</v>
      </c>
      <c r="F257" s="96">
        <v>331406.55130291497</v>
      </c>
      <c r="G257" s="95">
        <v>8.9945643380449404E-4</v>
      </c>
      <c r="H257" s="4" t="s">
        <v>731</v>
      </c>
    </row>
    <row r="258" spans="1:8" ht="45" x14ac:dyDescent="0.25">
      <c r="A258" s="4">
        <v>257</v>
      </c>
      <c r="B258" s="4" t="s">
        <v>643</v>
      </c>
      <c r="C258" s="97">
        <v>4.8509378787878701</v>
      </c>
      <c r="D258" s="96">
        <v>2651435.3569794102</v>
      </c>
      <c r="E258" s="96">
        <v>1873250.8015035901</v>
      </c>
      <c r="F258" s="96">
        <v>778184.55547582405</v>
      </c>
      <c r="G258" s="95">
        <v>8.7434525943604904E-4</v>
      </c>
      <c r="H258" s="4" t="s">
        <v>731</v>
      </c>
    </row>
    <row r="259" spans="1:8" ht="45" x14ac:dyDescent="0.25">
      <c r="A259" s="4">
        <v>258</v>
      </c>
      <c r="B259" s="4" t="s">
        <v>789</v>
      </c>
      <c r="C259" s="97">
        <v>17.830919696969602</v>
      </c>
      <c r="D259" s="96">
        <v>2637933.8386103199</v>
      </c>
      <c r="E259" s="96">
        <v>2552367.6876598499</v>
      </c>
      <c r="F259" s="96">
        <v>85566.150950462295</v>
      </c>
      <c r="G259" s="95">
        <v>8.6989295832671403E-4</v>
      </c>
      <c r="H259" s="4" t="s">
        <v>731</v>
      </c>
    </row>
    <row r="260" spans="1:8" ht="45" x14ac:dyDescent="0.25">
      <c r="A260" s="4">
        <v>259</v>
      </c>
      <c r="B260" s="4" t="s">
        <v>790</v>
      </c>
      <c r="C260" s="97">
        <v>8.8213727272727205</v>
      </c>
      <c r="D260" s="96">
        <v>2612271.1194250002</v>
      </c>
      <c r="E260" s="96">
        <v>2400903.4767825902</v>
      </c>
      <c r="F260" s="96">
        <v>211367.64264241201</v>
      </c>
      <c r="G260" s="95">
        <v>8.6143034323604001E-4</v>
      </c>
      <c r="H260" s="4" t="s">
        <v>731</v>
      </c>
    </row>
    <row r="261" spans="1:8" ht="45" x14ac:dyDescent="0.25">
      <c r="A261" s="4">
        <v>260</v>
      </c>
      <c r="B261" s="4" t="s">
        <v>791</v>
      </c>
      <c r="C261" s="97">
        <v>13.6102742424242</v>
      </c>
      <c r="D261" s="96">
        <v>2610800.0113746999</v>
      </c>
      <c r="E261" s="96">
        <v>2443585.0538026402</v>
      </c>
      <c r="F261" s="96">
        <v>167214.95757206</v>
      </c>
      <c r="G261" s="95">
        <v>8.6094522624214004E-4</v>
      </c>
      <c r="H261" s="4" t="s">
        <v>731</v>
      </c>
    </row>
    <row r="262" spans="1:8" ht="45" x14ac:dyDescent="0.25">
      <c r="A262" s="4">
        <v>261</v>
      </c>
      <c r="B262" s="4" t="s">
        <v>614</v>
      </c>
      <c r="C262" s="97">
        <v>3.9579242424242298</v>
      </c>
      <c r="D262" s="96">
        <v>2564752.44870491</v>
      </c>
      <c r="E262" s="96">
        <v>2548703.35423957</v>
      </c>
      <c r="F262" s="96">
        <v>16049.09446534</v>
      </c>
      <c r="G262" s="95">
        <v>8.4576044414932505E-4</v>
      </c>
      <c r="H262" s="4" t="s">
        <v>731</v>
      </c>
    </row>
    <row r="263" spans="1:8" ht="45" x14ac:dyDescent="0.25">
      <c r="A263" s="4">
        <v>262</v>
      </c>
      <c r="B263" s="4" t="s">
        <v>481</v>
      </c>
      <c r="C263" s="97">
        <v>1.58791969696969</v>
      </c>
      <c r="D263" s="96">
        <v>2530225.4548671101</v>
      </c>
      <c r="E263" s="96">
        <v>2500529.9116771999</v>
      </c>
      <c r="F263" s="96">
        <v>29695.5431899059</v>
      </c>
      <c r="G263" s="95">
        <v>8.3437471931722897E-4</v>
      </c>
      <c r="H263" s="4" t="s">
        <v>731</v>
      </c>
    </row>
    <row r="264" spans="1:8" ht="45" x14ac:dyDescent="0.25">
      <c r="A264" s="4">
        <v>263</v>
      </c>
      <c r="B264" s="4" t="s">
        <v>523</v>
      </c>
      <c r="C264" s="97">
        <v>2.0774227272727201</v>
      </c>
      <c r="D264" s="96">
        <v>2519059.1295053102</v>
      </c>
      <c r="E264" s="96">
        <v>2498439.9601805098</v>
      </c>
      <c r="F264" s="96">
        <v>20619.169324802599</v>
      </c>
      <c r="G264" s="95">
        <v>8.3069247844354298E-4</v>
      </c>
      <c r="H264" s="4" t="s">
        <v>731</v>
      </c>
    </row>
    <row r="265" spans="1:8" ht="45" x14ac:dyDescent="0.25">
      <c r="A265" s="4">
        <v>264</v>
      </c>
      <c r="B265" s="4" t="s">
        <v>667</v>
      </c>
      <c r="C265" s="97">
        <v>5.1365469696969601</v>
      </c>
      <c r="D265" s="96">
        <v>2514283.0627794801</v>
      </c>
      <c r="E265" s="96">
        <v>2510139.2573545198</v>
      </c>
      <c r="F265" s="96">
        <v>4143.8054249675097</v>
      </c>
      <c r="G265" s="95">
        <v>8.2911750838459504E-4</v>
      </c>
      <c r="H265" s="4" t="s">
        <v>731</v>
      </c>
    </row>
    <row r="266" spans="1:8" ht="45" x14ac:dyDescent="0.25">
      <c r="A266" s="4">
        <v>265</v>
      </c>
      <c r="B266" s="4" t="s">
        <v>792</v>
      </c>
      <c r="C266" s="97">
        <v>8.6067939393939294</v>
      </c>
      <c r="D266" s="96">
        <v>2499973.9975898899</v>
      </c>
      <c r="E266" s="96">
        <v>2482126.7106177099</v>
      </c>
      <c r="F266" s="96">
        <v>17847.2869721762</v>
      </c>
      <c r="G266" s="95">
        <v>8.24398908218631E-4</v>
      </c>
      <c r="H266" s="4" t="s">
        <v>731</v>
      </c>
    </row>
    <row r="267" spans="1:8" ht="45" x14ac:dyDescent="0.25">
      <c r="A267" s="4">
        <v>266</v>
      </c>
      <c r="B267" s="4" t="s">
        <v>464</v>
      </c>
      <c r="C267" s="97">
        <v>1.32162727272727</v>
      </c>
      <c r="D267" s="96">
        <v>2448829.3435194301</v>
      </c>
      <c r="E267" s="96">
        <v>2415513.2251577498</v>
      </c>
      <c r="F267" s="96">
        <v>33316.1183616774</v>
      </c>
      <c r="G267" s="95">
        <v>8.0753329400922304E-4</v>
      </c>
      <c r="H267" s="4" t="s">
        <v>731</v>
      </c>
    </row>
    <row r="268" spans="1:8" ht="45" x14ac:dyDescent="0.25">
      <c r="A268" s="4">
        <v>267</v>
      </c>
      <c r="B268" s="4" t="s">
        <v>535</v>
      </c>
      <c r="C268" s="97">
        <v>2.21728484848484</v>
      </c>
      <c r="D268" s="96">
        <v>2407233.18418711</v>
      </c>
      <c r="E268" s="96">
        <v>2192285.3192723198</v>
      </c>
      <c r="F268" s="96">
        <v>214947.864914793</v>
      </c>
      <c r="G268" s="95">
        <v>7.9381642000464795E-4</v>
      </c>
      <c r="H268" s="4" t="s">
        <v>731</v>
      </c>
    </row>
    <row r="269" spans="1:8" ht="45" x14ac:dyDescent="0.25">
      <c r="A269" s="4">
        <v>268</v>
      </c>
      <c r="B269" s="4" t="s">
        <v>480</v>
      </c>
      <c r="C269" s="97">
        <v>1.4692893939393901</v>
      </c>
      <c r="D269" s="96">
        <v>2365689.6239797999</v>
      </c>
      <c r="E269" s="96">
        <v>2023558.5327260599</v>
      </c>
      <c r="F269" s="96">
        <v>342131.09125373699</v>
      </c>
      <c r="G269" s="95">
        <v>7.8011689124497395E-4</v>
      </c>
      <c r="H269" s="4" t="s">
        <v>731</v>
      </c>
    </row>
    <row r="270" spans="1:8" ht="45" x14ac:dyDescent="0.25">
      <c r="A270" s="4">
        <v>269</v>
      </c>
      <c r="B270" s="4" t="s">
        <v>793</v>
      </c>
      <c r="C270" s="97">
        <v>17.4522348484848</v>
      </c>
      <c r="D270" s="96">
        <v>2341674.0922015002</v>
      </c>
      <c r="E270" s="96">
        <v>2011556.59049288</v>
      </c>
      <c r="F270" s="96">
        <v>330117.50170861802</v>
      </c>
      <c r="G270" s="95">
        <v>7.72197457603902E-4</v>
      </c>
      <c r="H270" s="4" t="s">
        <v>731</v>
      </c>
    </row>
    <row r="271" spans="1:8" ht="45" x14ac:dyDescent="0.25">
      <c r="A271" s="4">
        <v>270</v>
      </c>
      <c r="B271" s="4" t="s">
        <v>605</v>
      </c>
      <c r="C271" s="97">
        <v>3.4162999999999899</v>
      </c>
      <c r="D271" s="96">
        <v>2324221.4688458201</v>
      </c>
      <c r="E271" s="96">
        <v>2251306.5967811001</v>
      </c>
      <c r="F271" s="96">
        <v>72914.872064722003</v>
      </c>
      <c r="G271" s="95">
        <v>7.6644222828797901E-4</v>
      </c>
      <c r="H271" s="4" t="s">
        <v>731</v>
      </c>
    </row>
    <row r="272" spans="1:8" ht="45" x14ac:dyDescent="0.25">
      <c r="A272" s="4">
        <v>271</v>
      </c>
      <c r="B272" s="4" t="s">
        <v>794</v>
      </c>
      <c r="C272" s="97">
        <v>5.3304939393939303</v>
      </c>
      <c r="D272" s="96">
        <v>2320016.1538090101</v>
      </c>
      <c r="E272" s="96">
        <v>2216709.83853987</v>
      </c>
      <c r="F272" s="96">
        <v>103306.31526914499</v>
      </c>
      <c r="G272" s="95">
        <v>7.6505547101434195E-4</v>
      </c>
      <c r="H272" s="4" t="s">
        <v>731</v>
      </c>
    </row>
    <row r="273" spans="1:8" ht="45" x14ac:dyDescent="0.25">
      <c r="A273" s="4">
        <v>272</v>
      </c>
      <c r="B273" s="4" t="s">
        <v>627</v>
      </c>
      <c r="C273" s="97">
        <v>3.7138409090909001</v>
      </c>
      <c r="D273" s="96">
        <v>2260662.3602410299</v>
      </c>
      <c r="E273" s="96">
        <v>2229175.5852358402</v>
      </c>
      <c r="F273" s="96">
        <v>31486.7750051898</v>
      </c>
      <c r="G273" s="95">
        <v>7.4548278639312098E-4</v>
      </c>
      <c r="H273" s="4" t="s">
        <v>731</v>
      </c>
    </row>
    <row r="274" spans="1:8" ht="45" x14ac:dyDescent="0.25">
      <c r="A274" s="4">
        <v>273</v>
      </c>
      <c r="B274" s="4" t="s">
        <v>795</v>
      </c>
      <c r="C274" s="97">
        <v>13.7925924242424</v>
      </c>
      <c r="D274" s="96">
        <v>2227280.8448410798</v>
      </c>
      <c r="E274" s="96">
        <v>1988427.92192211</v>
      </c>
      <c r="F274" s="96">
        <v>238852.92291896901</v>
      </c>
      <c r="G274" s="95">
        <v>7.3447479795926696E-4</v>
      </c>
      <c r="H274" s="4" t="s">
        <v>731</v>
      </c>
    </row>
    <row r="275" spans="1:8" ht="45" x14ac:dyDescent="0.25">
      <c r="A275" s="4">
        <v>274</v>
      </c>
      <c r="B275" s="4" t="s">
        <v>468</v>
      </c>
      <c r="C275" s="97">
        <v>1.2210227272727201</v>
      </c>
      <c r="D275" s="96">
        <v>2215649.7527951701</v>
      </c>
      <c r="E275" s="96">
        <v>2214151.4103835998</v>
      </c>
      <c r="F275" s="96">
        <v>1498.34241157464</v>
      </c>
      <c r="G275" s="95">
        <v>7.3063929423271897E-4</v>
      </c>
      <c r="H275" s="4" t="s">
        <v>731</v>
      </c>
    </row>
    <row r="276" spans="1:8" ht="45" x14ac:dyDescent="0.25">
      <c r="A276" s="4">
        <v>275</v>
      </c>
      <c r="B276" s="4" t="s">
        <v>592</v>
      </c>
      <c r="C276" s="97">
        <v>3.0600030303030201</v>
      </c>
      <c r="D276" s="96">
        <v>2215155.9721428002</v>
      </c>
      <c r="E276" s="96">
        <v>2097533.2159868502</v>
      </c>
      <c r="F276" s="96">
        <v>117622.756155946</v>
      </c>
      <c r="G276" s="95">
        <v>7.3047646364683596E-4</v>
      </c>
      <c r="H276" s="4" t="s">
        <v>731</v>
      </c>
    </row>
    <row r="277" spans="1:8" ht="45" x14ac:dyDescent="0.25">
      <c r="A277" s="4">
        <v>276</v>
      </c>
      <c r="B277" s="4" t="s">
        <v>796</v>
      </c>
      <c r="C277" s="97">
        <v>10.9092696969696</v>
      </c>
      <c r="D277" s="96">
        <v>2211137.6560274102</v>
      </c>
      <c r="E277" s="96">
        <v>2194049.8299579602</v>
      </c>
      <c r="F277" s="96">
        <v>17087.826069446401</v>
      </c>
      <c r="G277" s="95">
        <v>7.2915137169724095E-4</v>
      </c>
      <c r="H277" s="4" t="s">
        <v>731</v>
      </c>
    </row>
    <row r="278" spans="1:8" ht="45" x14ac:dyDescent="0.25">
      <c r="A278" s="4">
        <v>277</v>
      </c>
      <c r="B278" s="4" t="s">
        <v>797</v>
      </c>
      <c r="C278" s="97">
        <v>5.0003606060605996</v>
      </c>
      <c r="D278" s="96">
        <v>2209344.0258059101</v>
      </c>
      <c r="E278" s="96">
        <v>2206186.7223853301</v>
      </c>
      <c r="F278" s="96">
        <v>3157.30342057999</v>
      </c>
      <c r="G278" s="95">
        <v>7.2855989882681001E-4</v>
      </c>
      <c r="H278" s="4" t="s">
        <v>731</v>
      </c>
    </row>
    <row r="279" spans="1:8" ht="45" x14ac:dyDescent="0.25">
      <c r="A279" s="4">
        <v>278</v>
      </c>
      <c r="B279" s="4" t="s">
        <v>798</v>
      </c>
      <c r="C279" s="97">
        <v>6.1356075757575601</v>
      </c>
      <c r="D279" s="96">
        <v>2208313.3512834101</v>
      </c>
      <c r="E279" s="96">
        <v>2188306.5726614599</v>
      </c>
      <c r="F279" s="96">
        <v>20006.778621949601</v>
      </c>
      <c r="G279" s="95">
        <v>7.2822002051131803E-4</v>
      </c>
      <c r="H279" s="4" t="s">
        <v>731</v>
      </c>
    </row>
    <row r="280" spans="1:8" ht="45" x14ac:dyDescent="0.25">
      <c r="A280" s="4">
        <v>279</v>
      </c>
      <c r="B280" s="4" t="s">
        <v>799</v>
      </c>
      <c r="C280" s="97">
        <v>7.2414818181818097</v>
      </c>
      <c r="D280" s="96">
        <v>2198679.8662614101</v>
      </c>
      <c r="E280" s="96">
        <v>2118136.74644859</v>
      </c>
      <c r="F280" s="96">
        <v>80543.119812820994</v>
      </c>
      <c r="G280" s="95">
        <v>7.2504325365609003E-4</v>
      </c>
      <c r="H280" s="4" t="s">
        <v>731</v>
      </c>
    </row>
    <row r="281" spans="1:8" ht="45" x14ac:dyDescent="0.25">
      <c r="A281" s="4">
        <v>280</v>
      </c>
      <c r="B281" s="4" t="s">
        <v>800</v>
      </c>
      <c r="C281" s="97">
        <v>8.9136681818181707</v>
      </c>
      <c r="D281" s="96">
        <v>2163524.8176385602</v>
      </c>
      <c r="E281" s="96">
        <v>2135825.9125196501</v>
      </c>
      <c r="F281" s="96">
        <v>27698.905118908198</v>
      </c>
      <c r="G281" s="95">
        <v>7.1345041959822001E-4</v>
      </c>
      <c r="H281" s="4" t="s">
        <v>731</v>
      </c>
    </row>
    <row r="282" spans="1:8" ht="45" x14ac:dyDescent="0.25">
      <c r="A282" s="4">
        <v>281</v>
      </c>
      <c r="B282" s="4" t="s">
        <v>435</v>
      </c>
      <c r="C282" s="97">
        <v>0.91593333333333204</v>
      </c>
      <c r="D282" s="96">
        <v>2150973.8718801001</v>
      </c>
      <c r="E282" s="96">
        <v>2139065.0261143199</v>
      </c>
      <c r="F282" s="96">
        <v>11908.845765786</v>
      </c>
      <c r="G282" s="95">
        <v>7.0931158215816598E-4</v>
      </c>
      <c r="H282" s="4" t="s">
        <v>731</v>
      </c>
    </row>
    <row r="283" spans="1:8" ht="45" x14ac:dyDescent="0.25">
      <c r="A283" s="4">
        <v>282</v>
      </c>
      <c r="B283" s="4" t="s">
        <v>550</v>
      </c>
      <c r="C283" s="97">
        <v>2.2354287878787802</v>
      </c>
      <c r="D283" s="96">
        <v>2144978.8490103302</v>
      </c>
      <c r="E283" s="96">
        <v>2138023.8044273499</v>
      </c>
      <c r="F283" s="96">
        <v>6955.0445829768796</v>
      </c>
      <c r="G283" s="95">
        <v>7.0733464547268496E-4</v>
      </c>
      <c r="H283" s="4" t="s">
        <v>731</v>
      </c>
    </row>
    <row r="284" spans="1:8" ht="45" x14ac:dyDescent="0.25">
      <c r="A284" s="4">
        <v>283</v>
      </c>
      <c r="B284" s="4" t="s">
        <v>801</v>
      </c>
      <c r="C284" s="97">
        <v>11.816431818181799</v>
      </c>
      <c r="D284" s="96">
        <v>2119752.0470045698</v>
      </c>
      <c r="E284" s="96">
        <v>1180661.91658658</v>
      </c>
      <c r="F284" s="96">
        <v>939090.13041798596</v>
      </c>
      <c r="G284" s="95">
        <v>6.9901577973590203E-4</v>
      </c>
      <c r="H284" s="4" t="s">
        <v>731</v>
      </c>
    </row>
    <row r="285" spans="1:8" ht="45" x14ac:dyDescent="0.25">
      <c r="A285" s="4">
        <v>284</v>
      </c>
      <c r="B285" s="4" t="s">
        <v>428</v>
      </c>
      <c r="C285" s="97">
        <v>0.84618787878787705</v>
      </c>
      <c r="D285" s="96">
        <v>2111574.6355514098</v>
      </c>
      <c r="E285" s="96">
        <v>2101904.2649166398</v>
      </c>
      <c r="F285" s="96">
        <v>9670.3706347699008</v>
      </c>
      <c r="G285" s="95">
        <v>6.9631917205896705E-4</v>
      </c>
      <c r="H285" s="4" t="s">
        <v>731</v>
      </c>
    </row>
    <row r="286" spans="1:8" ht="45" x14ac:dyDescent="0.25">
      <c r="A286" s="4">
        <v>285</v>
      </c>
      <c r="B286" s="4" t="s">
        <v>802</v>
      </c>
      <c r="C286" s="97">
        <v>7.5640121212121096</v>
      </c>
      <c r="D286" s="96">
        <v>2087038.56015536</v>
      </c>
      <c r="E286" s="96">
        <v>2034167.14457652</v>
      </c>
      <c r="F286" s="96">
        <v>52871.415578840497</v>
      </c>
      <c r="G286" s="95">
        <v>6.8822808239644496E-4</v>
      </c>
      <c r="H286" s="4" t="s">
        <v>731</v>
      </c>
    </row>
    <row r="287" spans="1:8" ht="45" x14ac:dyDescent="0.25">
      <c r="A287" s="4">
        <v>286</v>
      </c>
      <c r="B287" s="4" t="s">
        <v>803</v>
      </c>
      <c r="C287" s="97">
        <v>7.6935772727272598</v>
      </c>
      <c r="D287" s="96">
        <v>2084535.89489722</v>
      </c>
      <c r="E287" s="96">
        <v>2011216.8260216401</v>
      </c>
      <c r="F287" s="96">
        <v>73319.068875585901</v>
      </c>
      <c r="G287" s="95">
        <v>6.8740279601009295E-4</v>
      </c>
      <c r="H287" s="4" t="s">
        <v>731</v>
      </c>
    </row>
    <row r="288" spans="1:8" ht="45" x14ac:dyDescent="0.25">
      <c r="A288" s="4">
        <v>287</v>
      </c>
      <c r="B288" s="4" t="s">
        <v>804</v>
      </c>
      <c r="C288" s="97">
        <v>8.6140227272727099</v>
      </c>
      <c r="D288" s="96">
        <v>2072883.7273369599</v>
      </c>
      <c r="E288" s="96">
        <v>1887664.4634978699</v>
      </c>
      <c r="F288" s="96">
        <v>185219.26383909199</v>
      </c>
      <c r="G288" s="95">
        <v>6.8356034235884705E-4</v>
      </c>
      <c r="H288" s="4" t="s">
        <v>731</v>
      </c>
    </row>
    <row r="289" spans="1:8" ht="45" x14ac:dyDescent="0.25">
      <c r="A289" s="4">
        <v>288</v>
      </c>
      <c r="B289" s="4" t="s">
        <v>805</v>
      </c>
      <c r="C289" s="97">
        <v>6.86705454545453</v>
      </c>
      <c r="D289" s="96">
        <v>2064033.3994460001</v>
      </c>
      <c r="E289" s="96">
        <v>1628524.9723146099</v>
      </c>
      <c r="F289" s="96">
        <v>435508.427131387</v>
      </c>
      <c r="G289" s="95">
        <v>6.8064183174324801E-4</v>
      </c>
      <c r="H289" s="4" t="s">
        <v>731</v>
      </c>
    </row>
    <row r="290" spans="1:8" ht="45" x14ac:dyDescent="0.25">
      <c r="A290" s="4">
        <v>289</v>
      </c>
      <c r="B290" s="4" t="s">
        <v>806</v>
      </c>
      <c r="C290" s="97">
        <v>23.007399999999901</v>
      </c>
      <c r="D290" s="96">
        <v>2061187.62695957</v>
      </c>
      <c r="E290" s="96">
        <v>1680703.70282778</v>
      </c>
      <c r="F290" s="96">
        <v>380483.92413179099</v>
      </c>
      <c r="G290" s="95">
        <v>6.7970340129032598E-4</v>
      </c>
      <c r="H290" s="4" t="s">
        <v>731</v>
      </c>
    </row>
    <row r="291" spans="1:8" ht="45" x14ac:dyDescent="0.25">
      <c r="A291" s="4">
        <v>290</v>
      </c>
      <c r="B291" s="4" t="s">
        <v>807</v>
      </c>
      <c r="C291" s="97">
        <v>7.0073484848484799</v>
      </c>
      <c r="D291" s="96">
        <v>2055423.9984384</v>
      </c>
      <c r="E291" s="96">
        <v>2045345.9151995899</v>
      </c>
      <c r="F291" s="96">
        <v>10078.0832388075</v>
      </c>
      <c r="G291" s="95">
        <v>6.7780276989783496E-4</v>
      </c>
      <c r="H291" s="4" t="s">
        <v>731</v>
      </c>
    </row>
    <row r="292" spans="1:8" ht="45" x14ac:dyDescent="0.25">
      <c r="A292" s="4">
        <v>291</v>
      </c>
      <c r="B292" s="4" t="s">
        <v>808</v>
      </c>
      <c r="C292" s="97">
        <v>9.4683954545454405</v>
      </c>
      <c r="D292" s="96">
        <v>2044646.2599484201</v>
      </c>
      <c r="E292" s="96">
        <v>1994999.3280293101</v>
      </c>
      <c r="F292" s="96">
        <v>49646.9319191131</v>
      </c>
      <c r="G292" s="95">
        <v>6.74248670594096E-4</v>
      </c>
      <c r="H292" s="4" t="s">
        <v>731</v>
      </c>
    </row>
    <row r="293" spans="1:8" ht="45" x14ac:dyDescent="0.25">
      <c r="A293" s="4">
        <v>292</v>
      </c>
      <c r="B293" s="4" t="s">
        <v>809</v>
      </c>
      <c r="C293" s="97">
        <v>13.7784257575757</v>
      </c>
      <c r="D293" s="96">
        <v>2013596.5771013999</v>
      </c>
      <c r="E293" s="96">
        <v>1796628.9519267799</v>
      </c>
      <c r="F293" s="96">
        <v>216967.62517462001</v>
      </c>
      <c r="G293" s="95">
        <v>6.6400963424239896E-4</v>
      </c>
      <c r="H293" s="4" t="s">
        <v>731</v>
      </c>
    </row>
    <row r="294" spans="1:8" ht="45" x14ac:dyDescent="0.25">
      <c r="A294" s="4">
        <v>293</v>
      </c>
      <c r="B294" s="4" t="s">
        <v>810</v>
      </c>
      <c r="C294" s="97">
        <v>5.1553196969696904</v>
      </c>
      <c r="D294" s="96">
        <v>2013590.12839642</v>
      </c>
      <c r="E294" s="96">
        <v>1767950.8361379399</v>
      </c>
      <c r="F294" s="96">
        <v>245639.29225848499</v>
      </c>
      <c r="G294" s="95">
        <v>6.6400750769814295E-4</v>
      </c>
      <c r="H294" s="4" t="s">
        <v>731</v>
      </c>
    </row>
    <row r="295" spans="1:8" ht="45" x14ac:dyDescent="0.25">
      <c r="A295" s="4">
        <v>294</v>
      </c>
      <c r="B295" s="4" t="s">
        <v>811</v>
      </c>
      <c r="C295" s="97">
        <v>10.5111666666666</v>
      </c>
      <c r="D295" s="96">
        <v>2000465.44368537</v>
      </c>
      <c r="E295" s="96">
        <v>1900120.7076838601</v>
      </c>
      <c r="F295" s="96">
        <v>100344.736001508</v>
      </c>
      <c r="G295" s="95">
        <v>6.5967947238380095E-4</v>
      </c>
      <c r="H295" s="4" t="s">
        <v>731</v>
      </c>
    </row>
    <row r="296" spans="1:8" ht="45" x14ac:dyDescent="0.25">
      <c r="A296" s="4">
        <v>295</v>
      </c>
      <c r="B296" s="4" t="s">
        <v>812</v>
      </c>
      <c r="C296" s="97">
        <v>5.88407272727272</v>
      </c>
      <c r="D296" s="96">
        <v>1991710.70496592</v>
      </c>
      <c r="E296" s="96">
        <v>1525774.5880257001</v>
      </c>
      <c r="F296" s="96">
        <v>465936.11694021802</v>
      </c>
      <c r="G296" s="95">
        <v>6.5679248353951204E-4</v>
      </c>
      <c r="H296" s="4" t="s">
        <v>731</v>
      </c>
    </row>
    <row r="297" spans="1:8" ht="45" x14ac:dyDescent="0.25">
      <c r="A297" s="4">
        <v>296</v>
      </c>
      <c r="B297" s="4" t="s">
        <v>451</v>
      </c>
      <c r="C297" s="97">
        <v>0.99151818181817997</v>
      </c>
      <c r="D297" s="96">
        <v>1991358.1920121701</v>
      </c>
      <c r="E297" s="96">
        <v>1766219.9617946499</v>
      </c>
      <c r="F297" s="96">
        <v>225138.23021751599</v>
      </c>
      <c r="G297" s="95">
        <v>6.5667623781276202E-4</v>
      </c>
      <c r="H297" s="4" t="s">
        <v>731</v>
      </c>
    </row>
    <row r="298" spans="1:8" ht="45" x14ac:dyDescent="0.25">
      <c r="A298" s="4">
        <v>297</v>
      </c>
      <c r="B298" s="4" t="s">
        <v>485</v>
      </c>
      <c r="C298" s="97">
        <v>1.2528409090909001</v>
      </c>
      <c r="D298" s="96">
        <v>1939213.17234053</v>
      </c>
      <c r="E298" s="96">
        <v>1934190.45720789</v>
      </c>
      <c r="F298" s="96">
        <v>5022.7151326421399</v>
      </c>
      <c r="G298" s="95">
        <v>6.39480740048474E-4</v>
      </c>
      <c r="H298" s="4" t="s">
        <v>731</v>
      </c>
    </row>
    <row r="299" spans="1:8" ht="45" x14ac:dyDescent="0.25">
      <c r="A299" s="4">
        <v>298</v>
      </c>
      <c r="B299" s="4" t="s">
        <v>587</v>
      </c>
      <c r="C299" s="97">
        <v>2.6098696969696902</v>
      </c>
      <c r="D299" s="96">
        <v>1937584.5587678901</v>
      </c>
      <c r="E299" s="96">
        <v>1934833.8500503299</v>
      </c>
      <c r="F299" s="96">
        <v>2750.7087175601901</v>
      </c>
      <c r="G299" s="95">
        <v>6.3894368356208898E-4</v>
      </c>
      <c r="H299" s="4" t="s">
        <v>731</v>
      </c>
    </row>
    <row r="300" spans="1:8" ht="45" x14ac:dyDescent="0.25">
      <c r="A300" s="4">
        <v>299</v>
      </c>
      <c r="B300" s="4" t="s">
        <v>813</v>
      </c>
      <c r="C300" s="97">
        <v>13.412516666666599</v>
      </c>
      <c r="D300" s="96">
        <v>1925887.6446938999</v>
      </c>
      <c r="E300" s="96">
        <v>1623346.7664916599</v>
      </c>
      <c r="F300" s="96">
        <v>302540.87820223102</v>
      </c>
      <c r="G300" s="95">
        <v>6.3508647416654304E-4</v>
      </c>
      <c r="H300" s="4" t="s">
        <v>731</v>
      </c>
    </row>
    <row r="301" spans="1:8" ht="45" x14ac:dyDescent="0.25">
      <c r="A301" s="4">
        <v>300</v>
      </c>
      <c r="B301" s="4" t="s">
        <v>814</v>
      </c>
      <c r="C301" s="97">
        <v>14.115918181818101</v>
      </c>
      <c r="D301" s="96">
        <v>1890633.0335007301</v>
      </c>
      <c r="E301" s="96">
        <v>1721676.66454074</v>
      </c>
      <c r="F301" s="96">
        <v>168956.36895998701</v>
      </c>
      <c r="G301" s="95">
        <v>6.2346080805748198E-4</v>
      </c>
      <c r="H301" s="4" t="s">
        <v>731</v>
      </c>
    </row>
    <row r="302" spans="1:8" ht="45" x14ac:dyDescent="0.25">
      <c r="A302" s="4">
        <v>301</v>
      </c>
      <c r="B302" s="4" t="s">
        <v>815</v>
      </c>
      <c r="C302" s="97">
        <v>4.2257409090909004</v>
      </c>
      <c r="D302" s="96">
        <v>1878382.56758292</v>
      </c>
      <c r="E302" s="96">
        <v>1860483.1499382199</v>
      </c>
      <c r="F302" s="96">
        <v>17899.4176447012</v>
      </c>
      <c r="G302" s="95">
        <v>6.19421057749059E-4</v>
      </c>
      <c r="H302" s="4" t="s">
        <v>731</v>
      </c>
    </row>
    <row r="303" spans="1:8" ht="45" x14ac:dyDescent="0.25">
      <c r="A303" s="4">
        <v>302</v>
      </c>
      <c r="B303" s="4" t="s">
        <v>816</v>
      </c>
      <c r="C303" s="97">
        <v>8.4757803030302892</v>
      </c>
      <c r="D303" s="96">
        <v>1867403.00229262</v>
      </c>
      <c r="E303" s="96">
        <v>1774228.88386267</v>
      </c>
      <c r="F303" s="96">
        <v>93174.118429949202</v>
      </c>
      <c r="G303" s="95">
        <v>6.1580040343554604E-4</v>
      </c>
      <c r="H303" s="4" t="s">
        <v>731</v>
      </c>
    </row>
    <row r="304" spans="1:8" ht="45" x14ac:dyDescent="0.25">
      <c r="A304" s="4">
        <v>303</v>
      </c>
      <c r="B304" s="4" t="s">
        <v>817</v>
      </c>
      <c r="C304" s="97">
        <v>9.9068106060605903</v>
      </c>
      <c r="D304" s="96">
        <v>1857539.2779651701</v>
      </c>
      <c r="E304" s="96">
        <v>1817298.2429575601</v>
      </c>
      <c r="F304" s="96">
        <v>40241.035007616098</v>
      </c>
      <c r="G304" s="95">
        <v>6.1254771217781701E-4</v>
      </c>
      <c r="H304" s="4" t="s">
        <v>731</v>
      </c>
    </row>
    <row r="305" spans="1:8" ht="45" x14ac:dyDescent="0.25">
      <c r="A305" s="4">
        <v>304</v>
      </c>
      <c r="B305" s="4" t="s">
        <v>818</v>
      </c>
      <c r="C305" s="97">
        <v>10.8113909090909</v>
      </c>
      <c r="D305" s="96">
        <v>1834937.6383976699</v>
      </c>
      <c r="E305" s="96">
        <v>1763136.4861921801</v>
      </c>
      <c r="F305" s="96">
        <v>71801.152205493694</v>
      </c>
      <c r="G305" s="95">
        <v>6.05094527864154E-4</v>
      </c>
      <c r="H305" s="4" t="s">
        <v>731</v>
      </c>
    </row>
    <row r="306" spans="1:8" ht="45" x14ac:dyDescent="0.25">
      <c r="A306" s="4">
        <v>305</v>
      </c>
      <c r="B306" s="4" t="s">
        <v>819</v>
      </c>
      <c r="C306" s="97">
        <v>18.158687878787799</v>
      </c>
      <c r="D306" s="96">
        <v>1809514.7303997399</v>
      </c>
      <c r="E306" s="96">
        <v>1524787.4195668099</v>
      </c>
      <c r="F306" s="96">
        <v>284727.31083292898</v>
      </c>
      <c r="G306" s="95">
        <v>5.9671099362841996E-4</v>
      </c>
      <c r="H306" s="4" t="s">
        <v>731</v>
      </c>
    </row>
    <row r="307" spans="1:8" ht="45" x14ac:dyDescent="0.25">
      <c r="A307" s="4">
        <v>306</v>
      </c>
      <c r="B307" s="4" t="s">
        <v>820</v>
      </c>
      <c r="C307" s="97">
        <v>11.199256060606</v>
      </c>
      <c r="D307" s="96">
        <v>1766703.6514797399</v>
      </c>
      <c r="E307" s="96">
        <v>1496872.40968795</v>
      </c>
      <c r="F307" s="96">
        <v>269831.24179179501</v>
      </c>
      <c r="G307" s="95">
        <v>5.8259348410418898E-4</v>
      </c>
      <c r="H307" s="4" t="s">
        <v>731</v>
      </c>
    </row>
    <row r="308" spans="1:8" ht="45" x14ac:dyDescent="0.25">
      <c r="A308" s="4">
        <v>307</v>
      </c>
      <c r="B308" s="4" t="s">
        <v>821</v>
      </c>
      <c r="C308" s="97">
        <v>12.4912878787878</v>
      </c>
      <c r="D308" s="96">
        <v>1738925.2296257999</v>
      </c>
      <c r="E308" s="96">
        <v>1659398.10137456</v>
      </c>
      <c r="F308" s="96">
        <v>79527.128251243805</v>
      </c>
      <c r="G308" s="95">
        <v>5.7343318856891605E-4</v>
      </c>
      <c r="H308" s="4" t="s">
        <v>731</v>
      </c>
    </row>
    <row r="309" spans="1:8" ht="45" x14ac:dyDescent="0.25">
      <c r="A309" s="4">
        <v>308</v>
      </c>
      <c r="B309" s="4" t="s">
        <v>822</v>
      </c>
      <c r="C309" s="97">
        <v>8.9873015151515006</v>
      </c>
      <c r="D309" s="96">
        <v>1723970.74122542</v>
      </c>
      <c r="E309" s="96">
        <v>1584784.2801947</v>
      </c>
      <c r="F309" s="96">
        <v>139186.46103072001</v>
      </c>
      <c r="G309" s="95">
        <v>5.6850175171311895E-4</v>
      </c>
      <c r="H309" s="4" t="s">
        <v>731</v>
      </c>
    </row>
    <row r="310" spans="1:8" ht="45" x14ac:dyDescent="0.25">
      <c r="A310" s="4">
        <v>309</v>
      </c>
      <c r="B310" s="4" t="s">
        <v>823</v>
      </c>
      <c r="C310" s="97">
        <v>5.48807727272726</v>
      </c>
      <c r="D310" s="96">
        <v>1721769.0270060899</v>
      </c>
      <c r="E310" s="96">
        <v>1475341.9618977299</v>
      </c>
      <c r="F310" s="96">
        <v>246427.06510836599</v>
      </c>
      <c r="G310" s="95">
        <v>5.6777570784211399E-4</v>
      </c>
      <c r="H310" s="4" t="s">
        <v>731</v>
      </c>
    </row>
    <row r="311" spans="1:8" ht="45" x14ac:dyDescent="0.25">
      <c r="A311" s="4">
        <v>310</v>
      </c>
      <c r="B311" s="4" t="s">
        <v>597</v>
      </c>
      <c r="C311" s="97">
        <v>2.4181333333333299</v>
      </c>
      <c r="D311" s="96">
        <v>1708385.4564898601</v>
      </c>
      <c r="E311" s="96">
        <v>1701118.98177941</v>
      </c>
      <c r="F311" s="96">
        <v>7266.4747104519602</v>
      </c>
      <c r="G311" s="95">
        <v>5.6336230156977499E-4</v>
      </c>
      <c r="H311" s="4" t="s">
        <v>731</v>
      </c>
    </row>
    <row r="312" spans="1:8" ht="45" x14ac:dyDescent="0.25">
      <c r="A312" s="4">
        <v>311</v>
      </c>
      <c r="B312" s="4" t="s">
        <v>546</v>
      </c>
      <c r="C312" s="97">
        <v>1.7236818181818101</v>
      </c>
      <c r="D312" s="96">
        <v>1698709.6727807999</v>
      </c>
      <c r="E312" s="96">
        <v>1357931.9014037</v>
      </c>
      <c r="F312" s="96">
        <v>340777.77137709898</v>
      </c>
      <c r="G312" s="95">
        <v>5.6017158617289705E-4</v>
      </c>
      <c r="H312" s="4" t="s">
        <v>731</v>
      </c>
    </row>
    <row r="313" spans="1:8" ht="45" x14ac:dyDescent="0.25">
      <c r="A313" s="4">
        <v>312</v>
      </c>
      <c r="B313" s="4" t="s">
        <v>824</v>
      </c>
      <c r="C313" s="97">
        <v>3.6035984848484799</v>
      </c>
      <c r="D313" s="96">
        <v>1655010.6196247099</v>
      </c>
      <c r="E313" s="96">
        <v>1319990.02706739</v>
      </c>
      <c r="F313" s="96">
        <v>335020.59255731601</v>
      </c>
      <c r="G313" s="95">
        <v>5.4576125560673702E-4</v>
      </c>
      <c r="H313" s="4" t="s">
        <v>731</v>
      </c>
    </row>
    <row r="314" spans="1:8" ht="45" x14ac:dyDescent="0.25">
      <c r="A314" s="4">
        <v>313</v>
      </c>
      <c r="B314" s="4" t="s">
        <v>511</v>
      </c>
      <c r="C314" s="97">
        <v>1.27727272727272</v>
      </c>
      <c r="D314" s="96">
        <v>1646983.7053971</v>
      </c>
      <c r="E314" s="96">
        <v>568815.05027298001</v>
      </c>
      <c r="F314" s="96">
        <v>1078168.6551241199</v>
      </c>
      <c r="G314" s="95">
        <v>5.4311427634535895E-4</v>
      </c>
      <c r="H314" s="4" t="s">
        <v>731</v>
      </c>
    </row>
    <row r="315" spans="1:8" ht="45" x14ac:dyDescent="0.25">
      <c r="A315" s="4">
        <v>314</v>
      </c>
      <c r="B315" s="4" t="s">
        <v>825</v>
      </c>
      <c r="C315" s="97">
        <v>6.8056499999999902</v>
      </c>
      <c r="D315" s="96">
        <v>1642597.06935199</v>
      </c>
      <c r="E315" s="96">
        <v>1599467.3917699801</v>
      </c>
      <c r="F315" s="96">
        <v>43129.6775820115</v>
      </c>
      <c r="G315" s="95">
        <v>5.4166772611330502E-4</v>
      </c>
      <c r="H315" s="4" t="s">
        <v>731</v>
      </c>
    </row>
    <row r="316" spans="1:8" ht="45" x14ac:dyDescent="0.25">
      <c r="A316" s="4">
        <v>315</v>
      </c>
      <c r="B316" s="4" t="s">
        <v>496</v>
      </c>
      <c r="C316" s="97">
        <v>1.1650121212121101</v>
      </c>
      <c r="D316" s="96">
        <v>1635841.0078700001</v>
      </c>
      <c r="E316" s="96">
        <v>1459888.31337027</v>
      </c>
      <c r="F316" s="96">
        <v>175952.694499726</v>
      </c>
      <c r="G316" s="95">
        <v>5.3943982705716305E-4</v>
      </c>
      <c r="H316" s="4" t="s">
        <v>731</v>
      </c>
    </row>
    <row r="317" spans="1:8" ht="45" x14ac:dyDescent="0.25">
      <c r="A317" s="4">
        <v>316</v>
      </c>
      <c r="B317" s="4" t="s">
        <v>826</v>
      </c>
      <c r="C317" s="97">
        <v>7.8575712121211998</v>
      </c>
      <c r="D317" s="96">
        <v>1632803.28031113</v>
      </c>
      <c r="E317" s="96">
        <v>1604824.3238589701</v>
      </c>
      <c r="F317" s="96">
        <v>27978.9564521631</v>
      </c>
      <c r="G317" s="95">
        <v>5.38438096925007E-4</v>
      </c>
      <c r="H317" s="4" t="s">
        <v>731</v>
      </c>
    </row>
    <row r="318" spans="1:8" ht="45" x14ac:dyDescent="0.25">
      <c r="A318" s="4">
        <v>317</v>
      </c>
      <c r="B318" s="4" t="s">
        <v>827</v>
      </c>
      <c r="C318" s="97">
        <v>10.2424651515151</v>
      </c>
      <c r="D318" s="96">
        <v>1627950.7599708999</v>
      </c>
      <c r="E318" s="96">
        <v>1510503.3948389499</v>
      </c>
      <c r="F318" s="96">
        <v>117447.365131953</v>
      </c>
      <c r="G318" s="95">
        <v>5.3683791529333599E-4</v>
      </c>
      <c r="H318" s="4" t="s">
        <v>731</v>
      </c>
    </row>
    <row r="319" spans="1:8" ht="45" x14ac:dyDescent="0.25">
      <c r="A319" s="4">
        <v>318</v>
      </c>
      <c r="B319" s="4" t="s">
        <v>828</v>
      </c>
      <c r="C319" s="97">
        <v>9.2899318181818007</v>
      </c>
      <c r="D319" s="96">
        <v>1606906.8179934099</v>
      </c>
      <c r="E319" s="96">
        <v>1139716.61793857</v>
      </c>
      <c r="F319" s="96">
        <v>467190.20005483797</v>
      </c>
      <c r="G319" s="95">
        <v>5.2989840199936305E-4</v>
      </c>
      <c r="H319" s="4" t="s">
        <v>731</v>
      </c>
    </row>
    <row r="320" spans="1:8" ht="45" x14ac:dyDescent="0.25">
      <c r="A320" s="4">
        <v>319</v>
      </c>
      <c r="B320" s="4" t="s">
        <v>829</v>
      </c>
      <c r="C320" s="97">
        <v>3.4281712121212098</v>
      </c>
      <c r="D320" s="96">
        <v>1603556.21160357</v>
      </c>
      <c r="E320" s="96">
        <v>1422687.95710876</v>
      </c>
      <c r="F320" s="96">
        <v>180868.254494808</v>
      </c>
      <c r="G320" s="95">
        <v>5.2879349600741499E-4</v>
      </c>
      <c r="H320" s="4" t="s">
        <v>731</v>
      </c>
    </row>
    <row r="321" spans="1:8" ht="45" x14ac:dyDescent="0.25">
      <c r="A321" s="4">
        <v>320</v>
      </c>
      <c r="B321" s="4" t="s">
        <v>633</v>
      </c>
      <c r="C321" s="97">
        <v>2.7706515151515099</v>
      </c>
      <c r="D321" s="96">
        <v>1585171.8414616799</v>
      </c>
      <c r="E321" s="96">
        <v>1564094.29855954</v>
      </c>
      <c r="F321" s="96">
        <v>21077.542902143199</v>
      </c>
      <c r="G321" s="95">
        <v>5.2273101108242298E-4</v>
      </c>
      <c r="H321" s="4" t="s">
        <v>731</v>
      </c>
    </row>
    <row r="322" spans="1:8" ht="45" x14ac:dyDescent="0.25">
      <c r="A322" s="4">
        <v>321</v>
      </c>
      <c r="B322" s="4" t="s">
        <v>830</v>
      </c>
      <c r="C322" s="97">
        <v>10.007204545454499</v>
      </c>
      <c r="D322" s="96">
        <v>1570376.20675347</v>
      </c>
      <c r="E322" s="96">
        <v>1491430.44346719</v>
      </c>
      <c r="F322" s="96">
        <v>78945.763286275294</v>
      </c>
      <c r="G322" s="95">
        <v>5.1785195829562899E-4</v>
      </c>
      <c r="H322" s="4" t="s">
        <v>731</v>
      </c>
    </row>
    <row r="323" spans="1:8" ht="45" x14ac:dyDescent="0.25">
      <c r="A323" s="4">
        <v>322</v>
      </c>
      <c r="B323" s="4" t="s">
        <v>831</v>
      </c>
      <c r="C323" s="97">
        <v>4.8974909090908998</v>
      </c>
      <c r="D323" s="96">
        <v>1558538.93194577</v>
      </c>
      <c r="E323" s="96">
        <v>1536152.43294734</v>
      </c>
      <c r="F323" s="96">
        <v>22386.498998434599</v>
      </c>
      <c r="G323" s="95">
        <v>5.1394846312441801E-4</v>
      </c>
      <c r="H323" s="4" t="s">
        <v>731</v>
      </c>
    </row>
    <row r="324" spans="1:8" ht="45" x14ac:dyDescent="0.25">
      <c r="A324" s="4">
        <v>323</v>
      </c>
      <c r="B324" s="4" t="s">
        <v>832</v>
      </c>
      <c r="C324" s="97">
        <v>7.5286272727272596</v>
      </c>
      <c r="D324" s="96">
        <v>1554327.9957815199</v>
      </c>
      <c r="E324" s="96">
        <v>1072819.50357875</v>
      </c>
      <c r="F324" s="96">
        <v>481508.492202772</v>
      </c>
      <c r="G324" s="95">
        <v>5.12559852210969E-4</v>
      </c>
      <c r="H324" s="4" t="s">
        <v>731</v>
      </c>
    </row>
    <row r="325" spans="1:8" ht="45" x14ac:dyDescent="0.25">
      <c r="A325" s="4">
        <v>324</v>
      </c>
      <c r="B325" s="4" t="s">
        <v>632</v>
      </c>
      <c r="C325" s="97">
        <v>2.6672530303030202</v>
      </c>
      <c r="D325" s="96">
        <v>1531748.6953760399</v>
      </c>
      <c r="E325" s="96">
        <v>1498742.3946078699</v>
      </c>
      <c r="F325" s="96">
        <v>33006.300768168097</v>
      </c>
      <c r="G325" s="95">
        <v>5.05114034526241E-4</v>
      </c>
      <c r="H325" s="4" t="s">
        <v>731</v>
      </c>
    </row>
    <row r="326" spans="1:8" ht="45" x14ac:dyDescent="0.25">
      <c r="A326" s="4">
        <v>325</v>
      </c>
      <c r="B326" s="4" t="s">
        <v>623</v>
      </c>
      <c r="C326" s="97">
        <v>2.4037863636363599</v>
      </c>
      <c r="D326" s="96">
        <v>1495506.46586589</v>
      </c>
      <c r="E326" s="96">
        <v>1450226.1261690101</v>
      </c>
      <c r="F326" s="96">
        <v>45280.3396968858</v>
      </c>
      <c r="G326" s="95">
        <v>4.9316268844488997E-4</v>
      </c>
      <c r="H326" s="4" t="s">
        <v>731</v>
      </c>
    </row>
    <row r="327" spans="1:8" ht="45" x14ac:dyDescent="0.25">
      <c r="A327" s="4">
        <v>326</v>
      </c>
      <c r="B327" s="4" t="s">
        <v>833</v>
      </c>
      <c r="C327" s="97">
        <v>9.6755909090909</v>
      </c>
      <c r="D327" s="96">
        <v>1482461.7894739499</v>
      </c>
      <c r="E327" s="96">
        <v>1442027.7955718101</v>
      </c>
      <c r="F327" s="96">
        <v>40433.993902144401</v>
      </c>
      <c r="G327" s="95">
        <v>4.8886103691333496E-4</v>
      </c>
      <c r="H327" s="4" t="s">
        <v>731</v>
      </c>
    </row>
    <row r="328" spans="1:8" ht="45" x14ac:dyDescent="0.25">
      <c r="A328" s="4">
        <v>327</v>
      </c>
      <c r="B328" s="4" t="s">
        <v>834</v>
      </c>
      <c r="C328" s="97">
        <v>5.0581560606060503</v>
      </c>
      <c r="D328" s="96">
        <v>1478744.63902566</v>
      </c>
      <c r="E328" s="96">
        <v>1448788.05094316</v>
      </c>
      <c r="F328" s="96">
        <v>29956.588082499198</v>
      </c>
      <c r="G328" s="95">
        <v>4.87635258255553E-4</v>
      </c>
      <c r="H328" s="4" t="s">
        <v>731</v>
      </c>
    </row>
    <row r="329" spans="1:8" ht="45" x14ac:dyDescent="0.25">
      <c r="A329" s="4">
        <v>328</v>
      </c>
      <c r="B329" s="4" t="s">
        <v>835</v>
      </c>
      <c r="C329" s="97">
        <v>6.9867060606060498</v>
      </c>
      <c r="D329" s="96">
        <v>1471062.1959436601</v>
      </c>
      <c r="E329" s="96">
        <v>1438972.0881407801</v>
      </c>
      <c r="F329" s="96">
        <v>32090.1078028755</v>
      </c>
      <c r="G329" s="95">
        <v>4.85101872830199E-4</v>
      </c>
      <c r="H329" s="4" t="s">
        <v>731</v>
      </c>
    </row>
    <row r="330" spans="1:8" ht="45" x14ac:dyDescent="0.25">
      <c r="A330" s="4">
        <v>329</v>
      </c>
      <c r="B330" s="4" t="s">
        <v>836</v>
      </c>
      <c r="C330" s="97">
        <v>5.8532530303030201</v>
      </c>
      <c r="D330" s="96">
        <v>1466276.1600872199</v>
      </c>
      <c r="E330" s="96">
        <v>1346128.9143527499</v>
      </c>
      <c r="F330" s="96">
        <v>120147.24573446999</v>
      </c>
      <c r="G330" s="95">
        <v>4.8352361532090401E-4</v>
      </c>
      <c r="H330" s="4" t="s">
        <v>731</v>
      </c>
    </row>
    <row r="331" spans="1:8" ht="45" x14ac:dyDescent="0.25">
      <c r="A331" s="4">
        <v>330</v>
      </c>
      <c r="B331" s="4" t="s">
        <v>476</v>
      </c>
      <c r="C331" s="97">
        <v>0.87727272727272598</v>
      </c>
      <c r="D331" s="96">
        <v>1456709.48394661</v>
      </c>
      <c r="E331" s="96">
        <v>1453689.2618221501</v>
      </c>
      <c r="F331" s="96">
        <v>3020.2221244634002</v>
      </c>
      <c r="G331" s="95">
        <v>4.8036887956237102E-4</v>
      </c>
      <c r="H331" s="4" t="s">
        <v>731</v>
      </c>
    </row>
    <row r="332" spans="1:8" ht="45" x14ac:dyDescent="0.25">
      <c r="A332" s="4">
        <v>331</v>
      </c>
      <c r="B332" s="4" t="s">
        <v>837</v>
      </c>
      <c r="C332" s="97">
        <v>6.7753878787878703</v>
      </c>
      <c r="D332" s="96">
        <v>1455052.78263491</v>
      </c>
      <c r="E332" s="96">
        <v>1295208.76980788</v>
      </c>
      <c r="F332" s="96">
        <v>159844.01282703501</v>
      </c>
      <c r="G332" s="95">
        <v>4.7982256077908498E-4</v>
      </c>
      <c r="H332" s="4" t="s">
        <v>731</v>
      </c>
    </row>
    <row r="333" spans="1:8" ht="45" x14ac:dyDescent="0.25">
      <c r="A333" s="4">
        <v>332</v>
      </c>
      <c r="B333" s="4" t="s">
        <v>838</v>
      </c>
      <c r="C333" s="97">
        <v>9.5829363636363496</v>
      </c>
      <c r="D333" s="96">
        <v>1438659.3627964</v>
      </c>
      <c r="E333" s="96">
        <v>1307400.2329197</v>
      </c>
      <c r="F333" s="96">
        <v>131259.12987670099</v>
      </c>
      <c r="G333" s="95">
        <v>4.74416617585328E-4</v>
      </c>
      <c r="H333" s="4" t="s">
        <v>731</v>
      </c>
    </row>
    <row r="334" spans="1:8" ht="45" x14ac:dyDescent="0.25">
      <c r="A334" s="4">
        <v>333</v>
      </c>
      <c r="B334" s="4" t="s">
        <v>839</v>
      </c>
      <c r="C334" s="97">
        <v>11.0435272727272</v>
      </c>
      <c r="D334" s="96">
        <v>1438441.86336551</v>
      </c>
      <c r="E334" s="96">
        <v>1294643.42768046</v>
      </c>
      <c r="F334" s="96">
        <v>143798.43568505099</v>
      </c>
      <c r="G334" s="95">
        <v>4.7434489432199197E-4</v>
      </c>
      <c r="H334" s="4" t="s">
        <v>731</v>
      </c>
    </row>
    <row r="335" spans="1:8" ht="45" x14ac:dyDescent="0.25">
      <c r="A335" s="4">
        <v>334</v>
      </c>
      <c r="B335" s="4" t="s">
        <v>840</v>
      </c>
      <c r="C335" s="97">
        <v>5.04731818181817</v>
      </c>
      <c r="D335" s="96">
        <v>1438362.86142244</v>
      </c>
      <c r="E335" s="96">
        <v>1434753.7305832701</v>
      </c>
      <c r="F335" s="96">
        <v>3609.1308391698899</v>
      </c>
      <c r="G335" s="95">
        <v>4.7431884240477901E-4</v>
      </c>
      <c r="H335" s="4" t="s">
        <v>731</v>
      </c>
    </row>
    <row r="336" spans="1:8" ht="45" x14ac:dyDescent="0.25">
      <c r="A336" s="4">
        <v>335</v>
      </c>
      <c r="B336" s="4" t="s">
        <v>841</v>
      </c>
      <c r="C336" s="97">
        <v>4.8975121212121104</v>
      </c>
      <c r="D336" s="96">
        <v>1414511.4006924101</v>
      </c>
      <c r="E336" s="96">
        <v>1409149.3970246201</v>
      </c>
      <c r="F336" s="96">
        <v>5362.0036677917296</v>
      </c>
      <c r="G336" s="95">
        <v>4.6645351332367298E-4</v>
      </c>
      <c r="H336" s="4" t="s">
        <v>731</v>
      </c>
    </row>
    <row r="337" spans="1:8" ht="45" x14ac:dyDescent="0.25">
      <c r="A337" s="4">
        <v>336</v>
      </c>
      <c r="B337" s="4" t="s">
        <v>654</v>
      </c>
      <c r="C337" s="97">
        <v>2.73961818181817</v>
      </c>
      <c r="D337" s="96">
        <v>1412429.60187445</v>
      </c>
      <c r="E337" s="96">
        <v>1385494.8684225299</v>
      </c>
      <c r="F337" s="96">
        <v>26934.733451917102</v>
      </c>
      <c r="G337" s="95">
        <v>4.65767013114346E-4</v>
      </c>
      <c r="H337" s="4" t="s">
        <v>731</v>
      </c>
    </row>
    <row r="338" spans="1:8" ht="45" x14ac:dyDescent="0.25">
      <c r="A338" s="4">
        <v>337</v>
      </c>
      <c r="B338" s="4" t="s">
        <v>450</v>
      </c>
      <c r="C338" s="97">
        <v>0.68238636363636196</v>
      </c>
      <c r="D338" s="96">
        <v>1386629.8744682299</v>
      </c>
      <c r="E338" s="96">
        <v>1380794.9906675599</v>
      </c>
      <c r="F338" s="96">
        <v>5834.8838006751403</v>
      </c>
      <c r="G338" s="95">
        <v>4.5725921778266398E-4</v>
      </c>
      <c r="H338" s="4" t="s">
        <v>731</v>
      </c>
    </row>
    <row r="339" spans="1:8" ht="45" x14ac:dyDescent="0.25">
      <c r="A339" s="4">
        <v>338</v>
      </c>
      <c r="B339" s="4" t="s">
        <v>842</v>
      </c>
      <c r="C339" s="97">
        <v>3.2033606060605999</v>
      </c>
      <c r="D339" s="96">
        <v>1386490.50840579</v>
      </c>
      <c r="E339" s="96">
        <v>1371477.1110400299</v>
      </c>
      <c r="F339" s="96">
        <v>15013.3973657605</v>
      </c>
      <c r="G339" s="95">
        <v>4.5721326001277101E-4</v>
      </c>
      <c r="H339" s="4" t="s">
        <v>731</v>
      </c>
    </row>
    <row r="340" spans="1:8" ht="45" x14ac:dyDescent="0.25">
      <c r="A340" s="4">
        <v>339</v>
      </c>
      <c r="B340" s="4" t="s">
        <v>843</v>
      </c>
      <c r="C340" s="97">
        <v>11.4997742424242</v>
      </c>
      <c r="D340" s="96">
        <v>1378318.19622813</v>
      </c>
      <c r="E340" s="96">
        <v>1364772.3160125699</v>
      </c>
      <c r="F340" s="96">
        <v>13545.8802155598</v>
      </c>
      <c r="G340" s="95">
        <v>4.5451833388818701E-4</v>
      </c>
      <c r="H340" s="4" t="s">
        <v>731</v>
      </c>
    </row>
    <row r="341" spans="1:8" ht="45" x14ac:dyDescent="0.25">
      <c r="A341" s="4">
        <v>340</v>
      </c>
      <c r="B341" s="4" t="s">
        <v>844</v>
      </c>
      <c r="C341" s="97">
        <v>6.4577787878787802</v>
      </c>
      <c r="D341" s="96">
        <v>1360332.8404671899</v>
      </c>
      <c r="E341" s="96">
        <v>1258488.2985732099</v>
      </c>
      <c r="F341" s="96">
        <v>101844.541893981</v>
      </c>
      <c r="G341" s="95">
        <v>4.4858742913976102E-4</v>
      </c>
      <c r="H341" s="4" t="s">
        <v>731</v>
      </c>
    </row>
    <row r="342" spans="1:8" ht="45" x14ac:dyDescent="0.25">
      <c r="A342" s="4">
        <v>341</v>
      </c>
      <c r="B342" s="4" t="s">
        <v>651</v>
      </c>
      <c r="C342" s="97">
        <v>2.60212727272727</v>
      </c>
      <c r="D342" s="96">
        <v>1359395.30017836</v>
      </c>
      <c r="E342" s="96">
        <v>1293518.53163609</v>
      </c>
      <c r="F342" s="96">
        <v>65876.768542268706</v>
      </c>
      <c r="G342" s="95">
        <v>4.4827826304792701E-4</v>
      </c>
      <c r="H342" s="4" t="s">
        <v>731</v>
      </c>
    </row>
    <row r="343" spans="1:8" ht="45" x14ac:dyDescent="0.25">
      <c r="A343" s="4">
        <v>342</v>
      </c>
      <c r="B343" s="4" t="s">
        <v>513</v>
      </c>
      <c r="C343" s="97">
        <v>1.0659030303030199</v>
      </c>
      <c r="D343" s="96">
        <v>1351774.73232483</v>
      </c>
      <c r="E343" s="96">
        <v>1314501.55540582</v>
      </c>
      <c r="F343" s="96">
        <v>37273.176919007499</v>
      </c>
      <c r="G343" s="95">
        <v>4.4576528178311798E-4</v>
      </c>
      <c r="H343" s="4" t="s">
        <v>731</v>
      </c>
    </row>
    <row r="344" spans="1:8" ht="45" x14ac:dyDescent="0.25">
      <c r="A344" s="4">
        <v>343</v>
      </c>
      <c r="B344" s="4" t="s">
        <v>845</v>
      </c>
      <c r="C344" s="97">
        <v>14.603645454545401</v>
      </c>
      <c r="D344" s="96">
        <v>1350406.1737067499</v>
      </c>
      <c r="E344" s="96">
        <v>1296038.94004081</v>
      </c>
      <c r="F344" s="96">
        <v>54367.233665941101</v>
      </c>
      <c r="G344" s="95">
        <v>4.45313981796931E-4</v>
      </c>
      <c r="H344" s="4" t="s">
        <v>731</v>
      </c>
    </row>
    <row r="345" spans="1:8" ht="45" x14ac:dyDescent="0.25">
      <c r="A345" s="4">
        <v>344</v>
      </c>
      <c r="B345" s="4" t="s">
        <v>418</v>
      </c>
      <c r="C345" s="97">
        <v>0.45755303030302902</v>
      </c>
      <c r="D345" s="96">
        <v>1344643.6098551201</v>
      </c>
      <c r="E345" s="96">
        <v>1340076.1644753299</v>
      </c>
      <c r="F345" s="96">
        <v>4567.4453797894603</v>
      </c>
      <c r="G345" s="95">
        <v>4.4341370149305497E-4</v>
      </c>
      <c r="H345" s="4" t="s">
        <v>731</v>
      </c>
    </row>
    <row r="346" spans="1:8" ht="45" x14ac:dyDescent="0.25">
      <c r="A346" s="4">
        <v>345</v>
      </c>
      <c r="B346" s="4" t="s">
        <v>846</v>
      </c>
      <c r="C346" s="97">
        <v>13.8234757575757</v>
      </c>
      <c r="D346" s="96">
        <v>1342655.8503699501</v>
      </c>
      <c r="E346" s="96">
        <v>401401.47976606002</v>
      </c>
      <c r="F346" s="96">
        <v>941254.37060389202</v>
      </c>
      <c r="G346" s="95">
        <v>4.4275821197558202E-4</v>
      </c>
      <c r="H346" s="4" t="s">
        <v>731</v>
      </c>
    </row>
    <row r="347" spans="1:8" ht="45" x14ac:dyDescent="0.25">
      <c r="A347" s="4">
        <v>346</v>
      </c>
      <c r="B347" s="4" t="s">
        <v>419</v>
      </c>
      <c r="C347" s="97">
        <v>0.46496212121211999</v>
      </c>
      <c r="D347" s="96">
        <v>1304374.2152112101</v>
      </c>
      <c r="E347" s="96">
        <v>1298019.9357134099</v>
      </c>
      <c r="F347" s="96">
        <v>6354.2794978059901</v>
      </c>
      <c r="G347" s="95">
        <v>4.3013434538332398E-4</v>
      </c>
      <c r="H347" s="4" t="s">
        <v>731</v>
      </c>
    </row>
    <row r="348" spans="1:8" ht="45" x14ac:dyDescent="0.25">
      <c r="A348" s="4">
        <v>347</v>
      </c>
      <c r="B348" s="4" t="s">
        <v>847</v>
      </c>
      <c r="C348" s="97">
        <v>7.7339045454545303</v>
      </c>
      <c r="D348" s="96">
        <v>1295990.6131491</v>
      </c>
      <c r="E348" s="96">
        <v>1243883.9508439801</v>
      </c>
      <c r="F348" s="96">
        <v>52106.6623051184</v>
      </c>
      <c r="G348" s="95">
        <v>4.2736974367402197E-4</v>
      </c>
      <c r="H348" s="4" t="s">
        <v>731</v>
      </c>
    </row>
    <row r="349" spans="1:8" ht="45" x14ac:dyDescent="0.25">
      <c r="A349" s="4">
        <v>348</v>
      </c>
      <c r="B349" s="4" t="s">
        <v>848</v>
      </c>
      <c r="C349" s="97">
        <v>4.2676545454545396</v>
      </c>
      <c r="D349" s="96">
        <v>1279044.34180812</v>
      </c>
      <c r="E349" s="96">
        <v>1276283.41380117</v>
      </c>
      <c r="F349" s="96">
        <v>2760.9280069485799</v>
      </c>
      <c r="G349" s="95">
        <v>4.2178149051405199E-4</v>
      </c>
      <c r="H349" s="4" t="s">
        <v>731</v>
      </c>
    </row>
    <row r="350" spans="1:8" ht="45" x14ac:dyDescent="0.25">
      <c r="A350" s="4">
        <v>349</v>
      </c>
      <c r="B350" s="4" t="s">
        <v>849</v>
      </c>
      <c r="C350" s="97">
        <v>17.882054545454501</v>
      </c>
      <c r="D350" s="96">
        <v>1265959.6440552301</v>
      </c>
      <c r="E350" s="96">
        <v>1239607.9705781499</v>
      </c>
      <c r="F350" s="96">
        <v>26351.6734770857</v>
      </c>
      <c r="G350" s="95">
        <v>4.1746664141872002E-4</v>
      </c>
      <c r="H350" s="4" t="s">
        <v>731</v>
      </c>
    </row>
    <row r="351" spans="1:8" ht="45" x14ac:dyDescent="0.25">
      <c r="A351" s="4">
        <v>350</v>
      </c>
      <c r="B351" s="4" t="s">
        <v>850</v>
      </c>
      <c r="C351" s="97">
        <v>6.5814803030302897</v>
      </c>
      <c r="D351" s="96">
        <v>1263031.57207537</v>
      </c>
      <c r="E351" s="96">
        <v>1233691.1972489499</v>
      </c>
      <c r="F351" s="96">
        <v>29340.3748264204</v>
      </c>
      <c r="G351" s="95">
        <v>4.1650107163851099E-4</v>
      </c>
      <c r="H351" s="4" t="s">
        <v>731</v>
      </c>
    </row>
    <row r="352" spans="1:8" ht="45" x14ac:dyDescent="0.25">
      <c r="A352" s="4">
        <v>351</v>
      </c>
      <c r="B352" s="4" t="s">
        <v>509</v>
      </c>
      <c r="C352" s="97">
        <v>0.95666060606060399</v>
      </c>
      <c r="D352" s="96">
        <v>1251175.77012754</v>
      </c>
      <c r="E352" s="96">
        <v>1239445.56185364</v>
      </c>
      <c r="F352" s="96">
        <v>11730.208273894499</v>
      </c>
      <c r="G352" s="95">
        <v>4.1259146690211199E-4</v>
      </c>
      <c r="H352" s="4" t="s">
        <v>731</v>
      </c>
    </row>
    <row r="353" spans="1:8" ht="45" x14ac:dyDescent="0.25">
      <c r="A353" s="4">
        <v>352</v>
      </c>
      <c r="B353" s="4" t="s">
        <v>851</v>
      </c>
      <c r="C353" s="97">
        <v>2.8511712121212001</v>
      </c>
      <c r="D353" s="96">
        <v>1236507.4611382401</v>
      </c>
      <c r="E353" s="96">
        <v>1040412.87899521</v>
      </c>
      <c r="F353" s="96">
        <v>196094.58214302899</v>
      </c>
      <c r="G353" s="95">
        <v>4.0775440142549302E-4</v>
      </c>
      <c r="H353" s="4" t="s">
        <v>731</v>
      </c>
    </row>
    <row r="354" spans="1:8" ht="45" x14ac:dyDescent="0.25">
      <c r="A354" s="4">
        <v>353</v>
      </c>
      <c r="B354" s="4" t="s">
        <v>852</v>
      </c>
      <c r="C354" s="97">
        <v>3.0297106060606001</v>
      </c>
      <c r="D354" s="96">
        <v>1211619.42680254</v>
      </c>
      <c r="E354" s="96">
        <v>1179994.59664129</v>
      </c>
      <c r="F354" s="96">
        <v>31624.830161252401</v>
      </c>
      <c r="G354" s="95">
        <v>3.9954724872957002E-4</v>
      </c>
      <c r="H354" s="4" t="s">
        <v>731</v>
      </c>
    </row>
    <row r="355" spans="1:8" ht="45" x14ac:dyDescent="0.25">
      <c r="A355" s="4">
        <v>354</v>
      </c>
      <c r="B355" s="4" t="s">
        <v>853</v>
      </c>
      <c r="C355" s="97">
        <v>15.376710606060501</v>
      </c>
      <c r="D355" s="96">
        <v>1199632.2461419201</v>
      </c>
      <c r="E355" s="96">
        <v>1073511.58359167</v>
      </c>
      <c r="F355" s="96">
        <v>126120.66255025</v>
      </c>
      <c r="G355" s="95">
        <v>3.9559432015560698E-4</v>
      </c>
      <c r="H355" s="4" t="s">
        <v>731</v>
      </c>
    </row>
    <row r="356" spans="1:8" ht="45" x14ac:dyDescent="0.25">
      <c r="A356" s="4">
        <v>355</v>
      </c>
      <c r="B356" s="4" t="s">
        <v>854</v>
      </c>
      <c r="C356" s="97">
        <v>5.5420681818181698</v>
      </c>
      <c r="D356" s="96">
        <v>1181536.08871948</v>
      </c>
      <c r="E356" s="96">
        <v>1162445.8063155999</v>
      </c>
      <c r="F356" s="96">
        <v>19090.282403878398</v>
      </c>
      <c r="G356" s="95">
        <v>3.8962687711964201E-4</v>
      </c>
      <c r="H356" s="4" t="s">
        <v>731</v>
      </c>
    </row>
    <row r="357" spans="1:8" ht="45" x14ac:dyDescent="0.25">
      <c r="A357" s="4">
        <v>356</v>
      </c>
      <c r="B357" s="4" t="s">
        <v>855</v>
      </c>
      <c r="C357" s="97">
        <v>3.3210181818181699</v>
      </c>
      <c r="D357" s="96">
        <v>1178043.0425994899</v>
      </c>
      <c r="E357" s="96">
        <v>1170364.66797652</v>
      </c>
      <c r="F357" s="96">
        <v>7678.3746229709304</v>
      </c>
      <c r="G357" s="95">
        <v>3.8847499977593601E-4</v>
      </c>
      <c r="H357" s="4" t="s">
        <v>731</v>
      </c>
    </row>
    <row r="358" spans="1:8" ht="45" x14ac:dyDescent="0.25">
      <c r="A358" s="4">
        <v>357</v>
      </c>
      <c r="B358" s="4" t="s">
        <v>856</v>
      </c>
      <c r="C358" s="97">
        <v>3.0365530303030202</v>
      </c>
      <c r="D358" s="96">
        <v>1133279.0416656199</v>
      </c>
      <c r="E358" s="96">
        <v>1130104.6303437699</v>
      </c>
      <c r="F358" s="96">
        <v>3174.4113218515599</v>
      </c>
      <c r="G358" s="95">
        <v>3.7371348884304001E-4</v>
      </c>
      <c r="H358" s="4" t="s">
        <v>731</v>
      </c>
    </row>
    <row r="359" spans="1:8" ht="45" x14ac:dyDescent="0.25">
      <c r="A359" s="4">
        <v>358</v>
      </c>
      <c r="B359" s="4" t="s">
        <v>857</v>
      </c>
      <c r="C359" s="97">
        <v>6.06365151515151</v>
      </c>
      <c r="D359" s="96">
        <v>1133080.7858788499</v>
      </c>
      <c r="E359" s="96">
        <v>1065956.34038977</v>
      </c>
      <c r="F359" s="96">
        <v>67124.445489080405</v>
      </c>
      <c r="G359" s="95">
        <v>3.7364811142138598E-4</v>
      </c>
      <c r="H359" s="4" t="s">
        <v>731</v>
      </c>
    </row>
    <row r="360" spans="1:8" ht="45" x14ac:dyDescent="0.25">
      <c r="A360" s="4">
        <v>359</v>
      </c>
      <c r="B360" s="4" t="s">
        <v>650</v>
      </c>
      <c r="C360" s="97">
        <v>2.1385878787878698</v>
      </c>
      <c r="D360" s="96">
        <v>1132288.7454695799</v>
      </c>
      <c r="E360" s="96">
        <v>1078517.04463502</v>
      </c>
      <c r="F360" s="96">
        <v>53771.700834556701</v>
      </c>
      <c r="G360" s="95">
        <v>3.7338692580533601E-4</v>
      </c>
      <c r="H360" s="4" t="s">
        <v>731</v>
      </c>
    </row>
    <row r="361" spans="1:8" ht="45" x14ac:dyDescent="0.25">
      <c r="A361" s="4">
        <v>360</v>
      </c>
      <c r="B361" s="4" t="s">
        <v>858</v>
      </c>
      <c r="C361" s="97">
        <v>5.4022515151515096</v>
      </c>
      <c r="D361" s="96">
        <v>1116470.4871688101</v>
      </c>
      <c r="E361" s="96">
        <v>1076921.0119069</v>
      </c>
      <c r="F361" s="96">
        <v>39549.4752619098</v>
      </c>
      <c r="G361" s="95">
        <v>3.6817064960180699E-4</v>
      </c>
      <c r="H361" s="4" t="s">
        <v>731</v>
      </c>
    </row>
    <row r="362" spans="1:8" ht="45" x14ac:dyDescent="0.25">
      <c r="A362" s="4">
        <v>361</v>
      </c>
      <c r="B362" s="4" t="s">
        <v>859</v>
      </c>
      <c r="C362" s="97">
        <v>6.9600151515151403</v>
      </c>
      <c r="D362" s="96">
        <v>1074325.74114058</v>
      </c>
      <c r="E362" s="96">
        <v>961463.94220561802</v>
      </c>
      <c r="F362" s="96">
        <v>112861.798934964</v>
      </c>
      <c r="G362" s="95">
        <v>3.5427287200639102E-4</v>
      </c>
      <c r="H362" s="4" t="s">
        <v>731</v>
      </c>
    </row>
    <row r="363" spans="1:8" ht="45" x14ac:dyDescent="0.25">
      <c r="A363" s="4">
        <v>362</v>
      </c>
      <c r="B363" s="4" t="s">
        <v>860</v>
      </c>
      <c r="C363" s="97">
        <v>14.6287621212121</v>
      </c>
      <c r="D363" s="96">
        <v>1059531.3911168801</v>
      </c>
      <c r="E363" s="96">
        <v>856339.218165547</v>
      </c>
      <c r="F363" s="96">
        <v>203192.172951335</v>
      </c>
      <c r="G363" s="95">
        <v>3.4939424286100702E-4</v>
      </c>
      <c r="H363" s="4" t="s">
        <v>731</v>
      </c>
    </row>
    <row r="364" spans="1:8" ht="45" x14ac:dyDescent="0.25">
      <c r="A364" s="4">
        <v>363</v>
      </c>
      <c r="B364" s="4" t="s">
        <v>861</v>
      </c>
      <c r="C364" s="97">
        <v>5.2245984848484799</v>
      </c>
      <c r="D364" s="96">
        <v>1038800.49238352</v>
      </c>
      <c r="E364" s="96">
        <v>1008878.30870532</v>
      </c>
      <c r="F364" s="96">
        <v>29922.183678203899</v>
      </c>
      <c r="G364" s="95">
        <v>3.4255795964420401E-4</v>
      </c>
      <c r="H364" s="4" t="s">
        <v>731</v>
      </c>
    </row>
    <row r="365" spans="1:8" ht="45" x14ac:dyDescent="0.25">
      <c r="A365" s="4">
        <v>364</v>
      </c>
      <c r="B365" s="4" t="s">
        <v>862</v>
      </c>
      <c r="C365" s="97">
        <v>10.601551515151501</v>
      </c>
      <c r="D365" s="96">
        <v>1037895.65215358</v>
      </c>
      <c r="E365" s="96">
        <v>889811.702587142</v>
      </c>
      <c r="F365" s="96">
        <v>148083.94956644499</v>
      </c>
      <c r="G365" s="95">
        <v>3.4225957682166501E-4</v>
      </c>
      <c r="H365" s="4" t="s">
        <v>731</v>
      </c>
    </row>
    <row r="366" spans="1:8" ht="45" x14ac:dyDescent="0.25">
      <c r="A366" s="4">
        <v>365</v>
      </c>
      <c r="B366" s="4" t="s">
        <v>863</v>
      </c>
      <c r="C366" s="97">
        <v>5.2678121212121098</v>
      </c>
      <c r="D366" s="96">
        <v>1029584.45194035</v>
      </c>
      <c r="E366" s="96">
        <v>971191.85059177002</v>
      </c>
      <c r="F366" s="96">
        <v>58392.601348581004</v>
      </c>
      <c r="G366" s="95">
        <v>3.39518850562758E-4</v>
      </c>
      <c r="H366" s="4" t="s">
        <v>731</v>
      </c>
    </row>
    <row r="367" spans="1:8" ht="45" x14ac:dyDescent="0.25">
      <c r="A367" s="4">
        <v>366</v>
      </c>
      <c r="B367" s="4" t="s">
        <v>864</v>
      </c>
      <c r="C367" s="97">
        <v>4.9148060606060504</v>
      </c>
      <c r="D367" s="96">
        <v>1029567.31886398</v>
      </c>
      <c r="E367" s="96">
        <v>713201.35400594305</v>
      </c>
      <c r="F367" s="96">
        <v>316365.96485803602</v>
      </c>
      <c r="G367" s="95">
        <v>3.3951320070821199E-4</v>
      </c>
      <c r="H367" s="4" t="s">
        <v>731</v>
      </c>
    </row>
    <row r="368" spans="1:8" ht="45" x14ac:dyDescent="0.25">
      <c r="A368" s="4">
        <v>367</v>
      </c>
      <c r="B368" s="4" t="s">
        <v>581</v>
      </c>
      <c r="C368" s="97">
        <v>1.3333333333333299</v>
      </c>
      <c r="D368" s="96">
        <v>1005685.35149992</v>
      </c>
      <c r="E368" s="96">
        <v>946203.31903586804</v>
      </c>
      <c r="F368" s="96">
        <v>59482.032464054697</v>
      </c>
      <c r="G368" s="95">
        <v>3.3163781166815703E-4</v>
      </c>
      <c r="H368" s="4" t="s">
        <v>731</v>
      </c>
    </row>
    <row r="369" spans="1:8" ht="45" x14ac:dyDescent="0.25">
      <c r="A369" s="4">
        <v>368</v>
      </c>
      <c r="B369" s="4" t="s">
        <v>865</v>
      </c>
      <c r="C369" s="97">
        <v>9.5873575757575598</v>
      </c>
      <c r="D369" s="96">
        <v>998791.23581756197</v>
      </c>
      <c r="E369" s="96">
        <v>965054.76557020994</v>
      </c>
      <c r="F369" s="96">
        <v>33736.470247352103</v>
      </c>
      <c r="G369" s="95">
        <v>3.2936438744568498E-4</v>
      </c>
      <c r="H369" s="4" t="s">
        <v>731</v>
      </c>
    </row>
    <row r="370" spans="1:8" ht="45" x14ac:dyDescent="0.25">
      <c r="A370" s="4">
        <v>369</v>
      </c>
      <c r="B370" s="4" t="s">
        <v>866</v>
      </c>
      <c r="C370" s="97">
        <v>7.3848196969696902</v>
      </c>
      <c r="D370" s="96">
        <v>973099.88746203296</v>
      </c>
      <c r="E370" s="96">
        <v>929636.96332717105</v>
      </c>
      <c r="F370" s="96">
        <v>43462.924134861998</v>
      </c>
      <c r="G370" s="95">
        <v>3.2089233151415101E-4</v>
      </c>
      <c r="H370" s="4" t="s">
        <v>731</v>
      </c>
    </row>
    <row r="371" spans="1:8" ht="45" x14ac:dyDescent="0.25">
      <c r="A371" s="4">
        <v>370</v>
      </c>
      <c r="B371" s="4" t="s">
        <v>867</v>
      </c>
      <c r="C371" s="97">
        <v>4.4808712121212002</v>
      </c>
      <c r="D371" s="96">
        <v>962152.71045667201</v>
      </c>
      <c r="E371" s="96">
        <v>957350.64627588401</v>
      </c>
      <c r="F371" s="96">
        <v>4802.0641807886695</v>
      </c>
      <c r="G371" s="95">
        <v>3.1728235765842398E-4</v>
      </c>
      <c r="H371" s="4" t="s">
        <v>731</v>
      </c>
    </row>
    <row r="372" spans="1:8" ht="45" x14ac:dyDescent="0.25">
      <c r="A372" s="4">
        <v>371</v>
      </c>
      <c r="B372" s="4" t="s">
        <v>868</v>
      </c>
      <c r="C372" s="97">
        <v>3.4200287878787798</v>
      </c>
      <c r="D372" s="96">
        <v>960344.57691916195</v>
      </c>
      <c r="E372" s="96">
        <v>633435.46902183106</v>
      </c>
      <c r="F372" s="96">
        <v>326909.10789733101</v>
      </c>
      <c r="G372" s="95">
        <v>3.1668610213109698E-4</v>
      </c>
      <c r="H372" s="4" t="s">
        <v>731</v>
      </c>
    </row>
    <row r="373" spans="1:8" ht="45" x14ac:dyDescent="0.25">
      <c r="A373" s="4">
        <v>372</v>
      </c>
      <c r="B373" s="4" t="s">
        <v>869</v>
      </c>
      <c r="C373" s="97">
        <v>2.2670469696969602</v>
      </c>
      <c r="D373" s="96">
        <v>949477.517333508</v>
      </c>
      <c r="E373" s="96">
        <v>906320.11362826696</v>
      </c>
      <c r="F373" s="96">
        <v>43157.403705241901</v>
      </c>
      <c r="G373" s="95">
        <v>3.13102548035496E-4</v>
      </c>
      <c r="H373" s="4" t="s">
        <v>731</v>
      </c>
    </row>
    <row r="374" spans="1:8" ht="45" x14ac:dyDescent="0.25">
      <c r="A374" s="4">
        <v>373</v>
      </c>
      <c r="B374" s="4" t="s">
        <v>870</v>
      </c>
      <c r="C374" s="97">
        <v>2.6387924242424199</v>
      </c>
      <c r="D374" s="96">
        <v>924804.08666640602</v>
      </c>
      <c r="E374" s="96">
        <v>173746.306414185</v>
      </c>
      <c r="F374" s="96">
        <v>751057.78025221999</v>
      </c>
      <c r="G374" s="95">
        <v>3.0496616368766801E-4</v>
      </c>
      <c r="H374" s="4" t="s">
        <v>731</v>
      </c>
    </row>
    <row r="375" spans="1:8" ht="45" x14ac:dyDescent="0.25">
      <c r="A375" s="4">
        <v>374</v>
      </c>
      <c r="B375" s="4" t="s">
        <v>871</v>
      </c>
      <c r="C375" s="97">
        <v>8.1865712121211995</v>
      </c>
      <c r="D375" s="96">
        <v>919372.79649188998</v>
      </c>
      <c r="E375" s="96">
        <v>863578.60762084101</v>
      </c>
      <c r="F375" s="96">
        <v>55794.188871049097</v>
      </c>
      <c r="G375" s="95">
        <v>3.0317512518310502E-4</v>
      </c>
      <c r="H375" s="4" t="s">
        <v>731</v>
      </c>
    </row>
    <row r="376" spans="1:8" ht="45" x14ac:dyDescent="0.25">
      <c r="A376" s="4">
        <v>375</v>
      </c>
      <c r="B376" s="4" t="s">
        <v>872</v>
      </c>
      <c r="C376" s="97">
        <v>5.0726848484848404</v>
      </c>
      <c r="D376" s="96">
        <v>916197.16366879595</v>
      </c>
      <c r="E376" s="96">
        <v>636736.59760717198</v>
      </c>
      <c r="F376" s="96">
        <v>279460.56606162398</v>
      </c>
      <c r="G376" s="95">
        <v>3.0212791899824698E-4</v>
      </c>
      <c r="H376" s="4" t="s">
        <v>731</v>
      </c>
    </row>
    <row r="377" spans="1:8" ht="45" x14ac:dyDescent="0.25">
      <c r="A377" s="4">
        <v>376</v>
      </c>
      <c r="B377" s="4" t="s">
        <v>873</v>
      </c>
      <c r="C377" s="97">
        <v>3.7312257575757499</v>
      </c>
      <c r="D377" s="96">
        <v>894374.46657607902</v>
      </c>
      <c r="E377" s="96">
        <v>384233.61244861397</v>
      </c>
      <c r="F377" s="96">
        <v>510140.854127464</v>
      </c>
      <c r="G377" s="95">
        <v>2.9493160108655402E-4</v>
      </c>
      <c r="H377" s="4" t="s">
        <v>731</v>
      </c>
    </row>
    <row r="378" spans="1:8" ht="45" x14ac:dyDescent="0.25">
      <c r="A378" s="4">
        <v>377</v>
      </c>
      <c r="B378" s="4" t="s">
        <v>470</v>
      </c>
      <c r="C378" s="97">
        <v>0.49561666666666598</v>
      </c>
      <c r="D378" s="96">
        <v>878930.37733159505</v>
      </c>
      <c r="E378" s="96">
        <v>839250.35638224299</v>
      </c>
      <c r="F378" s="96">
        <v>39680.020949352896</v>
      </c>
      <c r="G378" s="95">
        <v>2.8983871199096402E-4</v>
      </c>
      <c r="H378" s="4" t="s">
        <v>731</v>
      </c>
    </row>
    <row r="379" spans="1:8" ht="45" x14ac:dyDescent="0.25">
      <c r="A379" s="4">
        <v>378</v>
      </c>
      <c r="B379" s="4" t="s">
        <v>618</v>
      </c>
      <c r="C379" s="97">
        <v>1.34601818181818</v>
      </c>
      <c r="D379" s="96">
        <v>864252.99440324795</v>
      </c>
      <c r="E379" s="96">
        <v>541656.65340489405</v>
      </c>
      <c r="F379" s="96">
        <v>322596.34099835297</v>
      </c>
      <c r="G379" s="95">
        <v>2.8499865426504401E-4</v>
      </c>
      <c r="H379" s="4" t="s">
        <v>731</v>
      </c>
    </row>
    <row r="380" spans="1:8" ht="45" x14ac:dyDescent="0.25">
      <c r="A380" s="4">
        <v>379</v>
      </c>
      <c r="B380" s="4" t="s">
        <v>420</v>
      </c>
      <c r="C380" s="97">
        <v>0.31499393939393899</v>
      </c>
      <c r="D380" s="96">
        <v>861433.38999022602</v>
      </c>
      <c r="E380" s="96">
        <v>162617.53541028901</v>
      </c>
      <c r="F380" s="96">
        <v>698815.85457993601</v>
      </c>
      <c r="G380" s="95">
        <v>2.8406885307433302E-4</v>
      </c>
      <c r="H380" s="4" t="s">
        <v>731</v>
      </c>
    </row>
    <row r="381" spans="1:8" ht="45" x14ac:dyDescent="0.25">
      <c r="A381" s="4">
        <v>380</v>
      </c>
      <c r="B381" s="4" t="s">
        <v>874</v>
      </c>
      <c r="C381" s="97">
        <v>6.8952469696969603</v>
      </c>
      <c r="D381" s="96">
        <v>860323.39763778204</v>
      </c>
      <c r="E381" s="96">
        <v>843815.21365908405</v>
      </c>
      <c r="F381" s="96">
        <v>16508.1839786979</v>
      </c>
      <c r="G381" s="95">
        <v>2.8370281867382799E-4</v>
      </c>
      <c r="H381" s="4" t="s">
        <v>731</v>
      </c>
    </row>
    <row r="382" spans="1:8" ht="45" x14ac:dyDescent="0.25">
      <c r="A382" s="4">
        <v>381</v>
      </c>
      <c r="B382" s="4" t="s">
        <v>875</v>
      </c>
      <c r="C382" s="97">
        <v>4.9693409090909002</v>
      </c>
      <c r="D382" s="96">
        <v>852926.06409789296</v>
      </c>
      <c r="E382" s="96">
        <v>724344.09589428396</v>
      </c>
      <c r="F382" s="96">
        <v>128581.968203608</v>
      </c>
      <c r="G382" s="95">
        <v>2.8126345182445602E-4</v>
      </c>
      <c r="H382" s="4" t="s">
        <v>731</v>
      </c>
    </row>
    <row r="383" spans="1:8" ht="45" x14ac:dyDescent="0.25">
      <c r="A383" s="4">
        <v>382</v>
      </c>
      <c r="B383" s="4" t="s">
        <v>641</v>
      </c>
      <c r="C383" s="97">
        <v>1.54031969696969</v>
      </c>
      <c r="D383" s="96">
        <v>847523.97188334796</v>
      </c>
      <c r="E383" s="96">
        <v>818047.126021637</v>
      </c>
      <c r="F383" s="96">
        <v>29476.845861710899</v>
      </c>
      <c r="G383" s="95">
        <v>2.7948204172656698E-4</v>
      </c>
      <c r="H383" s="4" t="s">
        <v>731</v>
      </c>
    </row>
    <row r="384" spans="1:8" ht="45" x14ac:dyDescent="0.25">
      <c r="A384" s="4">
        <v>383</v>
      </c>
      <c r="B384" s="4" t="s">
        <v>876</v>
      </c>
      <c r="C384" s="97">
        <v>2.0289393939393898</v>
      </c>
      <c r="D384" s="96">
        <v>836245.74308334803</v>
      </c>
      <c r="E384" s="96">
        <v>666976.45907980099</v>
      </c>
      <c r="F384" s="96">
        <v>169269.28400354701</v>
      </c>
      <c r="G384" s="95">
        <v>2.7576289924015601E-4</v>
      </c>
      <c r="H384" s="4" t="s">
        <v>731</v>
      </c>
    </row>
    <row r="385" spans="1:8" ht="45" x14ac:dyDescent="0.25">
      <c r="A385" s="4">
        <v>384</v>
      </c>
      <c r="B385" s="4" t="s">
        <v>612</v>
      </c>
      <c r="C385" s="97">
        <v>1.2638257575757501</v>
      </c>
      <c r="D385" s="96">
        <v>833630.81115617603</v>
      </c>
      <c r="E385" s="96">
        <v>564789.94563232898</v>
      </c>
      <c r="F385" s="96">
        <v>268840.86552384601</v>
      </c>
      <c r="G385" s="95">
        <v>2.7490059146099299E-4</v>
      </c>
      <c r="H385" s="4" t="s">
        <v>731</v>
      </c>
    </row>
    <row r="386" spans="1:8" ht="45" x14ac:dyDescent="0.25">
      <c r="A386" s="4">
        <v>385</v>
      </c>
      <c r="B386" s="4" t="s">
        <v>877</v>
      </c>
      <c r="C386" s="97">
        <v>3.6982969696969601</v>
      </c>
      <c r="D386" s="96">
        <v>826920.82497345505</v>
      </c>
      <c r="E386" s="96">
        <v>802439.11985801905</v>
      </c>
      <c r="F386" s="96">
        <v>24481.705115435601</v>
      </c>
      <c r="G386" s="95">
        <v>2.7268788633344698E-4</v>
      </c>
      <c r="H386" s="4" t="s">
        <v>731</v>
      </c>
    </row>
    <row r="387" spans="1:8" ht="45" x14ac:dyDescent="0.25">
      <c r="A387" s="4">
        <v>386</v>
      </c>
      <c r="B387" s="4" t="s">
        <v>878</v>
      </c>
      <c r="C387" s="97">
        <v>5.3936106060605997</v>
      </c>
      <c r="D387" s="96">
        <v>810999.58182151802</v>
      </c>
      <c r="E387" s="96">
        <v>724333.01127167803</v>
      </c>
      <c r="F387" s="96">
        <v>86666.570549840006</v>
      </c>
      <c r="G387" s="95">
        <v>2.6743764953714698E-4</v>
      </c>
      <c r="H387" s="4" t="s">
        <v>731</v>
      </c>
    </row>
    <row r="388" spans="1:8" ht="45" x14ac:dyDescent="0.25">
      <c r="A388" s="4">
        <v>387</v>
      </c>
      <c r="B388" s="4" t="s">
        <v>574</v>
      </c>
      <c r="C388" s="97">
        <v>0.97704242424242305</v>
      </c>
      <c r="D388" s="96">
        <v>800550.31719207799</v>
      </c>
      <c r="E388" s="96">
        <v>172929.70253605099</v>
      </c>
      <c r="F388" s="96">
        <v>627620.61465602706</v>
      </c>
      <c r="G388" s="95">
        <v>2.6399186875682601E-4</v>
      </c>
      <c r="H388" s="4" t="s">
        <v>731</v>
      </c>
    </row>
    <row r="389" spans="1:8" ht="45" x14ac:dyDescent="0.25">
      <c r="A389" s="4">
        <v>388</v>
      </c>
      <c r="B389" s="4" t="s">
        <v>475</v>
      </c>
      <c r="C389" s="97">
        <v>0.468339393939393</v>
      </c>
      <c r="D389" s="96">
        <v>794362.56583414902</v>
      </c>
      <c r="E389" s="96">
        <v>791177.54460591602</v>
      </c>
      <c r="F389" s="96">
        <v>3185.0212282327002</v>
      </c>
      <c r="G389" s="95">
        <v>2.6195137734822598E-4</v>
      </c>
      <c r="H389" s="4" t="s">
        <v>731</v>
      </c>
    </row>
    <row r="390" spans="1:8" ht="45" x14ac:dyDescent="0.25">
      <c r="A390" s="4">
        <v>389</v>
      </c>
      <c r="B390" s="4" t="s">
        <v>595</v>
      </c>
      <c r="C390" s="97">
        <v>1.1026818181818101</v>
      </c>
      <c r="D390" s="96">
        <v>792201.76190989895</v>
      </c>
      <c r="E390" s="96">
        <v>734911.73867380898</v>
      </c>
      <c r="F390" s="96">
        <v>57290.023236090201</v>
      </c>
      <c r="G390" s="95">
        <v>2.6123882417857598E-4</v>
      </c>
      <c r="H390" s="4" t="s">
        <v>731</v>
      </c>
    </row>
    <row r="391" spans="1:8" ht="45" x14ac:dyDescent="0.25">
      <c r="A391" s="4">
        <v>390</v>
      </c>
      <c r="B391" s="4" t="s">
        <v>879</v>
      </c>
      <c r="C391" s="97">
        <v>2.7573378787878702</v>
      </c>
      <c r="D391" s="96">
        <v>791335.57652909297</v>
      </c>
      <c r="E391" s="96">
        <v>781085.11743285798</v>
      </c>
      <c r="F391" s="96">
        <v>10250.459096234499</v>
      </c>
      <c r="G391" s="95">
        <v>2.6095318829478598E-4</v>
      </c>
      <c r="H391" s="4" t="s">
        <v>731</v>
      </c>
    </row>
    <row r="392" spans="1:8" ht="45" x14ac:dyDescent="0.25">
      <c r="A392" s="4">
        <v>391</v>
      </c>
      <c r="B392" s="4" t="s">
        <v>880</v>
      </c>
      <c r="C392" s="97">
        <v>2.4655696969696899</v>
      </c>
      <c r="D392" s="96">
        <v>788722.37333992496</v>
      </c>
      <c r="E392" s="96">
        <v>774443.44688883901</v>
      </c>
      <c r="F392" s="96">
        <v>14278.9264510867</v>
      </c>
      <c r="G392" s="95">
        <v>2.6009145058944201E-4</v>
      </c>
      <c r="H392" s="4" t="s">
        <v>731</v>
      </c>
    </row>
    <row r="393" spans="1:8" ht="45" x14ac:dyDescent="0.25">
      <c r="A393" s="4">
        <v>392</v>
      </c>
      <c r="B393" s="4" t="s">
        <v>541</v>
      </c>
      <c r="C393" s="97">
        <v>0.77125757575757503</v>
      </c>
      <c r="D393" s="96">
        <v>788375.65702446899</v>
      </c>
      <c r="E393" s="96">
        <v>783677.69847627997</v>
      </c>
      <c r="F393" s="96">
        <v>4697.9585481885897</v>
      </c>
      <c r="G393" s="95">
        <v>2.5997711637948699E-4</v>
      </c>
      <c r="H393" s="4" t="s">
        <v>731</v>
      </c>
    </row>
    <row r="394" spans="1:8" ht="45" x14ac:dyDescent="0.25">
      <c r="A394" s="4">
        <v>393</v>
      </c>
      <c r="B394" s="4" t="s">
        <v>881</v>
      </c>
      <c r="C394" s="97">
        <v>7.6675712121212003</v>
      </c>
      <c r="D394" s="96">
        <v>765496.05066317006</v>
      </c>
      <c r="E394" s="96">
        <v>574088.36593153898</v>
      </c>
      <c r="F394" s="96">
        <v>191407.68473163099</v>
      </c>
      <c r="G394" s="95">
        <v>2.5243226890390899E-4</v>
      </c>
      <c r="H394" s="4" t="s">
        <v>731</v>
      </c>
    </row>
    <row r="395" spans="1:8" ht="45" x14ac:dyDescent="0.25">
      <c r="A395" s="4">
        <v>394</v>
      </c>
      <c r="B395" s="4" t="s">
        <v>882</v>
      </c>
      <c r="C395" s="97">
        <v>10.456078787878701</v>
      </c>
      <c r="D395" s="96">
        <v>754132.30129364296</v>
      </c>
      <c r="E395" s="96">
        <v>696898.41866958595</v>
      </c>
      <c r="F395" s="96">
        <v>57233.882624057398</v>
      </c>
      <c r="G395" s="95">
        <v>2.4868492489851497E-4</v>
      </c>
      <c r="H395" s="4" t="s">
        <v>731</v>
      </c>
    </row>
    <row r="396" spans="1:8" ht="45" x14ac:dyDescent="0.25">
      <c r="A396" s="4">
        <v>395</v>
      </c>
      <c r="B396" s="4" t="s">
        <v>883</v>
      </c>
      <c r="C396" s="97">
        <v>10.453257575757499</v>
      </c>
      <c r="D396" s="96">
        <v>748333.00349373999</v>
      </c>
      <c r="E396" s="96">
        <v>578740.65925315605</v>
      </c>
      <c r="F396" s="96">
        <v>169592.34424058301</v>
      </c>
      <c r="G396" s="95">
        <v>2.4677253109790603E-4</v>
      </c>
      <c r="H396" s="4" t="s">
        <v>731</v>
      </c>
    </row>
    <row r="397" spans="1:8" ht="45" x14ac:dyDescent="0.25">
      <c r="A397" s="4">
        <v>396</v>
      </c>
      <c r="B397" s="4" t="s">
        <v>884</v>
      </c>
      <c r="C397" s="97">
        <v>1.5443166666666599</v>
      </c>
      <c r="D397" s="96">
        <v>744313.25832509098</v>
      </c>
      <c r="E397" s="96">
        <v>688944.13829405606</v>
      </c>
      <c r="F397" s="96">
        <v>55369.120031034698</v>
      </c>
      <c r="G397" s="95">
        <v>2.4544696789943001E-4</v>
      </c>
      <c r="H397" s="4" t="s">
        <v>731</v>
      </c>
    </row>
    <row r="398" spans="1:8" ht="45" x14ac:dyDescent="0.25">
      <c r="A398" s="4">
        <v>397</v>
      </c>
      <c r="B398" s="4" t="s">
        <v>885</v>
      </c>
      <c r="C398" s="97">
        <v>5.5120742424242302</v>
      </c>
      <c r="D398" s="96">
        <v>733683.42675243202</v>
      </c>
      <c r="E398" s="96">
        <v>730075.96621660097</v>
      </c>
      <c r="F398" s="96">
        <v>3607.4605358303002</v>
      </c>
      <c r="G398" s="95">
        <v>2.4194164282345101E-4</v>
      </c>
      <c r="H398" s="4" t="s">
        <v>731</v>
      </c>
    </row>
    <row r="399" spans="1:8" ht="45" x14ac:dyDescent="0.25">
      <c r="A399" s="4">
        <v>398</v>
      </c>
      <c r="B399" s="4" t="s">
        <v>886</v>
      </c>
      <c r="C399" s="97">
        <v>2.1342530303030198</v>
      </c>
      <c r="D399" s="96">
        <v>730547.89217299095</v>
      </c>
      <c r="E399" s="96">
        <v>725008.36642734404</v>
      </c>
      <c r="F399" s="96">
        <v>5539.5257456473</v>
      </c>
      <c r="G399" s="95">
        <v>2.4090765955543899E-4</v>
      </c>
      <c r="H399" s="4" t="s">
        <v>731</v>
      </c>
    </row>
    <row r="400" spans="1:8" ht="45" x14ac:dyDescent="0.25">
      <c r="A400" s="4">
        <v>399</v>
      </c>
      <c r="B400" s="4" t="s">
        <v>887</v>
      </c>
      <c r="C400" s="97">
        <v>2.0208333333333299</v>
      </c>
      <c r="D400" s="96">
        <v>719086.493504463</v>
      </c>
      <c r="E400" s="96">
        <v>718278.88725629204</v>
      </c>
      <c r="F400" s="96">
        <v>807.60624817180803</v>
      </c>
      <c r="G400" s="95">
        <v>2.37128114424929E-4</v>
      </c>
      <c r="H400" s="4" t="s">
        <v>731</v>
      </c>
    </row>
    <row r="401" spans="1:8" ht="45" x14ac:dyDescent="0.25">
      <c r="A401" s="4">
        <v>400</v>
      </c>
      <c r="B401" s="4" t="s">
        <v>888</v>
      </c>
      <c r="C401" s="97">
        <v>10.108121212121199</v>
      </c>
      <c r="D401" s="96">
        <v>718990.99842313002</v>
      </c>
      <c r="E401" s="96">
        <v>701522.17089414597</v>
      </c>
      <c r="F401" s="96">
        <v>17468.8275289839</v>
      </c>
      <c r="G401" s="95">
        <v>2.3709662368107801E-4</v>
      </c>
      <c r="H401" s="4" t="s">
        <v>731</v>
      </c>
    </row>
    <row r="402" spans="1:8" ht="45" x14ac:dyDescent="0.25">
      <c r="A402" s="4">
        <v>401</v>
      </c>
      <c r="B402" s="4" t="s">
        <v>532</v>
      </c>
      <c r="C402" s="97">
        <v>0.64962121212121104</v>
      </c>
      <c r="D402" s="96">
        <v>710327.25288611301</v>
      </c>
      <c r="E402" s="96">
        <v>706480.05289371405</v>
      </c>
      <c r="F402" s="96">
        <v>3847.19999239873</v>
      </c>
      <c r="G402" s="95">
        <v>2.3423964102098401E-4</v>
      </c>
      <c r="H402" s="4" t="s">
        <v>731</v>
      </c>
    </row>
    <row r="403" spans="1:8" ht="45" x14ac:dyDescent="0.25">
      <c r="A403" s="4">
        <v>402</v>
      </c>
      <c r="B403" s="4" t="s">
        <v>889</v>
      </c>
      <c r="C403" s="97">
        <v>2.7700515151515099</v>
      </c>
      <c r="D403" s="96">
        <v>704609.10304562096</v>
      </c>
      <c r="E403" s="96">
        <v>680766.24231997901</v>
      </c>
      <c r="F403" s="96">
        <v>23842.860725641902</v>
      </c>
      <c r="G403" s="95">
        <v>2.3235400681435799E-4</v>
      </c>
      <c r="H403" s="4" t="s">
        <v>731</v>
      </c>
    </row>
    <row r="404" spans="1:8" ht="45" x14ac:dyDescent="0.25">
      <c r="A404" s="4">
        <v>403</v>
      </c>
      <c r="B404" s="4" t="s">
        <v>469</v>
      </c>
      <c r="C404" s="97">
        <v>0.38903333333333301</v>
      </c>
      <c r="D404" s="96">
        <v>694720.35235751397</v>
      </c>
      <c r="E404" s="96">
        <v>689284.78192535997</v>
      </c>
      <c r="F404" s="96">
        <v>5435.5704321542098</v>
      </c>
      <c r="G404" s="95">
        <v>2.29093062789028E-4</v>
      </c>
      <c r="H404" s="4" t="s">
        <v>731</v>
      </c>
    </row>
    <row r="405" spans="1:8" ht="45" x14ac:dyDescent="0.25">
      <c r="A405" s="4">
        <v>404</v>
      </c>
      <c r="B405" s="4" t="s">
        <v>890</v>
      </c>
      <c r="C405" s="97">
        <v>3.6322257575757502</v>
      </c>
      <c r="D405" s="96">
        <v>669814.78140985803</v>
      </c>
      <c r="E405" s="96">
        <v>96069.414086705307</v>
      </c>
      <c r="F405" s="96">
        <v>573745.36732315295</v>
      </c>
      <c r="G405" s="95">
        <v>2.2088012716745599E-4</v>
      </c>
      <c r="H405" s="4" t="s">
        <v>731</v>
      </c>
    </row>
    <row r="406" spans="1:8" ht="45" x14ac:dyDescent="0.25">
      <c r="A406" s="4">
        <v>405</v>
      </c>
      <c r="B406" s="4" t="s">
        <v>891</v>
      </c>
      <c r="C406" s="97">
        <v>2.4644181818181701</v>
      </c>
      <c r="D406" s="96">
        <v>663215.14905217895</v>
      </c>
      <c r="E406" s="96">
        <v>470121.18517941801</v>
      </c>
      <c r="F406" s="96">
        <v>193093.96387276001</v>
      </c>
      <c r="G406" s="95">
        <v>2.1870381264756E-4</v>
      </c>
      <c r="H406" s="4" t="s">
        <v>731</v>
      </c>
    </row>
    <row r="407" spans="1:8" ht="45" x14ac:dyDescent="0.25">
      <c r="A407" s="4">
        <v>406</v>
      </c>
      <c r="B407" s="4" t="s">
        <v>583</v>
      </c>
      <c r="C407" s="97">
        <v>0.87803030303030205</v>
      </c>
      <c r="D407" s="96">
        <v>655800.949518512</v>
      </c>
      <c r="E407" s="96">
        <v>650138.75562904205</v>
      </c>
      <c r="F407" s="96">
        <v>5662.1938894696495</v>
      </c>
      <c r="G407" s="95">
        <v>2.1625888401759799E-4</v>
      </c>
      <c r="H407" s="4" t="s">
        <v>731</v>
      </c>
    </row>
    <row r="408" spans="1:8" ht="45" x14ac:dyDescent="0.25">
      <c r="A408" s="4">
        <v>407</v>
      </c>
      <c r="B408" s="4" t="s">
        <v>892</v>
      </c>
      <c r="C408" s="97">
        <v>10.0270863636363</v>
      </c>
      <c r="D408" s="96">
        <v>638078.83715242695</v>
      </c>
      <c r="E408" s="96">
        <v>631801.46679588803</v>
      </c>
      <c r="F408" s="96">
        <v>6277.3703565392498</v>
      </c>
      <c r="G408" s="95">
        <v>2.10414787198986E-4</v>
      </c>
      <c r="H408" s="4" t="s">
        <v>731</v>
      </c>
    </row>
    <row r="409" spans="1:8" ht="45" x14ac:dyDescent="0.25">
      <c r="A409" s="4">
        <v>408</v>
      </c>
      <c r="B409" s="4" t="s">
        <v>893</v>
      </c>
      <c r="C409" s="97">
        <v>8.2068287878787807</v>
      </c>
      <c r="D409" s="96">
        <v>630762.67445481103</v>
      </c>
      <c r="E409" s="96">
        <v>499073.484264914</v>
      </c>
      <c r="F409" s="96">
        <v>131689.19018989601</v>
      </c>
      <c r="G409" s="95">
        <v>2.0800218748951701E-4</v>
      </c>
      <c r="H409" s="4" t="s">
        <v>731</v>
      </c>
    </row>
    <row r="410" spans="1:8" ht="45" x14ac:dyDescent="0.25">
      <c r="A410" s="4">
        <v>409</v>
      </c>
      <c r="B410" s="4" t="s">
        <v>664</v>
      </c>
      <c r="C410" s="97">
        <v>1.2636363636363599</v>
      </c>
      <c r="D410" s="96">
        <v>626861.75049482798</v>
      </c>
      <c r="E410" s="96">
        <v>412906.02054152102</v>
      </c>
      <c r="F410" s="96">
        <v>213955.72995330699</v>
      </c>
      <c r="G410" s="95">
        <v>2.0671580712845899E-4</v>
      </c>
      <c r="H410" s="4" t="s">
        <v>731</v>
      </c>
    </row>
    <row r="411" spans="1:8" ht="45" x14ac:dyDescent="0.25">
      <c r="A411" s="4">
        <v>410</v>
      </c>
      <c r="B411" s="4" t="s">
        <v>579</v>
      </c>
      <c r="C411" s="97">
        <v>0.80794242424242302</v>
      </c>
      <c r="D411" s="96">
        <v>625542.48105237097</v>
      </c>
      <c r="E411" s="96">
        <v>624941.04423976003</v>
      </c>
      <c r="F411" s="96">
        <v>601.43681261077802</v>
      </c>
      <c r="G411" s="95">
        <v>2.0628076088835599E-4</v>
      </c>
      <c r="H411" s="4" t="s">
        <v>731</v>
      </c>
    </row>
    <row r="412" spans="1:8" ht="45" x14ac:dyDescent="0.25">
      <c r="A412" s="4">
        <v>411</v>
      </c>
      <c r="B412" s="4" t="s">
        <v>894</v>
      </c>
      <c r="C412" s="97">
        <v>1.60208333333333</v>
      </c>
      <c r="D412" s="96">
        <v>625312.93787093996</v>
      </c>
      <c r="E412" s="96">
        <v>604656.27563058306</v>
      </c>
      <c r="F412" s="96">
        <v>20656.662240357</v>
      </c>
      <c r="G412" s="95">
        <v>2.0620506604179299E-4</v>
      </c>
      <c r="H412" s="4" t="s">
        <v>731</v>
      </c>
    </row>
    <row r="413" spans="1:8" ht="45" x14ac:dyDescent="0.25">
      <c r="A413" s="4">
        <v>412</v>
      </c>
      <c r="B413" s="4" t="s">
        <v>895</v>
      </c>
      <c r="C413" s="97">
        <v>8.2782196969696908</v>
      </c>
      <c r="D413" s="96">
        <v>622304.21186396596</v>
      </c>
      <c r="E413" s="96">
        <v>542523.21419045201</v>
      </c>
      <c r="F413" s="96">
        <v>79780.997673513994</v>
      </c>
      <c r="G413" s="95">
        <v>2.0521289954819299E-4</v>
      </c>
      <c r="H413" s="4" t="s">
        <v>731</v>
      </c>
    </row>
    <row r="414" spans="1:8" ht="45" x14ac:dyDescent="0.25">
      <c r="A414" s="4">
        <v>413</v>
      </c>
      <c r="B414" s="4" t="s">
        <v>896</v>
      </c>
      <c r="C414" s="97">
        <v>3.28901515151514</v>
      </c>
      <c r="D414" s="96">
        <v>618017.437168131</v>
      </c>
      <c r="E414" s="96">
        <v>609874.510820364</v>
      </c>
      <c r="F414" s="96">
        <v>8142.9263477674904</v>
      </c>
      <c r="G414" s="95">
        <v>2.0379927989357601E-4</v>
      </c>
      <c r="H414" s="4" t="s">
        <v>731</v>
      </c>
    </row>
    <row r="415" spans="1:8" ht="45" x14ac:dyDescent="0.25">
      <c r="A415" s="4">
        <v>414</v>
      </c>
      <c r="B415" s="4" t="s">
        <v>897</v>
      </c>
      <c r="C415" s="97">
        <v>3.37440606060605</v>
      </c>
      <c r="D415" s="96">
        <v>614484.33959434996</v>
      </c>
      <c r="E415" s="96">
        <v>32156.9843778018</v>
      </c>
      <c r="F415" s="96">
        <v>582327.35521654796</v>
      </c>
      <c r="G415" s="95">
        <v>2.02634195062588E-4</v>
      </c>
      <c r="H415" s="4" t="s">
        <v>731</v>
      </c>
    </row>
    <row r="416" spans="1:8" ht="45" x14ac:dyDescent="0.25">
      <c r="A416" s="4">
        <v>415</v>
      </c>
      <c r="B416" s="4" t="s">
        <v>898</v>
      </c>
      <c r="C416" s="97">
        <v>4.2816166666666602</v>
      </c>
      <c r="D416" s="96">
        <v>609779.72440012603</v>
      </c>
      <c r="E416" s="96">
        <v>604090.74331136199</v>
      </c>
      <c r="F416" s="96">
        <v>5688.9810887640697</v>
      </c>
      <c r="G416" s="95">
        <v>2.01082787074567E-4</v>
      </c>
      <c r="H416" s="4" t="s">
        <v>731</v>
      </c>
    </row>
    <row r="417" spans="1:8" ht="45" x14ac:dyDescent="0.25">
      <c r="A417" s="4">
        <v>416</v>
      </c>
      <c r="B417" s="4" t="s">
        <v>514</v>
      </c>
      <c r="C417" s="97">
        <v>0.47552727272727202</v>
      </c>
      <c r="D417" s="96">
        <v>599583.39347927005</v>
      </c>
      <c r="E417" s="96">
        <v>582831.82300470199</v>
      </c>
      <c r="F417" s="96">
        <v>16751.570474567801</v>
      </c>
      <c r="G417" s="95">
        <v>1.9772041447105399E-4</v>
      </c>
      <c r="H417" s="4" t="s">
        <v>731</v>
      </c>
    </row>
    <row r="418" spans="1:8" ht="45" x14ac:dyDescent="0.25">
      <c r="A418" s="4">
        <v>417</v>
      </c>
      <c r="B418" s="4" t="s">
        <v>899</v>
      </c>
      <c r="C418" s="97">
        <v>1.39133636363636</v>
      </c>
      <c r="D418" s="96">
        <v>590912.21990897995</v>
      </c>
      <c r="E418" s="96">
        <v>419985.25026963901</v>
      </c>
      <c r="F418" s="96">
        <v>170926.969639341</v>
      </c>
      <c r="G418" s="95">
        <v>1.94860982320475E-4</v>
      </c>
      <c r="H418" s="4" t="s">
        <v>731</v>
      </c>
    </row>
    <row r="419" spans="1:8" ht="45" x14ac:dyDescent="0.25">
      <c r="A419" s="4">
        <v>418</v>
      </c>
      <c r="B419" s="4" t="s">
        <v>900</v>
      </c>
      <c r="C419" s="97">
        <v>4.3251909090909004</v>
      </c>
      <c r="D419" s="96">
        <v>585508.63458622096</v>
      </c>
      <c r="E419" s="96">
        <v>513362.51282153901</v>
      </c>
      <c r="F419" s="96">
        <v>72146.121764681695</v>
      </c>
      <c r="G419" s="95">
        <v>1.9307907985075201E-4</v>
      </c>
      <c r="H419" s="4" t="s">
        <v>731</v>
      </c>
    </row>
    <row r="420" spans="1:8" ht="45" x14ac:dyDescent="0.25">
      <c r="A420" s="4">
        <v>419</v>
      </c>
      <c r="B420" s="4" t="s">
        <v>901</v>
      </c>
      <c r="C420" s="97">
        <v>2.1594484848484798</v>
      </c>
      <c r="D420" s="96">
        <v>582163.29877509503</v>
      </c>
      <c r="E420" s="96">
        <v>531721.54733496998</v>
      </c>
      <c r="F420" s="96">
        <v>50441.751440125503</v>
      </c>
      <c r="G420" s="95">
        <v>1.9197591190061499E-4</v>
      </c>
      <c r="H420" s="4" t="s">
        <v>731</v>
      </c>
    </row>
    <row r="421" spans="1:8" ht="45" x14ac:dyDescent="0.25">
      <c r="A421" s="4">
        <v>420</v>
      </c>
      <c r="B421" s="4" t="s">
        <v>902</v>
      </c>
      <c r="C421" s="97">
        <v>14.7170742424242</v>
      </c>
      <c r="D421" s="96">
        <v>571237.27200563997</v>
      </c>
      <c r="E421" s="96">
        <v>403911.32461418799</v>
      </c>
      <c r="F421" s="96">
        <v>167325.94739145201</v>
      </c>
      <c r="G421" s="95">
        <v>1.88372912609986E-4</v>
      </c>
      <c r="H421" s="4" t="s">
        <v>731</v>
      </c>
    </row>
    <row r="422" spans="1:8" ht="45" x14ac:dyDescent="0.25">
      <c r="A422" s="4">
        <v>421</v>
      </c>
      <c r="B422" s="4" t="s">
        <v>903</v>
      </c>
      <c r="C422" s="97">
        <v>7.8716272727272596</v>
      </c>
      <c r="D422" s="96">
        <v>553695.31313174905</v>
      </c>
      <c r="E422" s="96">
        <v>488904.60469713598</v>
      </c>
      <c r="F422" s="96">
        <v>64790.708434612301</v>
      </c>
      <c r="G422" s="95">
        <v>1.8258822374618401E-4</v>
      </c>
      <c r="H422" s="4" t="s">
        <v>731</v>
      </c>
    </row>
    <row r="423" spans="1:8" ht="45" x14ac:dyDescent="0.25">
      <c r="A423" s="4">
        <v>422</v>
      </c>
      <c r="B423" s="4" t="s">
        <v>904</v>
      </c>
      <c r="C423" s="97">
        <v>1.74319696969696</v>
      </c>
      <c r="D423" s="96">
        <v>550610.02108647395</v>
      </c>
      <c r="E423" s="96">
        <v>511419.52201770898</v>
      </c>
      <c r="F423" s="96">
        <v>39190.499068765101</v>
      </c>
      <c r="G423" s="95">
        <v>1.8157080860662199E-4</v>
      </c>
      <c r="H423" s="4" t="s">
        <v>731</v>
      </c>
    </row>
    <row r="424" spans="1:8" ht="45" x14ac:dyDescent="0.25">
      <c r="A424" s="4">
        <v>423</v>
      </c>
      <c r="B424" s="4" t="s">
        <v>660</v>
      </c>
      <c r="C424" s="97">
        <v>1.10189393939393</v>
      </c>
      <c r="D424" s="96">
        <v>549982.94815701304</v>
      </c>
      <c r="E424" s="96">
        <v>544073.93458627502</v>
      </c>
      <c r="F424" s="96">
        <v>5909.0135707382597</v>
      </c>
      <c r="G424" s="95">
        <v>1.81364023160486E-4</v>
      </c>
      <c r="H424" s="4" t="s">
        <v>731</v>
      </c>
    </row>
    <row r="425" spans="1:8" ht="45" x14ac:dyDescent="0.25">
      <c r="A425" s="4">
        <v>424</v>
      </c>
      <c r="B425" s="4" t="s">
        <v>539</v>
      </c>
      <c r="C425" s="97">
        <v>0.51917727272727199</v>
      </c>
      <c r="D425" s="96">
        <v>537070.15791191801</v>
      </c>
      <c r="E425" s="96">
        <v>174705.68306745199</v>
      </c>
      <c r="F425" s="96">
        <v>362364.47484446497</v>
      </c>
      <c r="G425" s="95">
        <v>1.7710586279946801E-4</v>
      </c>
      <c r="H425" s="4" t="s">
        <v>731</v>
      </c>
    </row>
    <row r="426" spans="1:8" ht="45" x14ac:dyDescent="0.25">
      <c r="A426" s="4">
        <v>425</v>
      </c>
      <c r="B426" s="4" t="s">
        <v>905</v>
      </c>
      <c r="C426" s="97">
        <v>2.6868878787878701</v>
      </c>
      <c r="D426" s="96">
        <v>536383.83740149694</v>
      </c>
      <c r="E426" s="96">
        <v>423572.29862618202</v>
      </c>
      <c r="F426" s="96">
        <v>112811.53877531399</v>
      </c>
      <c r="G426" s="95">
        <v>1.76879539693698E-4</v>
      </c>
      <c r="H426" s="4" t="s">
        <v>731</v>
      </c>
    </row>
    <row r="427" spans="1:8" ht="45" x14ac:dyDescent="0.25">
      <c r="A427" s="4">
        <v>426</v>
      </c>
      <c r="B427" s="4" t="s">
        <v>906</v>
      </c>
      <c r="C427" s="97">
        <v>4.5645484848484799</v>
      </c>
      <c r="D427" s="96">
        <v>526126.32044680999</v>
      </c>
      <c r="E427" s="96">
        <v>304903.90241213801</v>
      </c>
      <c r="F427" s="96">
        <v>221222.41803467099</v>
      </c>
      <c r="G427" s="95">
        <v>1.7349699020053101E-4</v>
      </c>
      <c r="H427" s="4" t="s">
        <v>731</v>
      </c>
    </row>
    <row r="428" spans="1:8" ht="45" x14ac:dyDescent="0.25">
      <c r="A428" s="4">
        <v>427</v>
      </c>
      <c r="B428" s="4" t="s">
        <v>907</v>
      </c>
      <c r="C428" s="97">
        <v>8.7677696969696903</v>
      </c>
      <c r="D428" s="96">
        <v>520638.97395620198</v>
      </c>
      <c r="E428" s="96">
        <v>396646.01726608397</v>
      </c>
      <c r="F428" s="96">
        <v>123992.95669011799</v>
      </c>
      <c r="G428" s="95">
        <v>1.7168746639738901E-4</v>
      </c>
      <c r="H428" s="4" t="s">
        <v>731</v>
      </c>
    </row>
    <row r="429" spans="1:8" ht="45" x14ac:dyDescent="0.25">
      <c r="A429" s="4">
        <v>428</v>
      </c>
      <c r="B429" s="4" t="s">
        <v>908</v>
      </c>
      <c r="C429" s="97">
        <v>3.0666969696969599</v>
      </c>
      <c r="D429" s="96">
        <v>519957.12799442903</v>
      </c>
      <c r="E429" s="96">
        <v>500848.04566773999</v>
      </c>
      <c r="F429" s="96">
        <v>19109.082326689098</v>
      </c>
      <c r="G429" s="95">
        <v>1.71462618832174E-4</v>
      </c>
      <c r="H429" s="4" t="s">
        <v>731</v>
      </c>
    </row>
    <row r="430" spans="1:8" ht="45" x14ac:dyDescent="0.25">
      <c r="A430" s="4">
        <v>429</v>
      </c>
      <c r="B430" s="4" t="s">
        <v>909</v>
      </c>
      <c r="C430" s="97">
        <v>2.6683378787878702</v>
      </c>
      <c r="D430" s="96">
        <v>513329.11033474701</v>
      </c>
      <c r="E430" s="96">
        <v>506732.71427353501</v>
      </c>
      <c r="F430" s="96">
        <v>6596.3960612122901</v>
      </c>
      <c r="G430" s="95">
        <v>1.69276943890129E-4</v>
      </c>
      <c r="H430" s="4" t="s">
        <v>731</v>
      </c>
    </row>
    <row r="431" spans="1:8" ht="45" x14ac:dyDescent="0.25">
      <c r="A431" s="4">
        <v>430</v>
      </c>
      <c r="B431" s="4" t="s">
        <v>910</v>
      </c>
      <c r="C431" s="97">
        <v>4.3539848484848402</v>
      </c>
      <c r="D431" s="96">
        <v>509502.09865935397</v>
      </c>
      <c r="E431" s="96">
        <v>468582.44410829101</v>
      </c>
      <c r="F431" s="96">
        <v>40919.6545510629</v>
      </c>
      <c r="G431" s="95">
        <v>1.6801493706526801E-4</v>
      </c>
      <c r="H431" s="4" t="s">
        <v>731</v>
      </c>
    </row>
    <row r="432" spans="1:8" ht="45" x14ac:dyDescent="0.25">
      <c r="A432" s="4">
        <v>431</v>
      </c>
      <c r="B432" s="4" t="s">
        <v>911</v>
      </c>
      <c r="C432" s="97">
        <v>7.8401560606060503</v>
      </c>
      <c r="D432" s="96">
        <v>501828.34663339198</v>
      </c>
      <c r="E432" s="96">
        <v>496494.47992506903</v>
      </c>
      <c r="F432" s="96">
        <v>5333.8667083229702</v>
      </c>
      <c r="G432" s="95">
        <v>1.6548441762856899E-4</v>
      </c>
      <c r="H432" s="4" t="s">
        <v>731</v>
      </c>
    </row>
    <row r="433" spans="1:8" ht="45" x14ac:dyDescent="0.25">
      <c r="A433" s="4">
        <v>432</v>
      </c>
      <c r="B433" s="4" t="s">
        <v>912</v>
      </c>
      <c r="C433" s="97">
        <v>6.4923939393939296</v>
      </c>
      <c r="D433" s="96">
        <v>498149.56993771798</v>
      </c>
      <c r="E433" s="96">
        <v>448825.08016077703</v>
      </c>
      <c r="F433" s="96">
        <v>49324.489776940602</v>
      </c>
      <c r="G433" s="95">
        <v>1.6427129321430799E-4</v>
      </c>
      <c r="H433" s="4" t="s">
        <v>731</v>
      </c>
    </row>
    <row r="434" spans="1:8" ht="45" x14ac:dyDescent="0.25">
      <c r="A434" s="4">
        <v>433</v>
      </c>
      <c r="B434" s="4" t="s">
        <v>913</v>
      </c>
      <c r="C434" s="97">
        <v>17.629949999999901</v>
      </c>
      <c r="D434" s="96">
        <v>490461.47676228499</v>
      </c>
      <c r="E434" s="96">
        <v>472621.39020175597</v>
      </c>
      <c r="F434" s="96">
        <v>17840.086560528602</v>
      </c>
      <c r="G434" s="95">
        <v>1.61736044597234E-4</v>
      </c>
      <c r="H434" s="4" t="s">
        <v>731</v>
      </c>
    </row>
    <row r="435" spans="1:8" ht="45" x14ac:dyDescent="0.25">
      <c r="A435" s="4">
        <v>434</v>
      </c>
      <c r="B435" s="4" t="s">
        <v>914</v>
      </c>
      <c r="C435" s="97">
        <v>6.8250318181818104</v>
      </c>
      <c r="D435" s="96">
        <v>484035.51334595698</v>
      </c>
      <c r="E435" s="96">
        <v>471452.74835397198</v>
      </c>
      <c r="F435" s="96">
        <v>12582.764991985599</v>
      </c>
      <c r="G435" s="95">
        <v>1.5961699966725499E-4</v>
      </c>
      <c r="H435" s="4" t="s">
        <v>731</v>
      </c>
    </row>
    <row r="436" spans="1:8" ht="45" x14ac:dyDescent="0.25">
      <c r="A436" s="4">
        <v>435</v>
      </c>
      <c r="B436" s="4" t="s">
        <v>915</v>
      </c>
      <c r="C436" s="97">
        <v>3.4997803030302999</v>
      </c>
      <c r="D436" s="96">
        <v>481330.85276643903</v>
      </c>
      <c r="E436" s="96">
        <v>453656.09994723898</v>
      </c>
      <c r="F436" s="96">
        <v>27674.752819199799</v>
      </c>
      <c r="G436" s="95">
        <v>1.5872510269912399E-4</v>
      </c>
      <c r="H436" s="4" t="s">
        <v>731</v>
      </c>
    </row>
    <row r="437" spans="1:8" ht="45" x14ac:dyDescent="0.25">
      <c r="A437" s="4">
        <v>436</v>
      </c>
      <c r="B437" s="4" t="s">
        <v>916</v>
      </c>
      <c r="C437" s="97">
        <v>4.8645469696969599</v>
      </c>
      <c r="D437" s="96">
        <v>481284.33529301098</v>
      </c>
      <c r="E437" s="96">
        <v>453892.17401348299</v>
      </c>
      <c r="F437" s="96">
        <v>27392.1612795283</v>
      </c>
      <c r="G437" s="95">
        <v>1.58709762957853E-4</v>
      </c>
      <c r="H437" s="4" t="s">
        <v>731</v>
      </c>
    </row>
    <row r="438" spans="1:8" ht="45" x14ac:dyDescent="0.25">
      <c r="A438" s="4">
        <v>437</v>
      </c>
      <c r="B438" s="4" t="s">
        <v>917</v>
      </c>
      <c r="C438" s="97">
        <v>2.5084954545454501</v>
      </c>
      <c r="D438" s="96">
        <v>474737.55164241802</v>
      </c>
      <c r="E438" s="96">
        <v>433481.373295739</v>
      </c>
      <c r="F438" s="96">
        <v>41256.178346678797</v>
      </c>
      <c r="G438" s="95">
        <v>1.5655087598578999E-4</v>
      </c>
      <c r="H438" s="4" t="s">
        <v>731</v>
      </c>
    </row>
    <row r="439" spans="1:8" ht="45" x14ac:dyDescent="0.25">
      <c r="A439" s="4">
        <v>438</v>
      </c>
      <c r="B439" s="4" t="s">
        <v>918</v>
      </c>
      <c r="C439" s="97">
        <v>4.1473757575757499</v>
      </c>
      <c r="D439" s="96">
        <v>472177.07343726797</v>
      </c>
      <c r="E439" s="96">
        <v>1225.17068151842</v>
      </c>
      <c r="F439" s="96">
        <v>470951.90275574999</v>
      </c>
      <c r="G439" s="95">
        <v>1.5570652502898901E-4</v>
      </c>
      <c r="H439" s="4" t="s">
        <v>731</v>
      </c>
    </row>
    <row r="440" spans="1:8" ht="45" x14ac:dyDescent="0.25">
      <c r="A440" s="4">
        <v>439</v>
      </c>
      <c r="B440" s="4" t="s">
        <v>919</v>
      </c>
      <c r="C440" s="97">
        <v>3.1650106060606</v>
      </c>
      <c r="D440" s="96">
        <v>471201.47814586898</v>
      </c>
      <c r="E440" s="96">
        <v>350429.521945955</v>
      </c>
      <c r="F440" s="96">
        <v>120771.956199914</v>
      </c>
      <c r="G440" s="95">
        <v>1.55384809805603E-4</v>
      </c>
      <c r="H440" s="4" t="s">
        <v>731</v>
      </c>
    </row>
    <row r="441" spans="1:8" ht="45" x14ac:dyDescent="0.25">
      <c r="A441" s="4">
        <v>440</v>
      </c>
      <c r="B441" s="4" t="s">
        <v>576</v>
      </c>
      <c r="C441" s="97">
        <v>0.57916666666666605</v>
      </c>
      <c r="D441" s="96">
        <v>465100.60784369701</v>
      </c>
      <c r="E441" s="96">
        <v>292268.05135145702</v>
      </c>
      <c r="F441" s="96">
        <v>172832.55649223999</v>
      </c>
      <c r="G441" s="95">
        <v>1.53372968553997E-4</v>
      </c>
      <c r="H441" s="4" t="s">
        <v>731</v>
      </c>
    </row>
    <row r="442" spans="1:8" ht="45" x14ac:dyDescent="0.25">
      <c r="A442" s="4">
        <v>441</v>
      </c>
      <c r="B442" s="4" t="s">
        <v>920</v>
      </c>
      <c r="C442" s="97">
        <v>5.4323863636363603</v>
      </c>
      <c r="D442" s="96">
        <v>458782.05236267397</v>
      </c>
      <c r="E442" s="96">
        <v>456399.316933883</v>
      </c>
      <c r="F442" s="96">
        <v>2382.7354287910298</v>
      </c>
      <c r="G442" s="95">
        <v>1.51289342786251E-4</v>
      </c>
      <c r="H442" s="4" t="s">
        <v>731</v>
      </c>
    </row>
    <row r="443" spans="1:8" ht="45" x14ac:dyDescent="0.25">
      <c r="A443" s="4">
        <v>442</v>
      </c>
      <c r="B443" s="4" t="s">
        <v>921</v>
      </c>
      <c r="C443" s="97">
        <v>3.3103939393939301</v>
      </c>
      <c r="D443" s="96">
        <v>458218.85543071601</v>
      </c>
      <c r="E443" s="96">
        <v>313174.63938552298</v>
      </c>
      <c r="F443" s="96">
        <v>145044.21604519201</v>
      </c>
      <c r="G443" s="95">
        <v>1.5110362128024099E-4</v>
      </c>
      <c r="H443" s="4" t="s">
        <v>731</v>
      </c>
    </row>
    <row r="444" spans="1:8" ht="45" x14ac:dyDescent="0.25">
      <c r="A444" s="4">
        <v>443</v>
      </c>
      <c r="B444" s="4" t="s">
        <v>922</v>
      </c>
      <c r="C444" s="97">
        <v>1.5712075757575701</v>
      </c>
      <c r="D444" s="96">
        <v>456193.14975759998</v>
      </c>
      <c r="E444" s="96">
        <v>455150.691640554</v>
      </c>
      <c r="F444" s="96">
        <v>1042.4581170465699</v>
      </c>
      <c r="G444" s="95">
        <v>1.50435618514252E-4</v>
      </c>
      <c r="H444" s="4" t="s">
        <v>731</v>
      </c>
    </row>
    <row r="445" spans="1:8" ht="45" x14ac:dyDescent="0.25">
      <c r="A445" s="4">
        <v>444</v>
      </c>
      <c r="B445" s="4" t="s">
        <v>923</v>
      </c>
      <c r="C445" s="97">
        <v>4.0823606060606004</v>
      </c>
      <c r="D445" s="96">
        <v>447779.35755936598</v>
      </c>
      <c r="E445" s="96">
        <v>425199.18689703499</v>
      </c>
      <c r="F445" s="96">
        <v>22580.170662330602</v>
      </c>
      <c r="G445" s="95">
        <v>1.47661061215301E-4</v>
      </c>
      <c r="H445" s="4" t="s">
        <v>731</v>
      </c>
    </row>
    <row r="446" spans="1:8" ht="45" x14ac:dyDescent="0.25">
      <c r="A446" s="4">
        <v>445</v>
      </c>
      <c r="B446" s="4" t="s">
        <v>924</v>
      </c>
      <c r="C446" s="97">
        <v>0.159280303030302</v>
      </c>
      <c r="D446" s="96">
        <v>443542.71338537498</v>
      </c>
      <c r="E446" s="96">
        <v>443368.00565685303</v>
      </c>
      <c r="F446" s="96">
        <v>174.70772852131299</v>
      </c>
      <c r="G446" s="95">
        <v>1.4626397275161401E-4</v>
      </c>
      <c r="H446" s="4" t="s">
        <v>731</v>
      </c>
    </row>
    <row r="447" spans="1:8" ht="45" x14ac:dyDescent="0.25">
      <c r="A447" s="4">
        <v>446</v>
      </c>
      <c r="B447" s="4" t="s">
        <v>925</v>
      </c>
      <c r="C447" s="97">
        <v>2.1410636363636302</v>
      </c>
      <c r="D447" s="96">
        <v>434883.42220425699</v>
      </c>
      <c r="E447" s="96">
        <v>432579.069859988</v>
      </c>
      <c r="F447" s="96">
        <v>2304.3523442688802</v>
      </c>
      <c r="G447" s="95">
        <v>1.4340845897325399E-4</v>
      </c>
      <c r="H447" s="4" t="s">
        <v>731</v>
      </c>
    </row>
    <row r="448" spans="1:8" ht="45" x14ac:dyDescent="0.25">
      <c r="A448" s="4">
        <v>447</v>
      </c>
      <c r="B448" s="4" t="s">
        <v>567</v>
      </c>
      <c r="C448" s="97">
        <v>0.50060606060606005</v>
      </c>
      <c r="D448" s="96">
        <v>427447.79695635202</v>
      </c>
      <c r="E448" s="96">
        <v>386681.61767478602</v>
      </c>
      <c r="F448" s="96">
        <v>40766.179281566299</v>
      </c>
      <c r="G448" s="95">
        <v>1.4095646493563399E-4</v>
      </c>
      <c r="H448" s="4" t="s">
        <v>731</v>
      </c>
    </row>
    <row r="449" spans="1:8" ht="45" x14ac:dyDescent="0.25">
      <c r="A449" s="4">
        <v>448</v>
      </c>
      <c r="B449" s="4" t="s">
        <v>926</v>
      </c>
      <c r="C449" s="97">
        <v>4.8606060606060497</v>
      </c>
      <c r="D449" s="96">
        <v>418567.63907801901</v>
      </c>
      <c r="E449" s="96">
        <v>367108.59430455702</v>
      </c>
      <c r="F449" s="96">
        <v>51459.044773462498</v>
      </c>
      <c r="G449" s="95">
        <v>1.3802811749411399E-4</v>
      </c>
      <c r="H449" s="4" t="s">
        <v>731</v>
      </c>
    </row>
    <row r="450" spans="1:8" ht="45" x14ac:dyDescent="0.25">
      <c r="A450" s="4">
        <v>449</v>
      </c>
      <c r="B450" s="4" t="s">
        <v>615</v>
      </c>
      <c r="C450" s="97">
        <v>0.64526515151514996</v>
      </c>
      <c r="D450" s="96">
        <v>417702.473454508</v>
      </c>
      <c r="E450" s="96">
        <v>327340.82885992801</v>
      </c>
      <c r="F450" s="96">
        <v>90361.644594580503</v>
      </c>
      <c r="G450" s="95">
        <v>1.3774281788854299E-4</v>
      </c>
      <c r="H450" s="4" t="s">
        <v>731</v>
      </c>
    </row>
    <row r="451" spans="1:8" ht="45" x14ac:dyDescent="0.25">
      <c r="A451" s="4">
        <v>450</v>
      </c>
      <c r="B451" s="4" t="s">
        <v>512</v>
      </c>
      <c r="C451" s="97">
        <v>0.32386363636363502</v>
      </c>
      <c r="D451" s="96">
        <v>417001.297336024</v>
      </c>
      <c r="E451" s="96">
        <v>394048.16968833801</v>
      </c>
      <c r="F451" s="96">
        <v>22953.1276476862</v>
      </c>
      <c r="G451" s="95">
        <v>1.37511595952993E-4</v>
      </c>
      <c r="H451" s="4" t="s">
        <v>731</v>
      </c>
    </row>
    <row r="452" spans="1:8" ht="45" x14ac:dyDescent="0.25">
      <c r="A452" s="4">
        <v>451</v>
      </c>
      <c r="B452" s="4" t="s">
        <v>927</v>
      </c>
      <c r="C452" s="97">
        <v>3.2698469696969599</v>
      </c>
      <c r="D452" s="96">
        <v>411696.49190211599</v>
      </c>
      <c r="E452" s="96">
        <v>409680.934597001</v>
      </c>
      <c r="F452" s="96">
        <v>2015.5573051154399</v>
      </c>
      <c r="G452" s="95">
        <v>1.3576226743507999E-4</v>
      </c>
      <c r="H452" s="4" t="s">
        <v>731</v>
      </c>
    </row>
    <row r="453" spans="1:8" ht="45" x14ac:dyDescent="0.25">
      <c r="A453" s="4">
        <v>452</v>
      </c>
      <c r="B453" s="4" t="s">
        <v>928</v>
      </c>
      <c r="C453" s="97">
        <v>1.62594696969696</v>
      </c>
      <c r="D453" s="96">
        <v>411541.40916467202</v>
      </c>
      <c r="E453" s="96">
        <v>410114.29462717799</v>
      </c>
      <c r="F453" s="96">
        <v>1427.1145374937901</v>
      </c>
      <c r="G453" s="95">
        <v>1.3571112688739599E-4</v>
      </c>
      <c r="H453" s="4" t="s">
        <v>731</v>
      </c>
    </row>
    <row r="454" spans="1:8" ht="45" x14ac:dyDescent="0.25">
      <c r="A454" s="4">
        <v>453</v>
      </c>
      <c r="B454" s="4" t="s">
        <v>556</v>
      </c>
      <c r="C454" s="97">
        <v>0.43787878787878698</v>
      </c>
      <c r="D454" s="96">
        <v>409062.15989655798</v>
      </c>
      <c r="E454" s="96">
        <v>405584.45162347198</v>
      </c>
      <c r="F454" s="96">
        <v>3477.7082730852499</v>
      </c>
      <c r="G454" s="95">
        <v>1.34893562228001E-4</v>
      </c>
      <c r="H454" s="4" t="s">
        <v>731</v>
      </c>
    </row>
    <row r="455" spans="1:8" ht="45" x14ac:dyDescent="0.25">
      <c r="A455" s="4">
        <v>454</v>
      </c>
      <c r="B455" s="4" t="s">
        <v>929</v>
      </c>
      <c r="C455" s="97">
        <v>3.3969969696969602</v>
      </c>
      <c r="D455" s="96">
        <v>406818.41125133802</v>
      </c>
      <c r="E455" s="96">
        <v>261841.28173663601</v>
      </c>
      <c r="F455" s="96">
        <v>144977.129514701</v>
      </c>
      <c r="G455" s="95">
        <v>1.3415365695889901E-4</v>
      </c>
      <c r="H455" s="4" t="s">
        <v>731</v>
      </c>
    </row>
    <row r="456" spans="1:8" ht="45" x14ac:dyDescent="0.25">
      <c r="A456" s="4">
        <v>455</v>
      </c>
      <c r="B456" s="4" t="s">
        <v>930</v>
      </c>
      <c r="C456" s="97">
        <v>1.52421969696969</v>
      </c>
      <c r="D456" s="96">
        <v>404481.71179510897</v>
      </c>
      <c r="E456" s="96">
        <v>273583.53114476899</v>
      </c>
      <c r="F456" s="96">
        <v>130898.18065034</v>
      </c>
      <c r="G456" s="95">
        <v>1.3338309995214299E-4</v>
      </c>
      <c r="H456" s="4" t="s">
        <v>731</v>
      </c>
    </row>
    <row r="457" spans="1:8" ht="45" x14ac:dyDescent="0.25">
      <c r="A457" s="4">
        <v>456</v>
      </c>
      <c r="B457" s="4" t="s">
        <v>931</v>
      </c>
      <c r="C457" s="97">
        <v>13.0500106060605</v>
      </c>
      <c r="D457" s="96">
        <v>404258.89436239499</v>
      </c>
      <c r="E457" s="96">
        <v>119250.417918473</v>
      </c>
      <c r="F457" s="96">
        <v>285008.47644392197</v>
      </c>
      <c r="G457" s="95">
        <v>1.3330962300860699E-4</v>
      </c>
      <c r="H457" s="4" t="s">
        <v>731</v>
      </c>
    </row>
    <row r="458" spans="1:8" ht="45" x14ac:dyDescent="0.25">
      <c r="A458" s="4">
        <v>457</v>
      </c>
      <c r="B458" s="4" t="s">
        <v>932</v>
      </c>
      <c r="C458" s="97">
        <v>3.7494272727272602</v>
      </c>
      <c r="D458" s="96">
        <v>400189.46292422502</v>
      </c>
      <c r="E458" s="96">
        <v>391624.899707656</v>
      </c>
      <c r="F458" s="96">
        <v>8564.5632165698207</v>
      </c>
      <c r="G458" s="95">
        <v>1.3196767511717601E-4</v>
      </c>
      <c r="H458" s="4" t="s">
        <v>731</v>
      </c>
    </row>
    <row r="459" spans="1:8" ht="45" x14ac:dyDescent="0.25">
      <c r="A459" s="4">
        <v>458</v>
      </c>
      <c r="B459" s="4" t="s">
        <v>662</v>
      </c>
      <c r="C459" s="97">
        <v>0.79815303030302898</v>
      </c>
      <c r="D459" s="96">
        <v>396975.65025747003</v>
      </c>
      <c r="E459" s="96">
        <v>552.32612831376002</v>
      </c>
      <c r="F459" s="96">
        <v>396423.32412915601</v>
      </c>
      <c r="G459" s="95">
        <v>1.30907878632794E-4</v>
      </c>
      <c r="H459" s="4" t="s">
        <v>731</v>
      </c>
    </row>
    <row r="460" spans="1:8" ht="45" x14ac:dyDescent="0.25">
      <c r="A460" s="4">
        <v>459</v>
      </c>
      <c r="B460" s="4" t="s">
        <v>933</v>
      </c>
      <c r="C460" s="97">
        <v>3.8088575757575698</v>
      </c>
      <c r="D460" s="96">
        <v>396850.61018541298</v>
      </c>
      <c r="E460" s="96">
        <v>317222.12037191697</v>
      </c>
      <c r="F460" s="96">
        <v>79628.489813496999</v>
      </c>
      <c r="G460" s="95">
        <v>1.3086664504437001E-4</v>
      </c>
      <c r="H460" s="4" t="s">
        <v>731</v>
      </c>
    </row>
    <row r="461" spans="1:8" ht="45" x14ac:dyDescent="0.25">
      <c r="A461" s="4">
        <v>460</v>
      </c>
      <c r="B461" s="4" t="s">
        <v>934</v>
      </c>
      <c r="C461" s="97">
        <v>3.4280303030303001E-2</v>
      </c>
      <c r="D461" s="96">
        <v>388006.19404279598</v>
      </c>
      <c r="E461" s="96">
        <v>25127.925503792001</v>
      </c>
      <c r="F461" s="96">
        <v>362878.26853900298</v>
      </c>
      <c r="G461" s="95">
        <v>1.2795008390460101E-4</v>
      </c>
      <c r="H461" s="4" t="s">
        <v>731</v>
      </c>
    </row>
    <row r="462" spans="1:8" ht="45" x14ac:dyDescent="0.25">
      <c r="A462" s="4">
        <v>461</v>
      </c>
      <c r="B462" s="4" t="s">
        <v>935</v>
      </c>
      <c r="C462" s="97">
        <v>1.8653409090908999</v>
      </c>
      <c r="D462" s="96">
        <v>387849.43585289799</v>
      </c>
      <c r="E462" s="96">
        <v>386670.01081188</v>
      </c>
      <c r="F462" s="96">
        <v>1179.4250410182501</v>
      </c>
      <c r="G462" s="95">
        <v>1.27898390854701E-4</v>
      </c>
      <c r="H462" s="4" t="s">
        <v>731</v>
      </c>
    </row>
    <row r="463" spans="1:8" ht="45" x14ac:dyDescent="0.25">
      <c r="A463" s="4">
        <v>462</v>
      </c>
      <c r="B463" s="4" t="s">
        <v>936</v>
      </c>
      <c r="C463" s="97">
        <v>3.5732560606060502</v>
      </c>
      <c r="D463" s="96">
        <v>379742.34253790998</v>
      </c>
      <c r="E463" s="96">
        <v>266881.398422311</v>
      </c>
      <c r="F463" s="96">
        <v>112860.944115598</v>
      </c>
      <c r="G463" s="95">
        <v>1.2522497149748099E-4</v>
      </c>
      <c r="H463" s="4" t="s">
        <v>731</v>
      </c>
    </row>
    <row r="464" spans="1:8" ht="45" x14ac:dyDescent="0.25">
      <c r="A464" s="4">
        <v>463</v>
      </c>
      <c r="B464" s="4" t="s">
        <v>937</v>
      </c>
      <c r="C464" s="97">
        <v>3.43331212121211</v>
      </c>
      <c r="D464" s="96">
        <v>376720.033759162</v>
      </c>
      <c r="E464" s="96">
        <v>364956.66271333199</v>
      </c>
      <c r="F464" s="96">
        <v>11763.371045829799</v>
      </c>
      <c r="G464" s="95">
        <v>1.2422832590840599E-4</v>
      </c>
      <c r="H464" s="4" t="s">
        <v>731</v>
      </c>
    </row>
    <row r="465" spans="1:8" ht="45" x14ac:dyDescent="0.25">
      <c r="A465" s="4">
        <v>464</v>
      </c>
      <c r="B465" s="4" t="s">
        <v>938</v>
      </c>
      <c r="C465" s="97">
        <v>2.8193075757575699</v>
      </c>
      <c r="D465" s="96">
        <v>376425.14457166998</v>
      </c>
      <c r="E465" s="96">
        <v>371745.070527651</v>
      </c>
      <c r="F465" s="96">
        <v>4680.0740440191403</v>
      </c>
      <c r="G465" s="95">
        <v>1.2413108236729401E-4</v>
      </c>
      <c r="H465" s="4" t="s">
        <v>731</v>
      </c>
    </row>
    <row r="466" spans="1:8" ht="45" x14ac:dyDescent="0.25">
      <c r="A466" s="4">
        <v>465</v>
      </c>
      <c r="B466" s="4" t="s">
        <v>939</v>
      </c>
      <c r="C466" s="97">
        <v>2.16423636363636</v>
      </c>
      <c r="D466" s="96">
        <v>365788.54231182102</v>
      </c>
      <c r="E466" s="96">
        <v>11503.1419811865</v>
      </c>
      <c r="F466" s="96">
        <v>354285.40033063502</v>
      </c>
      <c r="G466" s="95">
        <v>1.2062352456924199E-4</v>
      </c>
      <c r="H466" s="4" t="s">
        <v>731</v>
      </c>
    </row>
    <row r="467" spans="1:8" ht="45" x14ac:dyDescent="0.25">
      <c r="A467" s="4">
        <v>466</v>
      </c>
      <c r="B467" s="4" t="s">
        <v>940</v>
      </c>
      <c r="C467" s="97">
        <v>7.71286212121211</v>
      </c>
      <c r="D467" s="96">
        <v>346587.13330168399</v>
      </c>
      <c r="E467" s="96">
        <v>127989.739465823</v>
      </c>
      <c r="F467" s="96">
        <v>218597.393835861</v>
      </c>
      <c r="G467" s="95">
        <v>1.1429161046154399E-4</v>
      </c>
      <c r="H467" s="4" t="s">
        <v>731</v>
      </c>
    </row>
    <row r="468" spans="1:8" ht="45" x14ac:dyDescent="0.25">
      <c r="A468" s="4">
        <v>467</v>
      </c>
      <c r="B468" s="4" t="s">
        <v>941</v>
      </c>
      <c r="C468" s="97">
        <v>2.78141969696969</v>
      </c>
      <c r="D468" s="96">
        <v>337735.05514818197</v>
      </c>
      <c r="E468" s="96">
        <v>315531.08821360499</v>
      </c>
      <c r="F468" s="96">
        <v>22203.966934576601</v>
      </c>
      <c r="G468" s="95">
        <v>1.1137252267413201E-4</v>
      </c>
      <c r="H468" s="4" t="s">
        <v>731</v>
      </c>
    </row>
    <row r="469" spans="1:8" ht="45" x14ac:dyDescent="0.25">
      <c r="A469" s="4">
        <v>468</v>
      </c>
      <c r="B469" s="4" t="s">
        <v>942</v>
      </c>
      <c r="C469" s="97">
        <v>0.117234848484848</v>
      </c>
      <c r="D469" s="96">
        <v>334303.93750373798</v>
      </c>
      <c r="E469" s="96">
        <v>334086.52299957699</v>
      </c>
      <c r="F469" s="96">
        <v>217.41450416077001</v>
      </c>
      <c r="G469" s="95">
        <v>1.10241067049883E-4</v>
      </c>
      <c r="H469" s="4" t="s">
        <v>731</v>
      </c>
    </row>
    <row r="470" spans="1:8" ht="45" x14ac:dyDescent="0.25">
      <c r="A470" s="4">
        <v>469</v>
      </c>
      <c r="B470" s="4" t="s">
        <v>943</v>
      </c>
      <c r="C470" s="97">
        <v>8.3509772727272598</v>
      </c>
      <c r="D470" s="96">
        <v>333846.48363194201</v>
      </c>
      <c r="E470" s="96">
        <v>322553.91079453501</v>
      </c>
      <c r="F470" s="96">
        <v>11292.572837406</v>
      </c>
      <c r="G470" s="95">
        <v>1.1009021569189501E-4</v>
      </c>
      <c r="H470" s="4" t="s">
        <v>731</v>
      </c>
    </row>
    <row r="471" spans="1:8" ht="45" x14ac:dyDescent="0.25">
      <c r="A471" s="4">
        <v>470</v>
      </c>
      <c r="B471" s="4" t="s">
        <v>944</v>
      </c>
      <c r="C471" s="97">
        <v>1.08541666666666</v>
      </c>
      <c r="D471" s="96">
        <v>330348.79587226198</v>
      </c>
      <c r="E471" s="96">
        <v>328334.850957955</v>
      </c>
      <c r="F471" s="96">
        <v>2013.9449143070101</v>
      </c>
      <c r="G471" s="95">
        <v>1.08936807707193E-4</v>
      </c>
      <c r="H471" s="4" t="s">
        <v>731</v>
      </c>
    </row>
    <row r="472" spans="1:8" ht="45" x14ac:dyDescent="0.25">
      <c r="A472" s="4">
        <v>471</v>
      </c>
      <c r="B472" s="4" t="s">
        <v>945</v>
      </c>
      <c r="C472" s="97">
        <v>0.230098484848484</v>
      </c>
      <c r="D472" s="96">
        <v>324126.27065879002</v>
      </c>
      <c r="E472" s="96">
        <v>322778.06939997402</v>
      </c>
      <c r="F472" s="96">
        <v>1348.2012588160701</v>
      </c>
      <c r="G472" s="95">
        <v>1.06884849167906E-4</v>
      </c>
      <c r="H472" s="4" t="s">
        <v>731</v>
      </c>
    </row>
    <row r="473" spans="1:8" ht="45" x14ac:dyDescent="0.25">
      <c r="A473" s="4">
        <v>472</v>
      </c>
      <c r="B473" s="4" t="s">
        <v>661</v>
      </c>
      <c r="C473" s="97">
        <v>0.64865151515151398</v>
      </c>
      <c r="D473" s="96">
        <v>323232.27808764798</v>
      </c>
      <c r="E473" s="96">
        <v>10321.3355214804</v>
      </c>
      <c r="F473" s="96">
        <v>312910.94256616803</v>
      </c>
      <c r="G473" s="95">
        <v>1.0659004350180101E-4</v>
      </c>
      <c r="H473" s="4" t="s">
        <v>731</v>
      </c>
    </row>
    <row r="474" spans="1:8" ht="45" x14ac:dyDescent="0.25">
      <c r="A474" s="4">
        <v>473</v>
      </c>
      <c r="B474" s="4" t="s">
        <v>946</v>
      </c>
      <c r="C474" s="97">
        <v>0.70208333333333195</v>
      </c>
      <c r="D474" s="96">
        <v>318096.65523259202</v>
      </c>
      <c r="E474" s="96">
        <v>106237.033862707</v>
      </c>
      <c r="F474" s="96">
        <v>211859.62136988499</v>
      </c>
      <c r="G474" s="95">
        <v>1.0489650513747701E-4</v>
      </c>
      <c r="H474" s="4" t="s">
        <v>731</v>
      </c>
    </row>
    <row r="475" spans="1:8" ht="45" x14ac:dyDescent="0.25">
      <c r="A475" s="4">
        <v>474</v>
      </c>
      <c r="B475" s="4" t="s">
        <v>947</v>
      </c>
      <c r="C475" s="97">
        <v>2.71759696969696</v>
      </c>
      <c r="D475" s="96">
        <v>317772.499664</v>
      </c>
      <c r="E475" s="96">
        <v>161505.46732109599</v>
      </c>
      <c r="F475" s="96">
        <v>156267.03234290401</v>
      </c>
      <c r="G475" s="95">
        <v>1.04789610626935E-4</v>
      </c>
      <c r="H475" s="4" t="s">
        <v>731</v>
      </c>
    </row>
    <row r="476" spans="1:8" ht="45" x14ac:dyDescent="0.25">
      <c r="A476" s="4">
        <v>475</v>
      </c>
      <c r="B476" s="4" t="s">
        <v>948</v>
      </c>
      <c r="C476" s="97">
        <v>1.1486454545454501</v>
      </c>
      <c r="D476" s="96">
        <v>316477.75324946799</v>
      </c>
      <c r="E476" s="96">
        <v>209604.262532205</v>
      </c>
      <c r="F476" s="96">
        <v>106873.490717263</v>
      </c>
      <c r="G476" s="95">
        <v>1.0436265117392101E-4</v>
      </c>
      <c r="H476" s="4" t="s">
        <v>731</v>
      </c>
    </row>
    <row r="477" spans="1:8" ht="45" x14ac:dyDescent="0.25">
      <c r="A477" s="4">
        <v>476</v>
      </c>
      <c r="B477" s="4" t="s">
        <v>949</v>
      </c>
      <c r="C477" s="97">
        <v>4.0674666666666601</v>
      </c>
      <c r="D477" s="96">
        <v>310796.80252185598</v>
      </c>
      <c r="E477" s="96">
        <v>50007.013590299299</v>
      </c>
      <c r="F477" s="96">
        <v>260789.78893155701</v>
      </c>
      <c r="G477" s="95">
        <v>1.024892838581E-4</v>
      </c>
      <c r="H477" s="4" t="s">
        <v>731</v>
      </c>
    </row>
    <row r="478" spans="1:8" ht="45" x14ac:dyDescent="0.25">
      <c r="A478" s="4">
        <v>477</v>
      </c>
      <c r="B478" s="4" t="s">
        <v>950</v>
      </c>
      <c r="C478" s="97">
        <v>0.12821969696969601</v>
      </c>
      <c r="D478" s="96">
        <v>310401.46294699702</v>
      </c>
      <c r="E478" s="96">
        <v>310188.51878602098</v>
      </c>
      <c r="F478" s="96">
        <v>212.94416097548901</v>
      </c>
      <c r="G478" s="95">
        <v>1.02358915496587E-4</v>
      </c>
      <c r="H478" s="4" t="s">
        <v>731</v>
      </c>
    </row>
    <row r="479" spans="1:8" ht="45" x14ac:dyDescent="0.25">
      <c r="A479" s="4">
        <v>478</v>
      </c>
      <c r="B479" s="4" t="s">
        <v>951</v>
      </c>
      <c r="C479" s="97">
        <v>6.3103863636363497</v>
      </c>
      <c r="D479" s="96">
        <v>305569.155025332</v>
      </c>
      <c r="E479" s="96">
        <v>113664.37108959</v>
      </c>
      <c r="F479" s="96">
        <v>191904.78393574199</v>
      </c>
      <c r="G479" s="95">
        <v>1.0076539917256301E-4</v>
      </c>
      <c r="H479" s="4" t="s">
        <v>731</v>
      </c>
    </row>
    <row r="480" spans="1:8" ht="45" x14ac:dyDescent="0.25">
      <c r="A480" s="4">
        <v>479</v>
      </c>
      <c r="B480" s="4" t="s">
        <v>952</v>
      </c>
      <c r="C480" s="97">
        <v>4.4117727272727203</v>
      </c>
      <c r="D480" s="96">
        <v>305199.01396031998</v>
      </c>
      <c r="E480" s="96">
        <v>35697.502611232303</v>
      </c>
      <c r="F480" s="96">
        <v>269501.51134908799</v>
      </c>
      <c r="G480" s="95">
        <v>1.0064334034708001E-4</v>
      </c>
      <c r="H480" s="4" t="s">
        <v>731</v>
      </c>
    </row>
    <row r="481" spans="1:8" ht="45" x14ac:dyDescent="0.25">
      <c r="A481" s="4">
        <v>480</v>
      </c>
      <c r="B481" s="4" t="s">
        <v>589</v>
      </c>
      <c r="C481" s="97">
        <v>0.41228484848484798</v>
      </c>
      <c r="D481" s="96">
        <v>302428.01609207701</v>
      </c>
      <c r="E481" s="96">
        <v>300219.11582850898</v>
      </c>
      <c r="F481" s="96">
        <v>2208.9002635684901</v>
      </c>
      <c r="G481" s="95">
        <v>9.97295677960629E-5</v>
      </c>
      <c r="H481" s="4" t="s">
        <v>731</v>
      </c>
    </row>
    <row r="482" spans="1:8" ht="45" x14ac:dyDescent="0.25">
      <c r="A482" s="4">
        <v>481</v>
      </c>
      <c r="B482" s="4" t="s">
        <v>666</v>
      </c>
      <c r="C482" s="97">
        <v>0.60374090909090805</v>
      </c>
      <c r="D482" s="96">
        <v>296713.77321686101</v>
      </c>
      <c r="E482" s="96">
        <v>288152.80071007903</v>
      </c>
      <c r="F482" s="96">
        <v>8560.9725067816507</v>
      </c>
      <c r="G482" s="95">
        <v>9.7845221961999896E-5</v>
      </c>
      <c r="H482" s="4" t="s">
        <v>731</v>
      </c>
    </row>
    <row r="483" spans="1:8" ht="45" x14ac:dyDescent="0.25">
      <c r="A483" s="4">
        <v>482</v>
      </c>
      <c r="B483" s="4" t="s">
        <v>953</v>
      </c>
      <c r="C483" s="97">
        <v>5.25947424242423</v>
      </c>
      <c r="D483" s="96">
        <v>295550.81031476002</v>
      </c>
      <c r="E483" s="96">
        <v>110842.214111625</v>
      </c>
      <c r="F483" s="96">
        <v>184708.59620313399</v>
      </c>
      <c r="G483" s="95">
        <v>9.7461719834491595E-5</v>
      </c>
      <c r="H483" s="4" t="s">
        <v>731</v>
      </c>
    </row>
    <row r="484" spans="1:8" ht="45" x14ac:dyDescent="0.25">
      <c r="A484" s="4">
        <v>483</v>
      </c>
      <c r="B484" s="4" t="s">
        <v>954</v>
      </c>
      <c r="C484" s="97">
        <v>1.51986666666666</v>
      </c>
      <c r="D484" s="96">
        <v>292974.28886821202</v>
      </c>
      <c r="E484" s="96">
        <v>222825.72150530299</v>
      </c>
      <c r="F484" s="96">
        <v>70148.567362908303</v>
      </c>
      <c r="G484" s="95">
        <v>9.6612078410387303E-5</v>
      </c>
      <c r="H484" s="4" t="s">
        <v>731</v>
      </c>
    </row>
    <row r="485" spans="1:8" ht="45" x14ac:dyDescent="0.25">
      <c r="A485" s="4">
        <v>484</v>
      </c>
      <c r="B485" s="4" t="s">
        <v>955</v>
      </c>
      <c r="C485" s="97">
        <v>0.78597272727272605</v>
      </c>
      <c r="D485" s="96">
        <v>288770.52540359501</v>
      </c>
      <c r="E485" s="96">
        <v>249949.03645496001</v>
      </c>
      <c r="F485" s="96">
        <v>38821.488948635</v>
      </c>
      <c r="G485" s="95">
        <v>9.5225832787840706E-5</v>
      </c>
      <c r="H485" s="4" t="s">
        <v>731</v>
      </c>
    </row>
    <row r="486" spans="1:8" ht="45" x14ac:dyDescent="0.25">
      <c r="A486" s="4">
        <v>485</v>
      </c>
      <c r="B486" s="4" t="s">
        <v>956</v>
      </c>
      <c r="C486" s="97">
        <v>3.27554242424242</v>
      </c>
      <c r="D486" s="96">
        <v>284280.82320776902</v>
      </c>
      <c r="E486" s="96">
        <v>261821.233343495</v>
      </c>
      <c r="F486" s="96">
        <v>22459.589864273999</v>
      </c>
      <c r="G486" s="95">
        <v>9.37452951534357E-5</v>
      </c>
      <c r="H486" s="4" t="s">
        <v>731</v>
      </c>
    </row>
    <row r="487" spans="1:8" ht="45" x14ac:dyDescent="0.25">
      <c r="A487" s="4">
        <v>486</v>
      </c>
      <c r="B487" s="4" t="s">
        <v>957</v>
      </c>
      <c r="C487" s="97">
        <v>0.75337727272727195</v>
      </c>
      <c r="D487" s="96">
        <v>278651.952913824</v>
      </c>
      <c r="E487" s="96">
        <v>45363.8341762235</v>
      </c>
      <c r="F487" s="96">
        <v>233288.11873759999</v>
      </c>
      <c r="G487" s="95">
        <v>9.1889102037304699E-5</v>
      </c>
      <c r="H487" s="4" t="s">
        <v>731</v>
      </c>
    </row>
    <row r="488" spans="1:8" ht="45" x14ac:dyDescent="0.25">
      <c r="A488" s="4">
        <v>487</v>
      </c>
      <c r="B488" s="4" t="s">
        <v>958</v>
      </c>
      <c r="C488" s="97">
        <v>1.4704545454545399</v>
      </c>
      <c r="D488" s="96">
        <v>273329.65509705601</v>
      </c>
      <c r="E488" s="96">
        <v>272280.70736385998</v>
      </c>
      <c r="F488" s="96">
        <v>1048.94773319613</v>
      </c>
      <c r="G488" s="95">
        <v>9.0134005178862399E-5</v>
      </c>
      <c r="H488" s="4" t="s">
        <v>731</v>
      </c>
    </row>
    <row r="489" spans="1:8" ht="45" x14ac:dyDescent="0.25">
      <c r="A489" s="4">
        <v>488</v>
      </c>
      <c r="B489" s="4" t="s">
        <v>959</v>
      </c>
      <c r="C489" s="97">
        <v>0.73506212121212</v>
      </c>
      <c r="D489" s="96">
        <v>272539.892114866</v>
      </c>
      <c r="E489" s="96">
        <v>1989.9362190515801</v>
      </c>
      <c r="F489" s="96">
        <v>270549.95589581499</v>
      </c>
      <c r="G489" s="95">
        <v>8.9873570573983905E-5</v>
      </c>
      <c r="H489" s="4" t="s">
        <v>731</v>
      </c>
    </row>
    <row r="490" spans="1:8" ht="45" x14ac:dyDescent="0.25">
      <c r="A490" s="4">
        <v>489</v>
      </c>
      <c r="B490" s="4" t="s">
        <v>960</v>
      </c>
      <c r="C490" s="97">
        <v>7.9202681818181704</v>
      </c>
      <c r="D490" s="96">
        <v>266448.20304347499</v>
      </c>
      <c r="E490" s="96">
        <v>156900.701740185</v>
      </c>
      <c r="F490" s="96">
        <v>109547.501303289</v>
      </c>
      <c r="G490" s="95">
        <v>8.7864756952520695E-5</v>
      </c>
      <c r="H490" s="4" t="s">
        <v>731</v>
      </c>
    </row>
    <row r="491" spans="1:8" ht="45" x14ac:dyDescent="0.25">
      <c r="A491" s="4">
        <v>490</v>
      </c>
      <c r="B491" s="4" t="s">
        <v>961</v>
      </c>
      <c r="C491" s="97">
        <v>3.6615621212121101</v>
      </c>
      <c r="D491" s="96">
        <v>261427.87142747501</v>
      </c>
      <c r="E491" s="96">
        <v>253729.516017396</v>
      </c>
      <c r="F491" s="96">
        <v>7698.3554100786396</v>
      </c>
      <c r="G491" s="95">
        <v>8.6209237372270698E-5</v>
      </c>
      <c r="H491" s="4" t="s">
        <v>731</v>
      </c>
    </row>
    <row r="492" spans="1:8" ht="45" x14ac:dyDescent="0.25">
      <c r="A492" s="4">
        <v>491</v>
      </c>
      <c r="B492" s="4" t="s">
        <v>962</v>
      </c>
      <c r="C492" s="97">
        <v>2.8948863636363602</v>
      </c>
      <c r="D492" s="96">
        <v>261210.475965461</v>
      </c>
      <c r="E492" s="96">
        <v>259592.11322362901</v>
      </c>
      <c r="F492" s="96">
        <v>1618.36274183193</v>
      </c>
      <c r="G492" s="95">
        <v>8.6137548394021795E-5</v>
      </c>
      <c r="H492" s="4" t="s">
        <v>731</v>
      </c>
    </row>
    <row r="493" spans="1:8" ht="45" x14ac:dyDescent="0.25">
      <c r="A493" s="4">
        <v>492</v>
      </c>
      <c r="B493" s="4" t="s">
        <v>963</v>
      </c>
      <c r="C493" s="97">
        <v>6.2325590909090796</v>
      </c>
      <c r="D493" s="96">
        <v>259690.306185889</v>
      </c>
      <c r="E493" s="96">
        <v>92170.6477673841</v>
      </c>
      <c r="F493" s="96">
        <v>167519.65841850499</v>
      </c>
      <c r="G493" s="95">
        <v>8.5636252657428404E-5</v>
      </c>
      <c r="H493" s="4" t="s">
        <v>731</v>
      </c>
    </row>
    <row r="494" spans="1:8" ht="45" x14ac:dyDescent="0.25">
      <c r="A494" s="4">
        <v>493</v>
      </c>
      <c r="B494" s="4" t="s">
        <v>964</v>
      </c>
      <c r="C494" s="97">
        <v>3.0795893939393899</v>
      </c>
      <c r="D494" s="96">
        <v>258296.04876743301</v>
      </c>
      <c r="E494" s="96">
        <v>193006.79918978701</v>
      </c>
      <c r="F494" s="96">
        <v>65289.249577646398</v>
      </c>
      <c r="G494" s="95">
        <v>8.5176478157910197E-5</v>
      </c>
      <c r="H494" s="4" t="s">
        <v>731</v>
      </c>
    </row>
    <row r="495" spans="1:8" ht="45" x14ac:dyDescent="0.25">
      <c r="A495" s="4">
        <v>494</v>
      </c>
      <c r="B495" s="4" t="s">
        <v>965</v>
      </c>
      <c r="C495" s="97">
        <v>0.103977272727272</v>
      </c>
      <c r="D495" s="96">
        <v>257241.910809275</v>
      </c>
      <c r="E495" s="96">
        <v>253809.048402682</v>
      </c>
      <c r="F495" s="96">
        <v>3432.8624065928202</v>
      </c>
      <c r="G495" s="95">
        <v>8.4828862469644905E-5</v>
      </c>
      <c r="H495" s="4" t="s">
        <v>731</v>
      </c>
    </row>
    <row r="496" spans="1:8" ht="45" x14ac:dyDescent="0.25">
      <c r="A496" s="4">
        <v>495</v>
      </c>
      <c r="B496" s="4" t="s">
        <v>966</v>
      </c>
      <c r="C496" s="97">
        <v>9.20454545454545E-2</v>
      </c>
      <c r="D496" s="96">
        <v>251006.56060631201</v>
      </c>
      <c r="E496" s="96">
        <v>250921.91553813801</v>
      </c>
      <c r="F496" s="96">
        <v>84.645068174469202</v>
      </c>
      <c r="G496" s="95">
        <v>8.2772674723436803E-5</v>
      </c>
      <c r="H496" s="4" t="s">
        <v>731</v>
      </c>
    </row>
    <row r="497" spans="1:8" ht="45" x14ac:dyDescent="0.25">
      <c r="A497" s="4">
        <v>496</v>
      </c>
      <c r="B497" s="4" t="s">
        <v>967</v>
      </c>
      <c r="C497" s="97">
        <v>1.6327833333333299</v>
      </c>
      <c r="D497" s="96">
        <v>247999.35260976499</v>
      </c>
      <c r="E497" s="96">
        <v>242411.363564973</v>
      </c>
      <c r="F497" s="96">
        <v>5587.9890447920397</v>
      </c>
      <c r="G497" s="95">
        <v>8.1781008813499499E-5</v>
      </c>
      <c r="H497" s="4" t="s">
        <v>731</v>
      </c>
    </row>
    <row r="498" spans="1:8" ht="45" x14ac:dyDescent="0.25">
      <c r="A498" s="4">
        <v>497</v>
      </c>
      <c r="B498" s="4" t="s">
        <v>968</v>
      </c>
      <c r="C498" s="97">
        <v>3.32553939393939</v>
      </c>
      <c r="D498" s="96">
        <v>240289.65014185</v>
      </c>
      <c r="E498" s="96">
        <v>211905.554949699</v>
      </c>
      <c r="F498" s="96">
        <v>28384.095192150799</v>
      </c>
      <c r="G498" s="95">
        <v>7.9238634251457103E-5</v>
      </c>
      <c r="H498" s="4" t="s">
        <v>731</v>
      </c>
    </row>
    <row r="499" spans="1:8" ht="45" x14ac:dyDescent="0.25">
      <c r="A499" s="4">
        <v>498</v>
      </c>
      <c r="B499" s="4" t="s">
        <v>969</v>
      </c>
      <c r="C499" s="97">
        <v>4.8899999999999999E-2</v>
      </c>
      <c r="D499" s="96">
        <v>236176.855948746</v>
      </c>
      <c r="E499" s="96">
        <v>0</v>
      </c>
      <c r="F499" s="96">
        <v>236176.855948746</v>
      </c>
      <c r="G499" s="95">
        <v>7.7882386928168295E-5</v>
      </c>
      <c r="H499" s="4" t="s">
        <v>731</v>
      </c>
    </row>
    <row r="500" spans="1:8" ht="45" x14ac:dyDescent="0.25">
      <c r="A500" s="4">
        <v>499</v>
      </c>
      <c r="B500" s="4" t="s">
        <v>970</v>
      </c>
      <c r="C500" s="97">
        <v>1.31152575757575</v>
      </c>
      <c r="D500" s="96">
        <v>232556.25306969701</v>
      </c>
      <c r="E500" s="96">
        <v>224795.312393923</v>
      </c>
      <c r="F500" s="96">
        <v>7760.9406757737697</v>
      </c>
      <c r="G500" s="95">
        <v>7.6688446085799994E-5</v>
      </c>
      <c r="H500" s="4" t="s">
        <v>731</v>
      </c>
    </row>
    <row r="501" spans="1:8" ht="45" x14ac:dyDescent="0.25">
      <c r="A501" s="4">
        <v>500</v>
      </c>
      <c r="B501" s="4" t="s">
        <v>971</v>
      </c>
      <c r="C501" s="97">
        <v>6.4011287878787799</v>
      </c>
      <c r="D501" s="96">
        <v>228765.40859903299</v>
      </c>
      <c r="E501" s="96">
        <v>10880.618075410701</v>
      </c>
      <c r="F501" s="96">
        <v>217884.790523623</v>
      </c>
      <c r="G501" s="95">
        <v>7.5438365866623895E-5</v>
      </c>
      <c r="H501" s="4" t="s">
        <v>731</v>
      </c>
    </row>
    <row r="502" spans="1:8" ht="45" x14ac:dyDescent="0.25">
      <c r="A502" s="4">
        <v>501</v>
      </c>
      <c r="B502" s="4" t="s">
        <v>972</v>
      </c>
      <c r="C502" s="97">
        <v>1.05568181818181</v>
      </c>
      <c r="D502" s="96">
        <v>218048.85079673599</v>
      </c>
      <c r="E502" s="96">
        <v>217312.37580499201</v>
      </c>
      <c r="F502" s="96">
        <v>736.47499174369</v>
      </c>
      <c r="G502" s="95">
        <v>7.1904441689575304E-5</v>
      </c>
      <c r="H502" s="4" t="s">
        <v>731</v>
      </c>
    </row>
    <row r="503" spans="1:8" ht="45" x14ac:dyDescent="0.25">
      <c r="A503" s="4">
        <v>502</v>
      </c>
      <c r="B503" s="4" t="s">
        <v>973</v>
      </c>
      <c r="C503" s="97">
        <v>2.4416666666666602</v>
      </c>
      <c r="D503" s="96">
        <v>215285.159264535</v>
      </c>
      <c r="E503" s="96">
        <v>208457.43366244901</v>
      </c>
      <c r="F503" s="96">
        <v>6827.7256020857503</v>
      </c>
      <c r="G503" s="95">
        <v>7.0993078497799599E-5</v>
      </c>
      <c r="H503" s="4" t="s">
        <v>731</v>
      </c>
    </row>
    <row r="504" spans="1:8" ht="45" x14ac:dyDescent="0.25">
      <c r="A504" s="4">
        <v>503</v>
      </c>
      <c r="B504" s="4" t="s">
        <v>974</v>
      </c>
      <c r="C504" s="97">
        <v>0.62575757575757496</v>
      </c>
      <c r="D504" s="96">
        <v>212827.451391957</v>
      </c>
      <c r="E504" s="96">
        <v>212430.40587155099</v>
      </c>
      <c r="F504" s="96">
        <v>397.04552040590897</v>
      </c>
      <c r="G504" s="95">
        <v>7.0182617393473504E-5</v>
      </c>
      <c r="H504" s="4" t="s">
        <v>731</v>
      </c>
    </row>
    <row r="505" spans="1:8" ht="45" x14ac:dyDescent="0.25">
      <c r="A505" s="4">
        <v>504</v>
      </c>
      <c r="B505" s="4" t="s">
        <v>975</v>
      </c>
      <c r="C505" s="97">
        <v>1.6444803030302999</v>
      </c>
      <c r="D505" s="96">
        <v>209855.925374682</v>
      </c>
      <c r="E505" s="96">
        <v>208810.85479030001</v>
      </c>
      <c r="F505" s="96">
        <v>1045.0705843819501</v>
      </c>
      <c r="G505" s="95">
        <v>6.9202718079821901E-5</v>
      </c>
      <c r="H505" s="4" t="s">
        <v>731</v>
      </c>
    </row>
    <row r="506" spans="1:8" ht="45" x14ac:dyDescent="0.25">
      <c r="A506" s="4">
        <v>505</v>
      </c>
      <c r="B506" s="4" t="s">
        <v>976</v>
      </c>
      <c r="C506" s="97">
        <v>3.43205757575757</v>
      </c>
      <c r="D506" s="96">
        <v>206587.83774664201</v>
      </c>
      <c r="E506" s="96">
        <v>199607.03031174399</v>
      </c>
      <c r="F506" s="96">
        <v>6980.8074348981399</v>
      </c>
      <c r="G506" s="95">
        <v>6.8125023721754205E-5</v>
      </c>
      <c r="H506" s="4" t="s">
        <v>731</v>
      </c>
    </row>
    <row r="507" spans="1:8" ht="45" x14ac:dyDescent="0.25">
      <c r="A507" s="4">
        <v>506</v>
      </c>
      <c r="B507" s="4" t="s">
        <v>977</v>
      </c>
      <c r="C507" s="97">
        <v>1.07388484848484</v>
      </c>
      <c r="D507" s="96">
        <v>204083.54807322999</v>
      </c>
      <c r="E507" s="96">
        <v>203332.44575766701</v>
      </c>
      <c r="F507" s="96">
        <v>751.10231556316</v>
      </c>
      <c r="G507" s="95">
        <v>6.7299201663359101E-5</v>
      </c>
      <c r="H507" s="4" t="s">
        <v>731</v>
      </c>
    </row>
    <row r="508" spans="1:8" ht="45" x14ac:dyDescent="0.25">
      <c r="A508" s="4">
        <v>507</v>
      </c>
      <c r="B508" s="4" t="s">
        <v>978</v>
      </c>
      <c r="C508" s="97">
        <v>3.3373333333333299</v>
      </c>
      <c r="D508" s="96">
        <v>202868.905018827</v>
      </c>
      <c r="E508" s="96">
        <v>95111.709352842503</v>
      </c>
      <c r="F508" s="96">
        <v>107757.195665985</v>
      </c>
      <c r="G508" s="95">
        <v>6.6898657334141798E-5</v>
      </c>
      <c r="H508" s="4" t="s">
        <v>731</v>
      </c>
    </row>
    <row r="509" spans="1:8" ht="45" x14ac:dyDescent="0.25">
      <c r="A509" s="4">
        <v>508</v>
      </c>
      <c r="B509" s="4" t="s">
        <v>979</v>
      </c>
      <c r="C509" s="97">
        <v>0.865503030303029</v>
      </c>
      <c r="D509" s="96">
        <v>202123.621114312</v>
      </c>
      <c r="E509" s="96">
        <v>305.92295031520399</v>
      </c>
      <c r="F509" s="96">
        <v>201817.698163997</v>
      </c>
      <c r="G509" s="95">
        <v>6.6652890283049496E-5</v>
      </c>
      <c r="H509" s="4" t="s">
        <v>731</v>
      </c>
    </row>
    <row r="510" spans="1:8" ht="45" x14ac:dyDescent="0.25">
      <c r="A510" s="4">
        <v>509</v>
      </c>
      <c r="B510" s="4" t="s">
        <v>980</v>
      </c>
      <c r="C510" s="97">
        <v>6.2051090909090796</v>
      </c>
      <c r="D510" s="96">
        <v>195751.99789653</v>
      </c>
      <c r="E510" s="96">
        <v>18759.6424219771</v>
      </c>
      <c r="F510" s="96">
        <v>176992.35547455301</v>
      </c>
      <c r="G510" s="95">
        <v>6.4551764739590297E-5</v>
      </c>
      <c r="H510" s="4" t="s">
        <v>731</v>
      </c>
    </row>
    <row r="511" spans="1:8" ht="45" x14ac:dyDescent="0.25">
      <c r="A511" s="4">
        <v>510</v>
      </c>
      <c r="B511" s="4" t="s">
        <v>981</v>
      </c>
      <c r="C511" s="97">
        <v>1.42369999999999</v>
      </c>
      <c r="D511" s="96">
        <v>195725.11191315699</v>
      </c>
      <c r="E511" s="96">
        <v>159934.56878562801</v>
      </c>
      <c r="F511" s="96">
        <v>35790.543127529199</v>
      </c>
      <c r="G511" s="95">
        <v>6.4542898737239598E-5</v>
      </c>
      <c r="H511" s="4" t="s">
        <v>731</v>
      </c>
    </row>
    <row r="512" spans="1:8" ht="45" x14ac:dyDescent="0.25">
      <c r="A512" s="4">
        <v>511</v>
      </c>
      <c r="B512" s="4" t="s">
        <v>982</v>
      </c>
      <c r="C512" s="97">
        <v>0.937499999999999</v>
      </c>
      <c r="D512" s="96">
        <v>193603.294979181</v>
      </c>
      <c r="E512" s="96">
        <v>193113.436056682</v>
      </c>
      <c r="F512" s="96">
        <v>489.85892249919601</v>
      </c>
      <c r="G512" s="95">
        <v>6.3843202034195599E-5</v>
      </c>
      <c r="H512" s="4" t="s">
        <v>731</v>
      </c>
    </row>
    <row r="513" spans="1:8" ht="45" x14ac:dyDescent="0.25">
      <c r="A513" s="4">
        <v>512</v>
      </c>
      <c r="B513" s="4" t="s">
        <v>983</v>
      </c>
      <c r="C513" s="97">
        <v>7.5568181818181507E-2</v>
      </c>
      <c r="D513" s="96">
        <v>191895.40710591699</v>
      </c>
      <c r="E513" s="96">
        <v>191774.65139820901</v>
      </c>
      <c r="F513" s="96">
        <v>120.755707708128</v>
      </c>
      <c r="G513" s="95">
        <v>6.3280003817159605E-5</v>
      </c>
      <c r="H513" s="4" t="s">
        <v>731</v>
      </c>
    </row>
    <row r="514" spans="1:8" ht="45" x14ac:dyDescent="0.25">
      <c r="A514" s="4">
        <v>513</v>
      </c>
      <c r="B514" s="4" t="s">
        <v>584</v>
      </c>
      <c r="C514" s="97">
        <v>0.253030303030302</v>
      </c>
      <c r="D514" s="96">
        <v>188552.89314364101</v>
      </c>
      <c r="E514" s="96">
        <v>188332.055581238</v>
      </c>
      <c r="F514" s="96">
        <v>220.83756240330999</v>
      </c>
      <c r="G514" s="95">
        <v>6.2177766408345693E-5</v>
      </c>
      <c r="H514" s="4" t="s">
        <v>731</v>
      </c>
    </row>
    <row r="515" spans="1:8" ht="45" x14ac:dyDescent="0.25">
      <c r="A515" s="4">
        <v>514</v>
      </c>
      <c r="B515" s="4" t="s">
        <v>984</v>
      </c>
      <c r="C515" s="97">
        <v>3.8636363636363497E-2</v>
      </c>
      <c r="D515" s="96">
        <v>185301.07582217499</v>
      </c>
      <c r="E515" s="96">
        <v>0</v>
      </c>
      <c r="F515" s="96">
        <v>185301.07582217499</v>
      </c>
      <c r="G515" s="95">
        <v>6.1105437395272798E-5</v>
      </c>
      <c r="H515" s="4" t="s">
        <v>731</v>
      </c>
    </row>
    <row r="516" spans="1:8" ht="45" x14ac:dyDescent="0.25">
      <c r="A516" s="4">
        <v>515</v>
      </c>
      <c r="B516" s="4" t="s">
        <v>985</v>
      </c>
      <c r="C516" s="97">
        <v>1.3604166666666599</v>
      </c>
      <c r="D516" s="96">
        <v>183538.349104361</v>
      </c>
      <c r="E516" s="96">
        <v>182318.87626774501</v>
      </c>
      <c r="F516" s="96">
        <v>1219.4728366158199</v>
      </c>
      <c r="G516" s="95">
        <v>6.0524155356717899E-5</v>
      </c>
      <c r="H516" s="4" t="s">
        <v>731</v>
      </c>
    </row>
    <row r="517" spans="1:8" ht="45" x14ac:dyDescent="0.25">
      <c r="A517" s="4">
        <v>516</v>
      </c>
      <c r="B517" s="4" t="s">
        <v>986</v>
      </c>
      <c r="C517" s="97">
        <v>0.389345454545454</v>
      </c>
      <c r="D517" s="96">
        <v>181217.39386959499</v>
      </c>
      <c r="E517" s="96">
        <v>180925.71258452599</v>
      </c>
      <c r="F517" s="96">
        <v>291.68128506984698</v>
      </c>
      <c r="G517" s="95">
        <v>5.97587902115564E-5</v>
      </c>
      <c r="H517" s="4" t="s">
        <v>731</v>
      </c>
    </row>
    <row r="518" spans="1:8" ht="45" x14ac:dyDescent="0.25">
      <c r="A518" s="4">
        <v>517</v>
      </c>
      <c r="B518" s="4" t="s">
        <v>987</v>
      </c>
      <c r="C518" s="97">
        <v>1.13276515151515</v>
      </c>
      <c r="D518" s="96">
        <v>176616.54497979599</v>
      </c>
      <c r="E518" s="96">
        <v>175676.802352436</v>
      </c>
      <c r="F518" s="96">
        <v>939.74262736025196</v>
      </c>
      <c r="G518" s="95">
        <v>5.8241600510669199E-5</v>
      </c>
      <c r="H518" s="4" t="s">
        <v>731</v>
      </c>
    </row>
    <row r="519" spans="1:8" ht="45" x14ac:dyDescent="0.25">
      <c r="A519" s="4">
        <v>518</v>
      </c>
      <c r="B519" s="4" t="s">
        <v>988</v>
      </c>
      <c r="C519" s="97">
        <v>0.76382575757575699</v>
      </c>
      <c r="D519" s="96">
        <v>171588.27238976199</v>
      </c>
      <c r="E519" s="96">
        <v>170502.51132883699</v>
      </c>
      <c r="F519" s="96">
        <v>1085.7610609252099</v>
      </c>
      <c r="G519" s="95">
        <v>5.6583462291053403E-5</v>
      </c>
      <c r="H519" s="4" t="s">
        <v>731</v>
      </c>
    </row>
    <row r="520" spans="1:8" ht="45" x14ac:dyDescent="0.25">
      <c r="A520" s="4">
        <v>519</v>
      </c>
      <c r="B520" s="4" t="s">
        <v>989</v>
      </c>
      <c r="C520" s="97">
        <v>3.6236424242424201</v>
      </c>
      <c r="D520" s="96">
        <v>170592.870026608</v>
      </c>
      <c r="E520" s="96">
        <v>120220.79399459899</v>
      </c>
      <c r="F520" s="96">
        <v>50372.076032008903</v>
      </c>
      <c r="G520" s="95">
        <v>5.62552154284003E-5</v>
      </c>
      <c r="H520" s="4" t="s">
        <v>731</v>
      </c>
    </row>
    <row r="521" spans="1:8" ht="45" x14ac:dyDescent="0.25">
      <c r="A521" s="4">
        <v>520</v>
      </c>
      <c r="B521" s="4" t="s">
        <v>990</v>
      </c>
      <c r="C521" s="97">
        <v>0.144146969696969</v>
      </c>
      <c r="D521" s="96">
        <v>167568.593178248</v>
      </c>
      <c r="E521" s="96">
        <v>49947.836154671102</v>
      </c>
      <c r="F521" s="96">
        <v>117620.757023577</v>
      </c>
      <c r="G521" s="95">
        <v>5.52579208427997E-5</v>
      </c>
      <c r="H521" s="4" t="s">
        <v>731</v>
      </c>
    </row>
    <row r="522" spans="1:8" ht="45" x14ac:dyDescent="0.25">
      <c r="A522" s="4">
        <v>521</v>
      </c>
      <c r="B522" s="4" t="s">
        <v>991</v>
      </c>
      <c r="C522" s="97">
        <v>3.6317863636363601</v>
      </c>
      <c r="D522" s="96">
        <v>164677.80235263001</v>
      </c>
      <c r="E522" s="96">
        <v>3924.9147138989802</v>
      </c>
      <c r="F522" s="96">
        <v>160752.88763873099</v>
      </c>
      <c r="G522" s="95">
        <v>5.4304645007600798E-5</v>
      </c>
      <c r="H522" s="4" t="s">
        <v>731</v>
      </c>
    </row>
    <row r="523" spans="1:8" ht="45" x14ac:dyDescent="0.25">
      <c r="A523" s="4">
        <v>522</v>
      </c>
      <c r="B523" s="4" t="s">
        <v>992</v>
      </c>
      <c r="C523" s="97">
        <v>4.1521333333333201</v>
      </c>
      <c r="D523" s="96">
        <v>159858.05032619199</v>
      </c>
      <c r="E523" s="96">
        <v>3739.0789113681799</v>
      </c>
      <c r="F523" s="96">
        <v>156118.97141482399</v>
      </c>
      <c r="G523" s="95">
        <v>5.2715269153167899E-5</v>
      </c>
      <c r="H523" s="4" t="s">
        <v>731</v>
      </c>
    </row>
    <row r="524" spans="1:8" ht="45" x14ac:dyDescent="0.25">
      <c r="A524" s="4">
        <v>523</v>
      </c>
      <c r="B524" s="4" t="s">
        <v>993</v>
      </c>
      <c r="C524" s="97">
        <v>0.34621212121212003</v>
      </c>
      <c r="D524" s="96">
        <v>158251.37232162899</v>
      </c>
      <c r="E524" s="96">
        <v>157423.434145526</v>
      </c>
      <c r="F524" s="96">
        <v>827.93817610238</v>
      </c>
      <c r="G524" s="95">
        <v>5.2185446205369998E-5</v>
      </c>
      <c r="H524" s="4" t="s">
        <v>731</v>
      </c>
    </row>
    <row r="525" spans="1:8" ht="45" x14ac:dyDescent="0.25">
      <c r="A525" s="4">
        <v>524</v>
      </c>
      <c r="B525" s="4" t="s">
        <v>994</v>
      </c>
      <c r="C525" s="97">
        <v>1.6721863636363601</v>
      </c>
      <c r="D525" s="96">
        <v>157977.257329074</v>
      </c>
      <c r="E525" s="96">
        <v>4383.7560224209101</v>
      </c>
      <c r="F525" s="96">
        <v>153593.50130665299</v>
      </c>
      <c r="G525" s="95">
        <v>5.2095053224960601E-5</v>
      </c>
      <c r="H525" s="4" t="s">
        <v>731</v>
      </c>
    </row>
    <row r="526" spans="1:8" ht="45" x14ac:dyDescent="0.25">
      <c r="A526" s="4">
        <v>525</v>
      </c>
      <c r="B526" s="4" t="s">
        <v>995</v>
      </c>
      <c r="C526" s="97">
        <v>0.56254090909090804</v>
      </c>
      <c r="D526" s="96">
        <v>157887.78953319599</v>
      </c>
      <c r="E526" s="96">
        <v>123932.83235583499</v>
      </c>
      <c r="F526" s="96">
        <v>33954.957177361197</v>
      </c>
      <c r="G526" s="95">
        <v>5.2065550056802099E-5</v>
      </c>
      <c r="H526" s="4" t="s">
        <v>731</v>
      </c>
    </row>
    <row r="527" spans="1:8" ht="45" x14ac:dyDescent="0.25">
      <c r="A527" s="4">
        <v>526</v>
      </c>
      <c r="B527" s="4" t="s">
        <v>996</v>
      </c>
      <c r="C527" s="97">
        <v>0.11193939393939301</v>
      </c>
      <c r="D527" s="96">
        <v>153311.48464251301</v>
      </c>
      <c r="E527" s="96">
        <v>151129.25844250701</v>
      </c>
      <c r="F527" s="96">
        <v>2182.22620000692</v>
      </c>
      <c r="G527" s="95">
        <v>5.0556454058527202E-5</v>
      </c>
      <c r="H527" s="4" t="s">
        <v>731</v>
      </c>
    </row>
    <row r="528" spans="1:8" ht="45" x14ac:dyDescent="0.25">
      <c r="A528" s="4">
        <v>527</v>
      </c>
      <c r="B528" s="4" t="s">
        <v>997</v>
      </c>
      <c r="C528" s="97">
        <v>1.0645606060606001</v>
      </c>
      <c r="D528" s="96">
        <v>152506.89234098501</v>
      </c>
      <c r="E528" s="96">
        <v>7242.3734780304103</v>
      </c>
      <c r="F528" s="96">
        <v>145264.51886295399</v>
      </c>
      <c r="G528" s="95">
        <v>5.0291129292917298E-5</v>
      </c>
      <c r="H528" s="4" t="s">
        <v>731</v>
      </c>
    </row>
    <row r="529" spans="1:8" ht="45" x14ac:dyDescent="0.25">
      <c r="A529" s="4">
        <v>528</v>
      </c>
      <c r="B529" s="4" t="s">
        <v>998</v>
      </c>
      <c r="C529" s="97">
        <v>2.3126606060606001</v>
      </c>
      <c r="D529" s="96">
        <v>143656.99055523</v>
      </c>
      <c r="E529" s="96">
        <v>50796.518406022602</v>
      </c>
      <c r="F529" s="96">
        <v>92860.472149208101</v>
      </c>
      <c r="G529" s="95">
        <v>4.73727591910476E-5</v>
      </c>
      <c r="H529" s="4" t="s">
        <v>731</v>
      </c>
    </row>
    <row r="530" spans="1:8" ht="45" x14ac:dyDescent="0.25">
      <c r="A530" s="4">
        <v>529</v>
      </c>
      <c r="B530" s="4" t="s">
        <v>999</v>
      </c>
      <c r="C530" s="97">
        <v>1.4734484848484799</v>
      </c>
      <c r="D530" s="96">
        <v>141384.62464713299</v>
      </c>
      <c r="E530" s="96">
        <v>72107.476538778894</v>
      </c>
      <c r="F530" s="96">
        <v>69277.148108353998</v>
      </c>
      <c r="G530" s="95">
        <v>4.6623417007682797E-5</v>
      </c>
      <c r="H530" s="4" t="s">
        <v>731</v>
      </c>
    </row>
    <row r="531" spans="1:8" ht="45" x14ac:dyDescent="0.25">
      <c r="A531" s="4">
        <v>530</v>
      </c>
      <c r="B531" s="4" t="s">
        <v>1000</v>
      </c>
      <c r="C531" s="97">
        <v>0.64525606060606</v>
      </c>
      <c r="D531" s="96">
        <v>140836.681283293</v>
      </c>
      <c r="E531" s="96">
        <v>123963.74223827</v>
      </c>
      <c r="F531" s="96">
        <v>16872.9390450227</v>
      </c>
      <c r="G531" s="95">
        <v>4.6442725563951599E-5</v>
      </c>
      <c r="H531" s="4" t="s">
        <v>731</v>
      </c>
    </row>
    <row r="532" spans="1:8" ht="45" x14ac:dyDescent="0.25">
      <c r="A532" s="4">
        <v>531</v>
      </c>
      <c r="B532" s="4" t="s">
        <v>1001</v>
      </c>
      <c r="C532" s="97">
        <v>1.0575757575757501</v>
      </c>
      <c r="D532" s="96">
        <v>139954.99378852401</v>
      </c>
      <c r="E532" s="96">
        <v>139435.15966578099</v>
      </c>
      <c r="F532" s="96">
        <v>519.83412274281795</v>
      </c>
      <c r="G532" s="95">
        <v>4.6151977656661999E-5</v>
      </c>
      <c r="H532" s="4" t="s">
        <v>731</v>
      </c>
    </row>
    <row r="533" spans="1:8" ht="45" x14ac:dyDescent="0.25">
      <c r="A533" s="4">
        <v>532</v>
      </c>
      <c r="B533" s="4" t="s">
        <v>1002</v>
      </c>
      <c r="C533" s="97">
        <v>0.209469696969696</v>
      </c>
      <c r="D533" s="96">
        <v>137227.003186471</v>
      </c>
      <c r="E533" s="96">
        <v>137083.09434443901</v>
      </c>
      <c r="F533" s="96">
        <v>143.908842032347</v>
      </c>
      <c r="G533" s="95">
        <v>4.5252387310469998E-5</v>
      </c>
      <c r="H533" s="4" t="s">
        <v>731</v>
      </c>
    </row>
    <row r="534" spans="1:8" ht="45" x14ac:dyDescent="0.25">
      <c r="A534" s="4">
        <v>533</v>
      </c>
      <c r="B534" s="4" t="s">
        <v>1003</v>
      </c>
      <c r="C534" s="97">
        <v>0.59317121212121104</v>
      </c>
      <c r="D534" s="96">
        <v>134469.90591905601</v>
      </c>
      <c r="E534" s="96">
        <v>4225.1868227231698</v>
      </c>
      <c r="F534" s="96">
        <v>130244.71909633301</v>
      </c>
      <c r="G534" s="95">
        <v>4.4343198663187801E-5</v>
      </c>
      <c r="H534" s="4" t="s">
        <v>731</v>
      </c>
    </row>
    <row r="535" spans="1:8" ht="45" x14ac:dyDescent="0.25">
      <c r="A535" s="4">
        <v>534</v>
      </c>
      <c r="B535" s="4" t="s">
        <v>1004</v>
      </c>
      <c r="C535" s="97">
        <v>11.6007454545454</v>
      </c>
      <c r="D535" s="96">
        <v>133986.118745079</v>
      </c>
      <c r="E535" s="96">
        <v>127451.498216219</v>
      </c>
      <c r="F535" s="96">
        <v>6534.62052885917</v>
      </c>
      <c r="G535" s="95">
        <v>4.4183663556654001E-5</v>
      </c>
      <c r="H535" s="4" t="s">
        <v>731</v>
      </c>
    </row>
    <row r="536" spans="1:8" ht="45" x14ac:dyDescent="0.25">
      <c r="A536" s="4">
        <v>535</v>
      </c>
      <c r="B536" s="4" t="s">
        <v>1005</v>
      </c>
      <c r="C536" s="97">
        <v>0.148484848484848</v>
      </c>
      <c r="D536" s="96">
        <v>133913.28749064199</v>
      </c>
      <c r="E536" s="96">
        <v>133771.91090806</v>
      </c>
      <c r="F536" s="96">
        <v>141.37658258221001</v>
      </c>
      <c r="G536" s="95">
        <v>4.4159646504196798E-5</v>
      </c>
      <c r="H536" s="4" t="s">
        <v>731</v>
      </c>
    </row>
    <row r="537" spans="1:8" ht="45" x14ac:dyDescent="0.25">
      <c r="A537" s="4">
        <v>536</v>
      </c>
      <c r="B537" s="4" t="s">
        <v>1006</v>
      </c>
      <c r="C537" s="97">
        <v>0.13314393939393901</v>
      </c>
      <c r="D537" s="96">
        <v>133573.57084349499</v>
      </c>
      <c r="E537" s="96">
        <v>133469.10464224001</v>
      </c>
      <c r="F537" s="96">
        <v>104.466201254708</v>
      </c>
      <c r="G537" s="95">
        <v>4.4047620525813899E-5</v>
      </c>
      <c r="H537" s="4" t="s">
        <v>731</v>
      </c>
    </row>
    <row r="538" spans="1:8" ht="45" x14ac:dyDescent="0.25">
      <c r="A538" s="4">
        <v>537</v>
      </c>
      <c r="B538" s="4" t="s">
        <v>1007</v>
      </c>
      <c r="C538" s="97">
        <v>0.87121212121211999</v>
      </c>
      <c r="D538" s="96">
        <v>132757.09244146501</v>
      </c>
      <c r="E538" s="96">
        <v>132287.15489768301</v>
      </c>
      <c r="F538" s="96">
        <v>469.93754378170001</v>
      </c>
      <c r="G538" s="95">
        <v>4.3778376164125903E-5</v>
      </c>
      <c r="H538" s="4" t="s">
        <v>731</v>
      </c>
    </row>
    <row r="539" spans="1:8" ht="45" x14ac:dyDescent="0.25">
      <c r="A539" s="4">
        <v>538</v>
      </c>
      <c r="B539" s="4" t="s">
        <v>1008</v>
      </c>
      <c r="C539" s="97">
        <v>6.8986287878787804</v>
      </c>
      <c r="D539" s="96">
        <v>131322.85928696301</v>
      </c>
      <c r="E539" s="96">
        <v>1504.03062433626</v>
      </c>
      <c r="F539" s="96">
        <v>129818.82866262599</v>
      </c>
      <c r="G539" s="95">
        <v>4.3305419146235901E-5</v>
      </c>
      <c r="H539" s="4" t="s">
        <v>731</v>
      </c>
    </row>
    <row r="540" spans="1:8" ht="45" x14ac:dyDescent="0.25">
      <c r="A540" s="4">
        <v>539</v>
      </c>
      <c r="B540" s="4" t="s">
        <v>1009</v>
      </c>
      <c r="C540" s="97">
        <v>1.3380712121212099</v>
      </c>
      <c r="D540" s="96">
        <v>127406.165472817</v>
      </c>
      <c r="E540" s="96">
        <v>126493.887363931</v>
      </c>
      <c r="F540" s="96">
        <v>912.27810888583895</v>
      </c>
      <c r="G540" s="95">
        <v>4.2013838470868398E-5</v>
      </c>
      <c r="H540" s="4" t="s">
        <v>731</v>
      </c>
    </row>
    <row r="541" spans="1:8" ht="45" x14ac:dyDescent="0.25">
      <c r="A541" s="4">
        <v>540</v>
      </c>
      <c r="B541" s="4" t="s">
        <v>1010</v>
      </c>
      <c r="C541" s="97">
        <v>1.3605803030303001</v>
      </c>
      <c r="D541" s="96">
        <v>124924.57649522601</v>
      </c>
      <c r="E541" s="96">
        <v>104029.575510489</v>
      </c>
      <c r="F541" s="96">
        <v>20895.000984736798</v>
      </c>
      <c r="G541" s="95">
        <v>4.1195502261873599E-5</v>
      </c>
      <c r="H541" s="4" t="s">
        <v>731</v>
      </c>
    </row>
    <row r="542" spans="1:8" ht="45" x14ac:dyDescent="0.25">
      <c r="A542" s="4">
        <v>541</v>
      </c>
      <c r="B542" s="4" t="s">
        <v>1011</v>
      </c>
      <c r="C542" s="97">
        <v>3.7435151515151399</v>
      </c>
      <c r="D542" s="96">
        <v>124250.13679102399</v>
      </c>
      <c r="E542" s="96">
        <v>41442.396292815603</v>
      </c>
      <c r="F542" s="96">
        <v>82807.740498208601</v>
      </c>
      <c r="G542" s="95">
        <v>4.0973097006323102E-5</v>
      </c>
      <c r="H542" s="4" t="s">
        <v>731</v>
      </c>
    </row>
    <row r="543" spans="1:8" ht="45" x14ac:dyDescent="0.25">
      <c r="A543" s="4">
        <v>542</v>
      </c>
      <c r="B543" s="4" t="s">
        <v>1012</v>
      </c>
      <c r="C543" s="97">
        <v>2.7852090909090799</v>
      </c>
      <c r="D543" s="96">
        <v>124006.40723566699</v>
      </c>
      <c r="E543" s="96">
        <v>122173.747673391</v>
      </c>
      <c r="F543" s="96">
        <v>1832.65956227586</v>
      </c>
      <c r="G543" s="95">
        <v>4.0892724018631697E-5</v>
      </c>
      <c r="H543" s="4" t="s">
        <v>731</v>
      </c>
    </row>
    <row r="544" spans="1:8" ht="45" x14ac:dyDescent="0.25">
      <c r="A544" s="4">
        <v>543</v>
      </c>
      <c r="B544" s="4" t="s">
        <v>1013</v>
      </c>
      <c r="C544" s="97">
        <v>0.16780303030302901</v>
      </c>
      <c r="D544" s="96">
        <v>121606.719171017</v>
      </c>
      <c r="E544" s="96">
        <v>113065.553487811</v>
      </c>
      <c r="F544" s="96">
        <v>8541.1656832058798</v>
      </c>
      <c r="G544" s="95">
        <v>4.01013956998292E-5</v>
      </c>
      <c r="H544" s="4" t="s">
        <v>731</v>
      </c>
    </row>
    <row r="545" spans="1:8" ht="45" x14ac:dyDescent="0.25">
      <c r="A545" s="4">
        <v>544</v>
      </c>
      <c r="B545" s="4" t="s">
        <v>1014</v>
      </c>
      <c r="C545" s="97">
        <v>0.431413636363635</v>
      </c>
      <c r="D545" s="96">
        <v>117443.36597834701</v>
      </c>
      <c r="E545" s="96">
        <v>114721.16037735</v>
      </c>
      <c r="F545" s="96">
        <v>2722.2056009968501</v>
      </c>
      <c r="G545" s="95">
        <v>3.8728475889513498E-5</v>
      </c>
      <c r="H545" s="4" t="s">
        <v>731</v>
      </c>
    </row>
    <row r="546" spans="1:8" ht="45" x14ac:dyDescent="0.25">
      <c r="A546" s="4">
        <v>545</v>
      </c>
      <c r="B546" s="4" t="s">
        <v>1015</v>
      </c>
      <c r="C546" s="97">
        <v>8.0418590909090799</v>
      </c>
      <c r="D546" s="96">
        <v>117302.14319354499</v>
      </c>
      <c r="E546" s="96">
        <v>111426.63824323801</v>
      </c>
      <c r="F546" s="96">
        <v>5875.5049503068103</v>
      </c>
      <c r="G546" s="95">
        <v>3.8681905841297498E-5</v>
      </c>
      <c r="H546" s="4" t="s">
        <v>731</v>
      </c>
    </row>
    <row r="547" spans="1:8" ht="45" x14ac:dyDescent="0.25">
      <c r="A547" s="4">
        <v>546</v>
      </c>
      <c r="B547" s="4" t="s">
        <v>1016</v>
      </c>
      <c r="C547" s="97">
        <v>9.4696969696969599E-2</v>
      </c>
      <c r="D547" s="96">
        <v>117157.237825274</v>
      </c>
      <c r="E547" s="96">
        <v>116025.949218037</v>
      </c>
      <c r="F547" s="96">
        <v>1131.2886072367801</v>
      </c>
      <c r="G547" s="95">
        <v>3.86341214133344E-5</v>
      </c>
      <c r="H547" s="4" t="s">
        <v>731</v>
      </c>
    </row>
    <row r="548" spans="1:8" ht="45" x14ac:dyDescent="0.25">
      <c r="A548" s="4">
        <v>547</v>
      </c>
      <c r="B548" s="4" t="s">
        <v>1017</v>
      </c>
      <c r="C548" s="97">
        <v>2.2802696969696901</v>
      </c>
      <c r="D548" s="96">
        <v>116957.68719393499</v>
      </c>
      <c r="E548" s="96">
        <v>26354.704219146101</v>
      </c>
      <c r="F548" s="96">
        <v>90602.982974789498</v>
      </c>
      <c r="G548" s="95">
        <v>3.8568316999861E-5</v>
      </c>
      <c r="H548" s="4" t="s">
        <v>731</v>
      </c>
    </row>
    <row r="549" spans="1:8" ht="45" x14ac:dyDescent="0.25">
      <c r="A549" s="4">
        <v>548</v>
      </c>
      <c r="B549" s="4" t="s">
        <v>1018</v>
      </c>
      <c r="C549" s="97">
        <v>0.471780303030302</v>
      </c>
      <c r="D549" s="96">
        <v>114530.05435908301</v>
      </c>
      <c r="E549" s="96">
        <v>114255.809032078</v>
      </c>
      <c r="F549" s="96">
        <v>274.24532700536798</v>
      </c>
      <c r="G549" s="95">
        <v>3.7767773529994099E-5</v>
      </c>
      <c r="H549" s="4" t="s">
        <v>731</v>
      </c>
    </row>
    <row r="550" spans="1:8" ht="45" x14ac:dyDescent="0.25">
      <c r="A550" s="4">
        <v>549</v>
      </c>
      <c r="B550" s="4" t="s">
        <v>1019</v>
      </c>
      <c r="C550" s="97">
        <v>1.8013545454545401</v>
      </c>
      <c r="D550" s="96">
        <v>112711.730045245</v>
      </c>
      <c r="E550" s="96">
        <v>48493.717846061998</v>
      </c>
      <c r="F550" s="96">
        <v>64218.012199183402</v>
      </c>
      <c r="G550" s="95">
        <v>3.7168157461762698E-5</v>
      </c>
      <c r="H550" s="4" t="s">
        <v>731</v>
      </c>
    </row>
    <row r="551" spans="1:8" ht="45" x14ac:dyDescent="0.25">
      <c r="A551" s="4">
        <v>550</v>
      </c>
      <c r="B551" s="4" t="s">
        <v>1020</v>
      </c>
      <c r="C551" s="97">
        <v>0.31174242424242299</v>
      </c>
      <c r="D551" s="96">
        <v>111498.266549921</v>
      </c>
      <c r="E551" s="96">
        <v>5112.6535278227402</v>
      </c>
      <c r="F551" s="96">
        <v>106385.613022098</v>
      </c>
      <c r="G551" s="95">
        <v>3.6768002107477798E-5</v>
      </c>
      <c r="H551" s="4" t="s">
        <v>731</v>
      </c>
    </row>
    <row r="552" spans="1:8" ht="45" x14ac:dyDescent="0.25">
      <c r="A552" s="4">
        <v>551</v>
      </c>
      <c r="B552" s="4" t="s">
        <v>1021</v>
      </c>
      <c r="C552" s="97">
        <v>0.469696969696969</v>
      </c>
      <c r="D552" s="96">
        <v>108099.726670927</v>
      </c>
      <c r="E552" s="96">
        <v>107829.775943356</v>
      </c>
      <c r="F552" s="96">
        <v>269.95072757101798</v>
      </c>
      <c r="G552" s="95">
        <v>3.5647289424673497E-5</v>
      </c>
      <c r="H552" s="4" t="s">
        <v>731</v>
      </c>
    </row>
    <row r="553" spans="1:8" ht="45" x14ac:dyDescent="0.25">
      <c r="A553" s="4">
        <v>552</v>
      </c>
      <c r="B553" s="4" t="s">
        <v>1022</v>
      </c>
      <c r="C553" s="97">
        <v>0.44810606060606001</v>
      </c>
      <c r="D553" s="96">
        <v>105202.563492748</v>
      </c>
      <c r="E553" s="96">
        <v>103290.89904202901</v>
      </c>
      <c r="F553" s="96">
        <v>1911.66445071831</v>
      </c>
      <c r="G553" s="95">
        <v>3.46919122234207E-5</v>
      </c>
      <c r="H553" s="4" t="s">
        <v>731</v>
      </c>
    </row>
    <row r="554" spans="1:8" ht="45" x14ac:dyDescent="0.25">
      <c r="A554" s="4">
        <v>553</v>
      </c>
      <c r="B554" s="4" t="s">
        <v>1023</v>
      </c>
      <c r="C554" s="97">
        <v>1.6391833333333301</v>
      </c>
      <c r="D554" s="96">
        <v>104943.94636532399</v>
      </c>
      <c r="E554" s="96">
        <v>102616.69099349499</v>
      </c>
      <c r="F554" s="96">
        <v>2327.2553718292502</v>
      </c>
      <c r="G554" s="95">
        <v>3.4606629865404198E-5</v>
      </c>
      <c r="H554" s="4" t="s">
        <v>731</v>
      </c>
    </row>
    <row r="555" spans="1:8" ht="45" x14ac:dyDescent="0.25">
      <c r="A555" s="4">
        <v>554</v>
      </c>
      <c r="B555" s="4" t="s">
        <v>1024</v>
      </c>
      <c r="C555" s="97">
        <v>2.4203136363636299</v>
      </c>
      <c r="D555" s="96">
        <v>101870.853867923</v>
      </c>
      <c r="E555" s="96">
        <v>100498.64087871301</v>
      </c>
      <c r="F555" s="96">
        <v>1372.2129892099299</v>
      </c>
      <c r="G555" s="95">
        <v>3.3593237685263698E-5</v>
      </c>
      <c r="H555" s="4" t="s">
        <v>731</v>
      </c>
    </row>
    <row r="556" spans="1:8" ht="45" x14ac:dyDescent="0.25">
      <c r="A556" s="4">
        <v>555</v>
      </c>
      <c r="B556" s="4" t="s">
        <v>1025</v>
      </c>
      <c r="C556" s="97">
        <v>1.5028409090909001</v>
      </c>
      <c r="D556" s="96">
        <v>99972.929308349296</v>
      </c>
      <c r="E556" s="96">
        <v>99154.613384284006</v>
      </c>
      <c r="F556" s="96">
        <v>818.31592406528296</v>
      </c>
      <c r="G556" s="95">
        <v>3.2967372401743602E-5</v>
      </c>
      <c r="H556" s="4" t="s">
        <v>731</v>
      </c>
    </row>
    <row r="557" spans="1:8" ht="45" x14ac:dyDescent="0.25">
      <c r="A557" s="4">
        <v>556</v>
      </c>
      <c r="B557" s="4" t="s">
        <v>1026</v>
      </c>
      <c r="C557" s="97">
        <v>0.99237878787878697</v>
      </c>
      <c r="D557" s="96">
        <v>95526.341894279598</v>
      </c>
      <c r="E557" s="96">
        <v>18507.659544513299</v>
      </c>
      <c r="F557" s="96">
        <v>77018.682349766197</v>
      </c>
      <c r="G557" s="95">
        <v>3.15010524268191E-5</v>
      </c>
      <c r="H557" s="4" t="s">
        <v>731</v>
      </c>
    </row>
    <row r="558" spans="1:8" ht="45" x14ac:dyDescent="0.25">
      <c r="A558" s="4">
        <v>557</v>
      </c>
      <c r="B558" s="4" t="s">
        <v>1027</v>
      </c>
      <c r="C558" s="97">
        <v>1.7030560606060501</v>
      </c>
      <c r="D558" s="96">
        <v>95330.051300294494</v>
      </c>
      <c r="E558" s="96">
        <v>94152.928995462396</v>
      </c>
      <c r="F558" s="96">
        <v>1177.1223048321599</v>
      </c>
      <c r="G558" s="95">
        <v>3.14363230530213E-5</v>
      </c>
      <c r="H558" s="4" t="s">
        <v>731</v>
      </c>
    </row>
    <row r="559" spans="1:8" ht="45" x14ac:dyDescent="0.25">
      <c r="A559" s="4">
        <v>558</v>
      </c>
      <c r="B559" s="4" t="s">
        <v>1028</v>
      </c>
      <c r="C559" s="97">
        <v>0.81041666666666501</v>
      </c>
      <c r="D559" s="96">
        <v>94668.557525969096</v>
      </c>
      <c r="E559" s="96">
        <v>62928.316522502602</v>
      </c>
      <c r="F559" s="96">
        <v>31740.241003466399</v>
      </c>
      <c r="G559" s="95">
        <v>3.1218186886055898E-5</v>
      </c>
      <c r="H559" s="4" t="s">
        <v>731</v>
      </c>
    </row>
    <row r="560" spans="1:8" ht="45" x14ac:dyDescent="0.25">
      <c r="A560" s="4">
        <v>559</v>
      </c>
      <c r="B560" s="4" t="s">
        <v>1029</v>
      </c>
      <c r="C560" s="97">
        <v>0.27026515151515101</v>
      </c>
      <c r="D560" s="96">
        <v>94466.2276322752</v>
      </c>
      <c r="E560" s="96">
        <v>94244.815974354598</v>
      </c>
      <c r="F560" s="96">
        <v>221.41165792062299</v>
      </c>
      <c r="G560" s="95">
        <v>3.1151465974709597E-5</v>
      </c>
      <c r="H560" s="4" t="s">
        <v>731</v>
      </c>
    </row>
    <row r="561" spans="1:8" ht="45" x14ac:dyDescent="0.25">
      <c r="A561" s="4">
        <v>560</v>
      </c>
      <c r="B561" s="4" t="s">
        <v>1030</v>
      </c>
      <c r="C561" s="97">
        <v>5.0488984848484799</v>
      </c>
      <c r="D561" s="96">
        <v>94186.005896656701</v>
      </c>
      <c r="E561" s="96">
        <v>1886.6199713830399</v>
      </c>
      <c r="F561" s="96">
        <v>92299.385925273702</v>
      </c>
      <c r="G561" s="95">
        <v>3.1059059216429098E-5</v>
      </c>
      <c r="H561" s="4" t="s">
        <v>731</v>
      </c>
    </row>
    <row r="562" spans="1:8" ht="45" x14ac:dyDescent="0.25">
      <c r="A562" s="4">
        <v>561</v>
      </c>
      <c r="B562" s="4" t="s">
        <v>1031</v>
      </c>
      <c r="C562" s="97">
        <v>0.25890151515151399</v>
      </c>
      <c r="D562" s="96">
        <v>93765.117088758896</v>
      </c>
      <c r="E562" s="96">
        <v>4819.2537193258804</v>
      </c>
      <c r="F562" s="96">
        <v>88945.863369433006</v>
      </c>
      <c r="G562" s="95">
        <v>3.0920265663357302E-5</v>
      </c>
      <c r="H562" s="4" t="s">
        <v>731</v>
      </c>
    </row>
    <row r="563" spans="1:8" ht="45" x14ac:dyDescent="0.25">
      <c r="A563" s="4">
        <v>562</v>
      </c>
      <c r="B563" s="4" t="s">
        <v>1032</v>
      </c>
      <c r="C563" s="97">
        <v>5.5681818181817999E-2</v>
      </c>
      <c r="D563" s="96">
        <v>88141.004449671003</v>
      </c>
      <c r="E563" s="96">
        <v>1537.9426785237299</v>
      </c>
      <c r="F563" s="96">
        <v>86603.061771147302</v>
      </c>
      <c r="G563" s="95">
        <v>2.9065641445732498E-5</v>
      </c>
      <c r="H563" s="4" t="s">
        <v>731</v>
      </c>
    </row>
    <row r="564" spans="1:8" ht="45" x14ac:dyDescent="0.25">
      <c r="A564" s="4">
        <v>563</v>
      </c>
      <c r="B564" s="4" t="s">
        <v>1033</v>
      </c>
      <c r="C564" s="97">
        <v>0.58560606060606002</v>
      </c>
      <c r="D564" s="96">
        <v>88014.925541680102</v>
      </c>
      <c r="E564" s="96">
        <v>85683.6036775463</v>
      </c>
      <c r="F564" s="96">
        <v>2331.3218641338199</v>
      </c>
      <c r="G564" s="95">
        <v>2.9024065287661499E-5</v>
      </c>
      <c r="H564" s="4" t="s">
        <v>731</v>
      </c>
    </row>
    <row r="565" spans="1:8" ht="45" x14ac:dyDescent="0.25">
      <c r="A565" s="4">
        <v>564</v>
      </c>
      <c r="B565" s="4" t="s">
        <v>1034</v>
      </c>
      <c r="C565" s="97">
        <v>0.124999999999999</v>
      </c>
      <c r="D565" s="96">
        <v>87874.132150076999</v>
      </c>
      <c r="E565" s="96">
        <v>87190.649649813393</v>
      </c>
      <c r="F565" s="96">
        <v>683.48250026369703</v>
      </c>
      <c r="G565" s="95">
        <v>2.89776368374321E-5</v>
      </c>
      <c r="H565" s="4" t="s">
        <v>731</v>
      </c>
    </row>
    <row r="566" spans="1:8" ht="45" x14ac:dyDescent="0.25">
      <c r="A566" s="4">
        <v>565</v>
      </c>
      <c r="B566" s="4" t="s">
        <v>1035</v>
      </c>
      <c r="C566" s="97">
        <v>6.5909090909090903E-2</v>
      </c>
      <c r="D566" s="96">
        <v>85922.3865139962</v>
      </c>
      <c r="E566" s="96">
        <v>388.68290841763502</v>
      </c>
      <c r="F566" s="96">
        <v>85533.703605578601</v>
      </c>
      <c r="G566" s="95">
        <v>2.8334023354629201E-5</v>
      </c>
      <c r="H566" s="4" t="s">
        <v>731</v>
      </c>
    </row>
    <row r="567" spans="1:8" ht="45" x14ac:dyDescent="0.25">
      <c r="A567" s="4">
        <v>566</v>
      </c>
      <c r="B567" s="4" t="s">
        <v>1036</v>
      </c>
      <c r="C567" s="97">
        <v>5.7007575757575701E-2</v>
      </c>
      <c r="D567" s="96">
        <v>81003.949191744905</v>
      </c>
      <c r="E567" s="96">
        <v>80965.749551197703</v>
      </c>
      <c r="F567" s="96">
        <v>38.199640547203103</v>
      </c>
      <c r="G567" s="95">
        <v>2.6712104741669701E-5</v>
      </c>
      <c r="H567" s="4" t="s">
        <v>731</v>
      </c>
    </row>
    <row r="568" spans="1:8" ht="45" x14ac:dyDescent="0.25">
      <c r="A568" s="4">
        <v>567</v>
      </c>
      <c r="B568" s="4" t="s">
        <v>1037</v>
      </c>
      <c r="C568" s="97">
        <v>0.19715909090909001</v>
      </c>
      <c r="D568" s="96">
        <v>78543.897823946696</v>
      </c>
      <c r="E568" s="96">
        <v>77963.637476254502</v>
      </c>
      <c r="F568" s="96">
        <v>580.260347692187</v>
      </c>
      <c r="G568" s="95">
        <v>2.5900870839345201E-5</v>
      </c>
      <c r="H568" s="4" t="s">
        <v>731</v>
      </c>
    </row>
    <row r="569" spans="1:8" ht="45" x14ac:dyDescent="0.25">
      <c r="A569" s="4">
        <v>568</v>
      </c>
      <c r="B569" s="4" t="s">
        <v>1038</v>
      </c>
      <c r="C569" s="97">
        <v>2.3446803030302998</v>
      </c>
      <c r="D569" s="96">
        <v>77794.808254469404</v>
      </c>
      <c r="E569" s="96">
        <v>14284.384144314499</v>
      </c>
      <c r="F569" s="96">
        <v>63510.424110154803</v>
      </c>
      <c r="G569" s="95">
        <v>2.5653848820784101E-5</v>
      </c>
      <c r="H569" s="4" t="s">
        <v>731</v>
      </c>
    </row>
    <row r="570" spans="1:8" ht="45" x14ac:dyDescent="0.25">
      <c r="A570" s="4">
        <v>569</v>
      </c>
      <c r="B570" s="4" t="s">
        <v>1039</v>
      </c>
      <c r="C570" s="97">
        <v>1.59069848484848</v>
      </c>
      <c r="D570" s="96">
        <v>75200.827818992402</v>
      </c>
      <c r="E570" s="96">
        <v>72679.151003828898</v>
      </c>
      <c r="F570" s="96">
        <v>2521.6768151635401</v>
      </c>
      <c r="G570" s="95">
        <v>2.4798450068233301E-5</v>
      </c>
      <c r="H570" s="4" t="s">
        <v>731</v>
      </c>
    </row>
    <row r="571" spans="1:8" ht="45" x14ac:dyDescent="0.25">
      <c r="A571" s="4">
        <v>570</v>
      </c>
      <c r="B571" s="4" t="s">
        <v>1040</v>
      </c>
      <c r="C571" s="97">
        <v>3.4679530303030202</v>
      </c>
      <c r="D571" s="96">
        <v>73442.091177319002</v>
      </c>
      <c r="E571" s="96">
        <v>71121.283369356097</v>
      </c>
      <c r="F571" s="96">
        <v>2320.8078079628399</v>
      </c>
      <c r="G571" s="95">
        <v>2.4218483809129201E-5</v>
      </c>
      <c r="H571" s="4" t="s">
        <v>731</v>
      </c>
    </row>
    <row r="572" spans="1:8" ht="45" x14ac:dyDescent="0.25">
      <c r="A572" s="4">
        <v>571</v>
      </c>
      <c r="B572" s="4" t="s">
        <v>1041</v>
      </c>
      <c r="C572" s="97">
        <v>5.2462121212121099E-2</v>
      </c>
      <c r="D572" s="96">
        <v>71281.553186782607</v>
      </c>
      <c r="E572" s="96">
        <v>71210.364688123605</v>
      </c>
      <c r="F572" s="96">
        <v>71.188498659016801</v>
      </c>
      <c r="G572" s="95">
        <v>2.3506018334576199E-5</v>
      </c>
      <c r="H572" s="4" t="s">
        <v>731</v>
      </c>
    </row>
    <row r="573" spans="1:8" ht="45" x14ac:dyDescent="0.25">
      <c r="A573" s="4">
        <v>572</v>
      </c>
      <c r="B573" s="4" t="s">
        <v>1042</v>
      </c>
      <c r="C573" s="97">
        <v>8.5984848484848303E-2</v>
      </c>
      <c r="D573" s="96">
        <v>70820.128279577897</v>
      </c>
      <c r="E573" s="96">
        <v>70676.119256425707</v>
      </c>
      <c r="F573" s="96">
        <v>144.00902315218499</v>
      </c>
      <c r="G573" s="95">
        <v>2.33538574760668E-5</v>
      </c>
      <c r="H573" s="4" t="s">
        <v>731</v>
      </c>
    </row>
    <row r="574" spans="1:8" ht="45" x14ac:dyDescent="0.25">
      <c r="A574" s="4">
        <v>573</v>
      </c>
      <c r="B574" s="4" t="s">
        <v>1043</v>
      </c>
      <c r="C574" s="97">
        <v>1.7013257575757501</v>
      </c>
      <c r="D574" s="96">
        <v>70653.426891123294</v>
      </c>
      <c r="E574" s="96">
        <v>69709.049828163304</v>
      </c>
      <c r="F574" s="96">
        <v>944.37706295997896</v>
      </c>
      <c r="G574" s="95">
        <v>2.3298885527249401E-5</v>
      </c>
      <c r="H574" s="4" t="s">
        <v>731</v>
      </c>
    </row>
    <row r="575" spans="1:8" ht="45" x14ac:dyDescent="0.25">
      <c r="A575" s="4">
        <v>574</v>
      </c>
      <c r="B575" s="4" t="s">
        <v>1044</v>
      </c>
      <c r="C575" s="97">
        <v>0.75758787878787803</v>
      </c>
      <c r="D575" s="96">
        <v>70649.666563966501</v>
      </c>
      <c r="E575" s="96">
        <v>70320.436261712399</v>
      </c>
      <c r="F575" s="96">
        <v>329.23030225410298</v>
      </c>
      <c r="G575" s="95">
        <v>2.3297645510511001E-5</v>
      </c>
      <c r="H575" s="4" t="s">
        <v>731</v>
      </c>
    </row>
    <row r="576" spans="1:8" ht="45" x14ac:dyDescent="0.25">
      <c r="A576" s="4">
        <v>575</v>
      </c>
      <c r="B576" s="4" t="s">
        <v>1045</v>
      </c>
      <c r="C576" s="97">
        <v>5.1122878787878703</v>
      </c>
      <c r="D576" s="96">
        <v>70516.242080453798</v>
      </c>
      <c r="E576" s="96">
        <v>67048.810979731905</v>
      </c>
      <c r="F576" s="96">
        <v>3467.4311007217898</v>
      </c>
      <c r="G576" s="95">
        <v>2.3253647053469601E-5</v>
      </c>
      <c r="H576" s="4" t="s">
        <v>731</v>
      </c>
    </row>
    <row r="577" spans="1:8" ht="45" x14ac:dyDescent="0.25">
      <c r="A577" s="4">
        <v>576</v>
      </c>
      <c r="B577" s="4" t="s">
        <v>1046</v>
      </c>
      <c r="C577" s="97">
        <v>1.3721424242424201</v>
      </c>
      <c r="D577" s="96">
        <v>70346.713705567905</v>
      </c>
      <c r="E577" s="96">
        <v>69393.112681474304</v>
      </c>
      <c r="F577" s="96">
        <v>953.60102409356705</v>
      </c>
      <c r="G577" s="95">
        <v>2.3197742869145001E-5</v>
      </c>
      <c r="H577" s="4" t="s">
        <v>731</v>
      </c>
    </row>
    <row r="578" spans="1:8" ht="45" x14ac:dyDescent="0.25">
      <c r="A578" s="4">
        <v>577</v>
      </c>
      <c r="B578" s="4" t="s">
        <v>1047</v>
      </c>
      <c r="C578" s="97">
        <v>0.93787878787878698</v>
      </c>
      <c r="D578" s="96">
        <v>67245.014695201695</v>
      </c>
      <c r="E578" s="96">
        <v>66735.599572762207</v>
      </c>
      <c r="F578" s="96">
        <v>509.415122439436</v>
      </c>
      <c r="G578" s="95">
        <v>2.2174917319665701E-5</v>
      </c>
      <c r="H578" s="4" t="s">
        <v>731</v>
      </c>
    </row>
    <row r="579" spans="1:8" ht="45" x14ac:dyDescent="0.25">
      <c r="A579" s="4">
        <v>578</v>
      </c>
      <c r="B579" s="4" t="s">
        <v>1048</v>
      </c>
      <c r="C579" s="97">
        <v>1.76571969696969</v>
      </c>
      <c r="D579" s="96">
        <v>67147.298550455394</v>
      </c>
      <c r="E579" s="96">
        <v>65998.813299422007</v>
      </c>
      <c r="F579" s="96">
        <v>1148.4852510334099</v>
      </c>
      <c r="G579" s="95">
        <v>2.2142694151295999E-5</v>
      </c>
      <c r="H579" s="4" t="s">
        <v>731</v>
      </c>
    </row>
    <row r="580" spans="1:8" ht="45" x14ac:dyDescent="0.25">
      <c r="A580" s="4">
        <v>579</v>
      </c>
      <c r="B580" s="4" t="s">
        <v>1049</v>
      </c>
      <c r="C580" s="97">
        <v>0.135795454545454</v>
      </c>
      <c r="D580" s="96">
        <v>63711.1322236099</v>
      </c>
      <c r="E580" s="96">
        <v>63565.940249814899</v>
      </c>
      <c r="F580" s="96">
        <v>145.191973795092</v>
      </c>
      <c r="G580" s="95">
        <v>2.1009573658426902E-5</v>
      </c>
      <c r="H580" s="4" t="s">
        <v>731</v>
      </c>
    </row>
    <row r="581" spans="1:8" ht="45" x14ac:dyDescent="0.25">
      <c r="A581" s="4">
        <v>580</v>
      </c>
      <c r="B581" s="4" t="s">
        <v>1050</v>
      </c>
      <c r="C581" s="97">
        <v>0.44794393939393801</v>
      </c>
      <c r="D581" s="96">
        <v>63165.517351825001</v>
      </c>
      <c r="E581" s="96">
        <v>824.30278332564001</v>
      </c>
      <c r="F581" s="96">
        <v>62341.214568499403</v>
      </c>
      <c r="G581" s="95">
        <v>2.0829650065205201E-5</v>
      </c>
      <c r="H581" s="4" t="s">
        <v>731</v>
      </c>
    </row>
    <row r="582" spans="1:8" ht="45" x14ac:dyDescent="0.25">
      <c r="A582" s="4">
        <v>581</v>
      </c>
      <c r="B582" s="4" t="s">
        <v>1051</v>
      </c>
      <c r="C582" s="97">
        <v>2.34848484848484E-2</v>
      </c>
      <c r="D582" s="96">
        <v>62983.815003961899</v>
      </c>
      <c r="E582" s="96">
        <v>62909.209248534498</v>
      </c>
      <c r="F582" s="96">
        <v>74.605755427347304</v>
      </c>
      <c r="G582" s="95">
        <v>2.07697313551132E-5</v>
      </c>
      <c r="H582" s="4" t="s">
        <v>731</v>
      </c>
    </row>
    <row r="583" spans="1:8" ht="45" x14ac:dyDescent="0.25">
      <c r="A583" s="4">
        <v>582</v>
      </c>
      <c r="B583" s="4" t="s">
        <v>1052</v>
      </c>
      <c r="C583" s="97">
        <v>2.5405348484848398</v>
      </c>
      <c r="D583" s="96">
        <v>62492.021433354901</v>
      </c>
      <c r="E583" s="96">
        <v>60559.353556767099</v>
      </c>
      <c r="F583" s="96">
        <v>1932.66787658781</v>
      </c>
      <c r="G583" s="95">
        <v>2.06075560352626E-5</v>
      </c>
      <c r="H583" s="4" t="s">
        <v>731</v>
      </c>
    </row>
    <row r="584" spans="1:8" ht="45" x14ac:dyDescent="0.25">
      <c r="A584" s="4">
        <v>583</v>
      </c>
      <c r="B584" s="4" t="s">
        <v>1053</v>
      </c>
      <c r="C584" s="97">
        <v>4.0909090909090798E-2</v>
      </c>
      <c r="D584" s="96">
        <v>59199.648503247001</v>
      </c>
      <c r="E584" s="96">
        <v>59129.295254731704</v>
      </c>
      <c r="F584" s="96">
        <v>70.353248515270295</v>
      </c>
      <c r="G584" s="95">
        <v>1.95218532832955E-5</v>
      </c>
      <c r="H584" s="4" t="s">
        <v>731</v>
      </c>
    </row>
    <row r="585" spans="1:8" ht="45" x14ac:dyDescent="0.25">
      <c r="A585" s="4">
        <v>584</v>
      </c>
      <c r="B585" s="4" t="s">
        <v>1054</v>
      </c>
      <c r="C585" s="97">
        <v>0.95643939393939303</v>
      </c>
      <c r="D585" s="96">
        <v>58917.288778524897</v>
      </c>
      <c r="E585" s="96">
        <v>58391.825598431598</v>
      </c>
      <c r="F585" s="96">
        <v>525.46318009329298</v>
      </c>
      <c r="G585" s="95">
        <v>1.9428741495328799E-5</v>
      </c>
      <c r="H585" s="4" t="s">
        <v>731</v>
      </c>
    </row>
    <row r="586" spans="1:8" ht="45" x14ac:dyDescent="0.25">
      <c r="A586" s="4">
        <v>585</v>
      </c>
      <c r="B586" s="4" t="s">
        <v>1055</v>
      </c>
      <c r="C586" s="97">
        <v>3.4280303030303001E-2</v>
      </c>
      <c r="D586" s="96">
        <v>58234.199890496697</v>
      </c>
      <c r="E586" s="96">
        <v>58197.442295754903</v>
      </c>
      <c r="F586" s="96">
        <v>36.757594741783301</v>
      </c>
      <c r="G586" s="95">
        <v>1.9203484059031599E-5</v>
      </c>
      <c r="H586" s="4" t="s">
        <v>731</v>
      </c>
    </row>
    <row r="587" spans="1:8" ht="45" x14ac:dyDescent="0.25">
      <c r="A587" s="4">
        <v>586</v>
      </c>
      <c r="B587" s="4" t="s">
        <v>1056</v>
      </c>
      <c r="C587" s="97">
        <v>2.6153409090909001</v>
      </c>
      <c r="D587" s="96">
        <v>55067.653945269201</v>
      </c>
      <c r="E587" s="96">
        <v>51025.747557051698</v>
      </c>
      <c r="F587" s="96">
        <v>4041.9063882174601</v>
      </c>
      <c r="G587" s="95">
        <v>1.8159274390216501E-5</v>
      </c>
      <c r="H587" s="4" t="s">
        <v>731</v>
      </c>
    </row>
    <row r="588" spans="1:8" ht="45" x14ac:dyDescent="0.25">
      <c r="A588" s="4">
        <v>587</v>
      </c>
      <c r="B588" s="4" t="s">
        <v>1057</v>
      </c>
      <c r="C588" s="97">
        <v>0.18446969696969601</v>
      </c>
      <c r="D588" s="96">
        <v>54718.954278549303</v>
      </c>
      <c r="E588" s="96">
        <v>54034.510636037099</v>
      </c>
      <c r="F588" s="96">
        <v>684.44364251225102</v>
      </c>
      <c r="G588" s="95">
        <v>1.8044286144411898E-5</v>
      </c>
      <c r="H588" s="4" t="s">
        <v>731</v>
      </c>
    </row>
    <row r="589" spans="1:8" ht="45" x14ac:dyDescent="0.25">
      <c r="A589" s="4">
        <v>588</v>
      </c>
      <c r="B589" s="4" t="s">
        <v>1058</v>
      </c>
      <c r="C589" s="97">
        <v>1.50015606060605</v>
      </c>
      <c r="D589" s="96">
        <v>54109.924237694599</v>
      </c>
      <c r="E589" s="96">
        <v>41227.623417490198</v>
      </c>
      <c r="F589" s="96">
        <v>12882.3008202043</v>
      </c>
      <c r="G589" s="95">
        <v>1.7843450575227101E-5</v>
      </c>
      <c r="H589" s="4" t="s">
        <v>731</v>
      </c>
    </row>
    <row r="590" spans="1:8" ht="45" x14ac:dyDescent="0.25">
      <c r="A590" s="4">
        <v>589</v>
      </c>
      <c r="B590" s="4" t="s">
        <v>1059</v>
      </c>
      <c r="C590" s="97">
        <v>4.6668121212121099</v>
      </c>
      <c r="D590" s="96">
        <v>49485.329277158802</v>
      </c>
      <c r="E590" s="96">
        <v>42886.117443091804</v>
      </c>
      <c r="F590" s="96">
        <v>6599.2118340670204</v>
      </c>
      <c r="G590" s="95">
        <v>1.63184302989784E-5</v>
      </c>
      <c r="H590" s="4" t="s">
        <v>731</v>
      </c>
    </row>
    <row r="591" spans="1:8" ht="45" x14ac:dyDescent="0.25">
      <c r="A591" s="4">
        <v>590</v>
      </c>
      <c r="B591" s="4" t="s">
        <v>1060</v>
      </c>
      <c r="C591" s="97">
        <v>0.51874999999999905</v>
      </c>
      <c r="D591" s="96">
        <v>49429.3274795385</v>
      </c>
      <c r="E591" s="96">
        <v>49137.843202651398</v>
      </c>
      <c r="F591" s="96">
        <v>291.48427688703498</v>
      </c>
      <c r="G591" s="95">
        <v>1.62999629785739E-5</v>
      </c>
      <c r="H591" s="4" t="s">
        <v>731</v>
      </c>
    </row>
    <row r="592" spans="1:8" ht="45" x14ac:dyDescent="0.25">
      <c r="A592" s="4">
        <v>591</v>
      </c>
      <c r="B592" s="4" t="s">
        <v>1061</v>
      </c>
      <c r="C592" s="97">
        <v>6.2908848484848399</v>
      </c>
      <c r="D592" s="96">
        <v>47610.601954813603</v>
      </c>
      <c r="E592" s="96">
        <v>43426.331028213302</v>
      </c>
      <c r="F592" s="96">
        <v>4184.2709266003103</v>
      </c>
      <c r="G592" s="95">
        <v>1.5700214605839601E-5</v>
      </c>
      <c r="H592" s="4" t="s">
        <v>731</v>
      </c>
    </row>
    <row r="593" spans="1:8" ht="45" x14ac:dyDescent="0.25">
      <c r="A593" s="4">
        <v>592</v>
      </c>
      <c r="B593" s="4" t="s">
        <v>1062</v>
      </c>
      <c r="C593" s="97">
        <v>7.71207878787878</v>
      </c>
      <c r="D593" s="96">
        <v>46366.988809009003</v>
      </c>
      <c r="E593" s="96">
        <v>42508.971959631199</v>
      </c>
      <c r="F593" s="96">
        <v>3858.0168493778101</v>
      </c>
      <c r="G593" s="95">
        <v>1.52901170125702E-5</v>
      </c>
      <c r="H593" s="4" t="s">
        <v>731</v>
      </c>
    </row>
    <row r="594" spans="1:8" ht="45" x14ac:dyDescent="0.25">
      <c r="A594" s="4">
        <v>593</v>
      </c>
      <c r="B594" s="4" t="s">
        <v>1063</v>
      </c>
      <c r="C594" s="97">
        <v>0.65624393939393899</v>
      </c>
      <c r="D594" s="96">
        <v>46195.099857394001</v>
      </c>
      <c r="E594" s="96">
        <v>39123.948209275499</v>
      </c>
      <c r="F594" s="96">
        <v>7071.1516481185499</v>
      </c>
      <c r="G594" s="95">
        <v>1.52334343973979E-5</v>
      </c>
      <c r="H594" s="4" t="s">
        <v>731</v>
      </c>
    </row>
    <row r="595" spans="1:8" ht="45" x14ac:dyDescent="0.25">
      <c r="A595" s="4">
        <v>594</v>
      </c>
      <c r="B595" s="4" t="s">
        <v>1064</v>
      </c>
      <c r="C595" s="97">
        <v>0.35719696969696901</v>
      </c>
      <c r="D595" s="96">
        <v>43578.3827758138</v>
      </c>
      <c r="E595" s="96">
        <v>32224.915404327701</v>
      </c>
      <c r="F595" s="96">
        <v>11353.4673714861</v>
      </c>
      <c r="G595" s="95">
        <v>1.43705379403742E-5</v>
      </c>
      <c r="H595" s="4" t="s">
        <v>731</v>
      </c>
    </row>
    <row r="596" spans="1:8" ht="45" x14ac:dyDescent="0.25">
      <c r="A596" s="4">
        <v>595</v>
      </c>
      <c r="B596" s="4" t="s">
        <v>1065</v>
      </c>
      <c r="C596" s="97">
        <v>0.49167878787878699</v>
      </c>
      <c r="D596" s="96">
        <v>42647.5085791659</v>
      </c>
      <c r="E596" s="96">
        <v>42402.393178290899</v>
      </c>
      <c r="F596" s="96">
        <v>245.11540087497801</v>
      </c>
      <c r="G596" s="95">
        <v>1.40635700790503E-5</v>
      </c>
      <c r="H596" s="4" t="s">
        <v>731</v>
      </c>
    </row>
    <row r="597" spans="1:8" ht="45" x14ac:dyDescent="0.25">
      <c r="A597" s="4">
        <v>596</v>
      </c>
      <c r="B597" s="4" t="s">
        <v>1066</v>
      </c>
      <c r="C597" s="97">
        <v>1.5089015151515099</v>
      </c>
      <c r="D597" s="96">
        <v>42511.346986520097</v>
      </c>
      <c r="E597" s="96">
        <v>41445.1419133651</v>
      </c>
      <c r="F597" s="96">
        <v>1066.20507315498</v>
      </c>
      <c r="G597" s="95">
        <v>1.40186690247087E-5</v>
      </c>
      <c r="H597" s="4" t="s">
        <v>731</v>
      </c>
    </row>
    <row r="598" spans="1:8" ht="45" x14ac:dyDescent="0.25">
      <c r="A598" s="4">
        <v>597</v>
      </c>
      <c r="B598" s="4" t="s">
        <v>1067</v>
      </c>
      <c r="C598" s="97">
        <v>2.1018545454545401</v>
      </c>
      <c r="D598" s="96">
        <v>42423.824828361401</v>
      </c>
      <c r="E598" s="96">
        <v>41018.350463707298</v>
      </c>
      <c r="F598" s="96">
        <v>1405.4743646541101</v>
      </c>
      <c r="G598" s="95">
        <v>1.3989807455868099E-5</v>
      </c>
      <c r="H598" s="4" t="s">
        <v>731</v>
      </c>
    </row>
    <row r="599" spans="1:8" ht="45" x14ac:dyDescent="0.25">
      <c r="A599" s="4">
        <v>598</v>
      </c>
      <c r="B599" s="4" t="s">
        <v>1068</v>
      </c>
      <c r="C599" s="97">
        <v>0.26853030303030201</v>
      </c>
      <c r="D599" s="96">
        <v>41801.399254022901</v>
      </c>
      <c r="E599" s="96">
        <v>41062.206837852696</v>
      </c>
      <c r="F599" s="96">
        <v>739.19241617022601</v>
      </c>
      <c r="G599" s="95">
        <v>1.37845545354671E-5</v>
      </c>
      <c r="H599" s="4" t="s">
        <v>731</v>
      </c>
    </row>
    <row r="600" spans="1:8" ht="45" x14ac:dyDescent="0.25">
      <c r="A600" s="4">
        <v>599</v>
      </c>
      <c r="B600" s="4" t="s">
        <v>1069</v>
      </c>
      <c r="C600" s="97">
        <v>4.4727303030302998</v>
      </c>
      <c r="D600" s="96">
        <v>41775.6269286768</v>
      </c>
      <c r="E600" s="96">
        <v>39301.033126221999</v>
      </c>
      <c r="F600" s="96">
        <v>2474.59380245478</v>
      </c>
      <c r="G600" s="95">
        <v>1.3776055776320801E-5</v>
      </c>
      <c r="H600" s="4" t="s">
        <v>731</v>
      </c>
    </row>
    <row r="601" spans="1:8" ht="45" x14ac:dyDescent="0.25">
      <c r="A601" s="4">
        <v>600</v>
      </c>
      <c r="B601" s="4" t="s">
        <v>1070</v>
      </c>
      <c r="C601" s="97">
        <v>1.5255787878787801</v>
      </c>
      <c r="D601" s="96">
        <v>40994.887068616699</v>
      </c>
      <c r="E601" s="96">
        <v>9652.97010885487</v>
      </c>
      <c r="F601" s="96">
        <v>31341.9169597619</v>
      </c>
      <c r="G601" s="95">
        <v>1.35185966632033E-5</v>
      </c>
      <c r="H601" s="4" t="s">
        <v>731</v>
      </c>
    </row>
    <row r="602" spans="1:8" ht="45" x14ac:dyDescent="0.25">
      <c r="A602" s="4">
        <v>601</v>
      </c>
      <c r="B602" s="4" t="s">
        <v>1071</v>
      </c>
      <c r="C602" s="97">
        <v>0.44715909090909001</v>
      </c>
      <c r="D602" s="96">
        <v>39569.891076975102</v>
      </c>
      <c r="E602" s="96">
        <v>39259.777929381897</v>
      </c>
      <c r="F602" s="96">
        <v>310.11314759322897</v>
      </c>
      <c r="G602" s="95">
        <v>1.3048685719786299E-5</v>
      </c>
      <c r="H602" s="4" t="s">
        <v>731</v>
      </c>
    </row>
    <row r="603" spans="1:8" ht="45" x14ac:dyDescent="0.25">
      <c r="A603" s="4">
        <v>602</v>
      </c>
      <c r="B603" s="4" t="s">
        <v>1072</v>
      </c>
      <c r="C603" s="97">
        <v>9.5454545454545403E-2</v>
      </c>
      <c r="D603" s="96">
        <v>39026.189044544</v>
      </c>
      <c r="E603" s="96">
        <v>37945.460982679302</v>
      </c>
      <c r="F603" s="96">
        <v>1080.7280618646801</v>
      </c>
      <c r="G603" s="95">
        <v>1.28693929101953E-5</v>
      </c>
      <c r="H603" s="4" t="s">
        <v>731</v>
      </c>
    </row>
    <row r="604" spans="1:8" ht="45" x14ac:dyDescent="0.25">
      <c r="A604" s="4">
        <v>603</v>
      </c>
      <c r="B604" s="4" t="s">
        <v>1073</v>
      </c>
      <c r="C604" s="97">
        <v>7.4416666666666603E-2</v>
      </c>
      <c r="D604" s="96">
        <v>33280.731651646303</v>
      </c>
      <c r="E604" s="96">
        <v>33209.738526162801</v>
      </c>
      <c r="F604" s="96">
        <v>70.9931254834231</v>
      </c>
      <c r="G604" s="95">
        <v>1.0974753683352201E-5</v>
      </c>
      <c r="H604" s="4" t="s">
        <v>731</v>
      </c>
    </row>
    <row r="605" spans="1:8" ht="45" x14ac:dyDescent="0.25">
      <c r="A605" s="4">
        <v>604</v>
      </c>
      <c r="B605" s="4" t="s">
        <v>1074</v>
      </c>
      <c r="C605" s="97">
        <v>2.6704545454545401E-2</v>
      </c>
      <c r="D605" s="96">
        <v>29753.378033650599</v>
      </c>
      <c r="E605" s="96">
        <v>29717.329395356301</v>
      </c>
      <c r="F605" s="96">
        <v>36.048638294211997</v>
      </c>
      <c r="G605" s="95">
        <v>9.8115629964170403E-6</v>
      </c>
      <c r="H605" s="4" t="s">
        <v>731</v>
      </c>
    </row>
    <row r="606" spans="1:8" ht="45" x14ac:dyDescent="0.25">
      <c r="A606" s="4">
        <v>605</v>
      </c>
      <c r="B606" s="4" t="s">
        <v>1075</v>
      </c>
      <c r="C606" s="97">
        <v>3.8118181818181697E-2</v>
      </c>
      <c r="D606" s="96">
        <v>27480.655213091399</v>
      </c>
      <c r="E606" s="96">
        <v>24789.1776126568</v>
      </c>
      <c r="F606" s="96">
        <v>2691.47760043467</v>
      </c>
      <c r="G606" s="95">
        <v>9.0621031165307804E-6</v>
      </c>
      <c r="H606" s="4" t="s">
        <v>731</v>
      </c>
    </row>
    <row r="607" spans="1:8" ht="45" x14ac:dyDescent="0.25">
      <c r="A607" s="4">
        <v>606</v>
      </c>
      <c r="B607" s="4" t="s">
        <v>1076</v>
      </c>
      <c r="C607" s="97">
        <v>0.158178787878787</v>
      </c>
      <c r="D607" s="96">
        <v>27174.8805029881</v>
      </c>
      <c r="E607" s="96">
        <v>25293.141376314699</v>
      </c>
      <c r="F607" s="96">
        <v>1881.7391266734101</v>
      </c>
      <c r="G607" s="95">
        <v>8.9612699329004297E-6</v>
      </c>
      <c r="H607" s="4" t="s">
        <v>731</v>
      </c>
    </row>
    <row r="608" spans="1:8" ht="45" x14ac:dyDescent="0.25">
      <c r="A608" s="4">
        <v>607</v>
      </c>
      <c r="B608" s="4" t="s">
        <v>1077</v>
      </c>
      <c r="C608" s="97">
        <v>0.112310606060605</v>
      </c>
      <c r="D608" s="96">
        <v>27078.0985120275</v>
      </c>
      <c r="E608" s="96">
        <v>3452.9675042029899</v>
      </c>
      <c r="F608" s="96">
        <v>23625.131007824501</v>
      </c>
      <c r="G608" s="95">
        <v>8.9293548138791803E-6</v>
      </c>
      <c r="H608" s="4" t="s">
        <v>731</v>
      </c>
    </row>
    <row r="609" spans="1:8" ht="45" x14ac:dyDescent="0.25">
      <c r="A609" s="4">
        <v>608</v>
      </c>
      <c r="B609" s="4" t="s">
        <v>1078</v>
      </c>
      <c r="C609" s="97">
        <v>3.4090909090908998E-2</v>
      </c>
      <c r="D609" s="96">
        <v>26667.848407972899</v>
      </c>
      <c r="E609" s="96">
        <v>26590.634360166201</v>
      </c>
      <c r="F609" s="96">
        <v>77.214047806603602</v>
      </c>
      <c r="G609" s="95">
        <v>8.7940695116299192E-6</v>
      </c>
      <c r="H609" s="4" t="s">
        <v>731</v>
      </c>
    </row>
    <row r="610" spans="1:8" ht="45" x14ac:dyDescent="0.25">
      <c r="A610" s="4">
        <v>609</v>
      </c>
      <c r="B610" s="4" t="s">
        <v>1079</v>
      </c>
      <c r="C610" s="97">
        <v>8.0871212121211997E-2</v>
      </c>
      <c r="D610" s="96">
        <v>26249.363791781299</v>
      </c>
      <c r="E610" s="96">
        <v>26142.281980513799</v>
      </c>
      <c r="F610" s="96">
        <v>107.081811267516</v>
      </c>
      <c r="G610" s="95">
        <v>8.6560687720113602E-6</v>
      </c>
      <c r="H610" s="4" t="s">
        <v>731</v>
      </c>
    </row>
    <row r="611" spans="1:8" ht="45" x14ac:dyDescent="0.25">
      <c r="A611" s="4">
        <v>610</v>
      </c>
      <c r="B611" s="4" t="s">
        <v>1080</v>
      </c>
      <c r="C611" s="97">
        <v>3.6174242424242303E-2</v>
      </c>
      <c r="D611" s="96">
        <v>25280.9553284822</v>
      </c>
      <c r="E611" s="96">
        <v>25169.148712236201</v>
      </c>
      <c r="F611" s="96">
        <v>111.80661624594499</v>
      </c>
      <c r="G611" s="95">
        <v>8.3367234985712505E-6</v>
      </c>
      <c r="H611" s="4" t="s">
        <v>731</v>
      </c>
    </row>
    <row r="612" spans="1:8" ht="45" x14ac:dyDescent="0.25">
      <c r="A612" s="4">
        <v>611</v>
      </c>
      <c r="B612" s="4" t="s">
        <v>1081</v>
      </c>
      <c r="C612" s="97">
        <v>0.173831818181818</v>
      </c>
      <c r="D612" s="96">
        <v>24990.961673900601</v>
      </c>
      <c r="E612" s="96">
        <v>17761.5887103694</v>
      </c>
      <c r="F612" s="96">
        <v>7229.3729635311402</v>
      </c>
      <c r="G612" s="95">
        <v>8.2410943230446696E-6</v>
      </c>
      <c r="H612" s="4" t="s">
        <v>731</v>
      </c>
    </row>
    <row r="613" spans="1:8" ht="45" x14ac:dyDescent="0.25">
      <c r="A613" s="4">
        <v>612</v>
      </c>
      <c r="B613" s="4" t="s">
        <v>1082</v>
      </c>
      <c r="C613" s="97">
        <v>0.29486515151515102</v>
      </c>
      <c r="D613" s="96">
        <v>24802.01920952</v>
      </c>
      <c r="E613" s="96">
        <v>24563.730218454399</v>
      </c>
      <c r="F613" s="96">
        <v>238.28899106568201</v>
      </c>
      <c r="G613" s="95">
        <v>8.1787880904591996E-6</v>
      </c>
      <c r="H613" s="4" t="s">
        <v>731</v>
      </c>
    </row>
    <row r="614" spans="1:8" ht="45" x14ac:dyDescent="0.25">
      <c r="A614" s="4">
        <v>613</v>
      </c>
      <c r="B614" s="4" t="s">
        <v>1083</v>
      </c>
      <c r="C614" s="97">
        <v>0.23901515151515099</v>
      </c>
      <c r="D614" s="96">
        <v>22980.865612314799</v>
      </c>
      <c r="E614" s="96">
        <v>22772.458904524901</v>
      </c>
      <c r="F614" s="96">
        <v>208.40670778988999</v>
      </c>
      <c r="G614" s="95">
        <v>7.57823902927624E-6</v>
      </c>
      <c r="H614" s="4" t="s">
        <v>731</v>
      </c>
    </row>
    <row r="615" spans="1:8" ht="45" x14ac:dyDescent="0.25">
      <c r="A615" s="4">
        <v>614</v>
      </c>
      <c r="B615" s="4" t="s">
        <v>1084</v>
      </c>
      <c r="C615" s="97">
        <v>3.3522727272727197E-2</v>
      </c>
      <c r="D615" s="96">
        <v>22684.318141060801</v>
      </c>
      <c r="E615" s="96">
        <v>11406.261915204301</v>
      </c>
      <c r="F615" s="96">
        <v>11278.056225856501</v>
      </c>
      <c r="G615" s="95">
        <v>7.4804486475472802E-6</v>
      </c>
      <c r="H615" s="4" t="s">
        <v>731</v>
      </c>
    </row>
    <row r="616" spans="1:8" ht="45" x14ac:dyDescent="0.25">
      <c r="A616" s="4">
        <v>615</v>
      </c>
      <c r="B616" s="4" t="s">
        <v>1085</v>
      </c>
      <c r="C616" s="97">
        <v>5.30303030303029E-2</v>
      </c>
      <c r="D616" s="96">
        <v>21822.314003652398</v>
      </c>
      <c r="E616" s="96">
        <v>21747.249872338602</v>
      </c>
      <c r="F616" s="96">
        <v>75.064131313857501</v>
      </c>
      <c r="G616" s="95">
        <v>7.1961915830959996E-6</v>
      </c>
      <c r="H616" s="4" t="s">
        <v>731</v>
      </c>
    </row>
    <row r="617" spans="1:8" ht="45" x14ac:dyDescent="0.25">
      <c r="A617" s="4">
        <v>616</v>
      </c>
      <c r="B617" s="4" t="s">
        <v>1086</v>
      </c>
      <c r="C617" s="97">
        <v>1.9464015151515099</v>
      </c>
      <c r="D617" s="96">
        <v>19419.328192417699</v>
      </c>
      <c r="E617" s="96">
        <v>18378.337726102702</v>
      </c>
      <c r="F617" s="96">
        <v>1040.9904663150201</v>
      </c>
      <c r="G617" s="95">
        <v>6.4037757895091199E-6</v>
      </c>
      <c r="H617" s="4" t="s">
        <v>731</v>
      </c>
    </row>
    <row r="618" spans="1:8" ht="45" x14ac:dyDescent="0.25">
      <c r="A618" s="4">
        <v>617</v>
      </c>
      <c r="B618" s="4" t="s">
        <v>1087</v>
      </c>
      <c r="C618" s="97">
        <v>1.21098484848484</v>
      </c>
      <c r="D618" s="96">
        <v>19415.262546191199</v>
      </c>
      <c r="E618" s="96">
        <v>18727.762358615</v>
      </c>
      <c r="F618" s="96">
        <v>687.50018757621001</v>
      </c>
      <c r="G618" s="95">
        <v>6.4024350898404299E-6</v>
      </c>
      <c r="H618" s="4" t="s">
        <v>731</v>
      </c>
    </row>
    <row r="619" spans="1:8" ht="45" x14ac:dyDescent="0.25">
      <c r="A619" s="4">
        <v>618</v>
      </c>
      <c r="B619" s="4" t="s">
        <v>1088</v>
      </c>
      <c r="C619" s="97">
        <v>0.906249999999998</v>
      </c>
      <c r="D619" s="96">
        <v>18246.5091469258</v>
      </c>
      <c r="E619" s="96">
        <v>3077.2861728775001</v>
      </c>
      <c r="F619" s="96">
        <v>15169.2229740483</v>
      </c>
      <c r="G619" s="95">
        <v>6.0170234706555298E-6</v>
      </c>
      <c r="H619" s="4" t="s">
        <v>731</v>
      </c>
    </row>
    <row r="620" spans="1:8" ht="45" x14ac:dyDescent="0.25">
      <c r="A620" s="4">
        <v>619</v>
      </c>
      <c r="B620" s="4" t="s">
        <v>1089</v>
      </c>
      <c r="C620" s="97">
        <v>0.61936212121211998</v>
      </c>
      <c r="D620" s="96">
        <v>17965.879107256402</v>
      </c>
      <c r="E620" s="96">
        <v>15601.9726026151</v>
      </c>
      <c r="F620" s="96">
        <v>2363.9065046413898</v>
      </c>
      <c r="G620" s="95">
        <v>5.9244820688090397E-6</v>
      </c>
      <c r="H620" s="4" t="s">
        <v>731</v>
      </c>
    </row>
    <row r="621" spans="1:8" ht="45" x14ac:dyDescent="0.25">
      <c r="A621" s="4">
        <v>620</v>
      </c>
      <c r="B621" s="4" t="s">
        <v>1090</v>
      </c>
      <c r="C621" s="97">
        <v>1.8749999999999999E-2</v>
      </c>
      <c r="D621" s="96">
        <v>17843.897355815301</v>
      </c>
      <c r="E621" s="96">
        <v>14868.805523643399</v>
      </c>
      <c r="F621" s="96">
        <v>2975.09183217184</v>
      </c>
      <c r="G621" s="95">
        <v>5.8842570013452802E-6</v>
      </c>
      <c r="H621" s="4" t="s">
        <v>731</v>
      </c>
    </row>
    <row r="622" spans="1:8" ht="45" x14ac:dyDescent="0.25">
      <c r="A622" s="4">
        <v>621</v>
      </c>
      <c r="B622" s="4" t="s">
        <v>1091</v>
      </c>
      <c r="C622" s="97">
        <v>5.0946969696969602E-2</v>
      </c>
      <c r="D622" s="96">
        <v>17796.930711172499</v>
      </c>
      <c r="E622" s="96">
        <v>17679.218139001699</v>
      </c>
      <c r="F622" s="96">
        <v>117.712572170862</v>
      </c>
      <c r="G622" s="95">
        <v>5.8687691400301204E-6</v>
      </c>
      <c r="H622" s="4" t="s">
        <v>731</v>
      </c>
    </row>
    <row r="623" spans="1:8" ht="45" x14ac:dyDescent="0.25">
      <c r="A623" s="4">
        <v>622</v>
      </c>
      <c r="B623" s="4" t="s">
        <v>1092</v>
      </c>
      <c r="C623" s="97">
        <v>0.410227272727272</v>
      </c>
      <c r="D623" s="96">
        <v>17368.589900094001</v>
      </c>
      <c r="E623" s="96">
        <v>17079.2264584732</v>
      </c>
      <c r="F623" s="96">
        <v>289.363441620804</v>
      </c>
      <c r="G623" s="95">
        <v>5.7275181920846403E-6</v>
      </c>
      <c r="H623" s="4" t="s">
        <v>731</v>
      </c>
    </row>
    <row r="624" spans="1:8" ht="45" x14ac:dyDescent="0.25">
      <c r="A624" s="4">
        <v>623</v>
      </c>
      <c r="B624" s="4" t="s">
        <v>1093</v>
      </c>
      <c r="C624" s="97">
        <v>3.8636363636363497E-2</v>
      </c>
      <c r="D624" s="96">
        <v>16695.981910745999</v>
      </c>
      <c r="E624" s="96">
        <v>16597.360345854198</v>
      </c>
      <c r="F624" s="96">
        <v>98.621564891774796</v>
      </c>
      <c r="G624" s="95">
        <v>5.5057169683070497E-6</v>
      </c>
      <c r="H624" s="4" t="s">
        <v>731</v>
      </c>
    </row>
    <row r="625" spans="1:8" ht="45" x14ac:dyDescent="0.25">
      <c r="A625" s="4">
        <v>624</v>
      </c>
      <c r="B625" s="4" t="s">
        <v>1094</v>
      </c>
      <c r="C625" s="97">
        <v>0.43809999999999899</v>
      </c>
      <c r="D625" s="96">
        <v>15605.623188142399</v>
      </c>
      <c r="E625" s="96">
        <v>7706.5534683589603</v>
      </c>
      <c r="F625" s="96">
        <v>7899.0697197834597</v>
      </c>
      <c r="G625" s="95">
        <v>5.1461570123444302E-6</v>
      </c>
      <c r="H625" s="4" t="s">
        <v>731</v>
      </c>
    </row>
    <row r="626" spans="1:8" ht="45" x14ac:dyDescent="0.25">
      <c r="A626" s="4">
        <v>625</v>
      </c>
      <c r="B626" s="4" t="s">
        <v>1095</v>
      </c>
      <c r="C626" s="97">
        <v>3.4280303030303001E-2</v>
      </c>
      <c r="D626" s="96">
        <v>15491.1027013657</v>
      </c>
      <c r="E626" s="96">
        <v>15462.1698767986</v>
      </c>
      <c r="F626" s="96">
        <v>28.9328245671033</v>
      </c>
      <c r="G626" s="95">
        <v>5.1083923938490496E-6</v>
      </c>
      <c r="H626" s="4" t="s">
        <v>731</v>
      </c>
    </row>
    <row r="627" spans="1:8" ht="45" x14ac:dyDescent="0.25">
      <c r="A627" s="4">
        <v>626</v>
      </c>
      <c r="B627" s="4" t="s">
        <v>1096</v>
      </c>
      <c r="C627" s="97">
        <v>0.39659090909090799</v>
      </c>
      <c r="D627" s="96">
        <v>14668.0984320646</v>
      </c>
      <c r="E627" s="96">
        <v>14389.5415893275</v>
      </c>
      <c r="F627" s="96">
        <v>278.55684273714002</v>
      </c>
      <c r="G627" s="95">
        <v>4.8369960426369301E-6</v>
      </c>
      <c r="H627" s="4" t="s">
        <v>731</v>
      </c>
    </row>
    <row r="628" spans="1:8" ht="45" x14ac:dyDescent="0.25">
      <c r="A628" s="4">
        <v>627</v>
      </c>
      <c r="B628" s="4" t="s">
        <v>1097</v>
      </c>
      <c r="C628" s="97">
        <v>0.36529696969696901</v>
      </c>
      <c r="D628" s="96">
        <v>12413.6751547072</v>
      </c>
      <c r="E628" s="96">
        <v>12268.9784403882</v>
      </c>
      <c r="F628" s="96">
        <v>144.696714318961</v>
      </c>
      <c r="G628" s="95">
        <v>4.0935706748899599E-6</v>
      </c>
      <c r="H628" s="4" t="s">
        <v>731</v>
      </c>
    </row>
    <row r="629" spans="1:8" ht="45" x14ac:dyDescent="0.25">
      <c r="A629" s="4">
        <v>628</v>
      </c>
      <c r="B629" s="4" t="s">
        <v>1098</v>
      </c>
      <c r="C629" s="97">
        <v>0.41061969696969602</v>
      </c>
      <c r="D629" s="96">
        <v>12283.223360536</v>
      </c>
      <c r="E629" s="96">
        <v>2062.7224932243298</v>
      </c>
      <c r="F629" s="96">
        <v>10220.500867311601</v>
      </c>
      <c r="G629" s="95">
        <v>4.0505525007835096E-6</v>
      </c>
      <c r="H629" s="4" t="s">
        <v>731</v>
      </c>
    </row>
    <row r="630" spans="1:8" ht="45" x14ac:dyDescent="0.25">
      <c r="A630" s="4">
        <v>629</v>
      </c>
      <c r="B630" s="4" t="s">
        <v>1099</v>
      </c>
      <c r="C630" s="97">
        <v>5.7007575757575597E-2</v>
      </c>
      <c r="D630" s="96">
        <v>12069.485934287801</v>
      </c>
      <c r="E630" s="96">
        <v>12004.558051444899</v>
      </c>
      <c r="F630" s="96">
        <v>64.927882842845307</v>
      </c>
      <c r="G630" s="95">
        <v>3.9800698073577601E-6</v>
      </c>
      <c r="H630" s="4" t="s">
        <v>731</v>
      </c>
    </row>
    <row r="631" spans="1:8" ht="45" x14ac:dyDescent="0.25">
      <c r="A631" s="4">
        <v>630</v>
      </c>
      <c r="B631" s="4" t="s">
        <v>1100</v>
      </c>
      <c r="C631" s="97">
        <v>0.124999999999999</v>
      </c>
      <c r="D631" s="96">
        <v>11797.5287642283</v>
      </c>
      <c r="E631" s="96">
        <v>11692.1293516185</v>
      </c>
      <c r="F631" s="96">
        <v>105.39941260973799</v>
      </c>
      <c r="G631" s="95">
        <v>3.8903883969529196E-6</v>
      </c>
      <c r="H631" s="4" t="s">
        <v>731</v>
      </c>
    </row>
    <row r="632" spans="1:8" ht="45" x14ac:dyDescent="0.25">
      <c r="A632" s="4">
        <v>631</v>
      </c>
      <c r="B632" s="4" t="s">
        <v>1101</v>
      </c>
      <c r="C632" s="97">
        <v>8.1437878787878601E-2</v>
      </c>
      <c r="D632" s="96">
        <v>11429.7303502138</v>
      </c>
      <c r="E632" s="96">
        <v>51.701382675396601</v>
      </c>
      <c r="F632" s="96">
        <v>11378.028967538399</v>
      </c>
      <c r="G632" s="95">
        <v>3.7691020910751701E-6</v>
      </c>
      <c r="H632" s="4" t="s">
        <v>731</v>
      </c>
    </row>
    <row r="633" spans="1:8" ht="45" x14ac:dyDescent="0.25">
      <c r="A633" s="4">
        <v>632</v>
      </c>
      <c r="B633" s="4" t="s">
        <v>1102</v>
      </c>
      <c r="C633" s="97">
        <v>4.3939393939393799E-2</v>
      </c>
      <c r="D633" s="96">
        <v>10876.079063457601</v>
      </c>
      <c r="E633" s="96">
        <v>10799.6752737841</v>
      </c>
      <c r="F633" s="96">
        <v>76.403789673500299</v>
      </c>
      <c r="G633" s="95">
        <v>3.58652838559836E-6</v>
      </c>
      <c r="H633" s="4" t="s">
        <v>731</v>
      </c>
    </row>
    <row r="634" spans="1:8" ht="45" x14ac:dyDescent="0.25">
      <c r="A634" s="4">
        <v>633</v>
      </c>
      <c r="B634" s="4" t="s">
        <v>1103</v>
      </c>
      <c r="C634" s="97">
        <v>0.68764242424242294</v>
      </c>
      <c r="D634" s="96">
        <v>10771.261880411101</v>
      </c>
      <c r="E634" s="96">
        <v>10475.992280823901</v>
      </c>
      <c r="F634" s="96">
        <v>295.269599587112</v>
      </c>
      <c r="G634" s="95">
        <v>3.5519635575843899E-6</v>
      </c>
      <c r="H634" s="4" t="s">
        <v>731</v>
      </c>
    </row>
    <row r="635" spans="1:8" ht="45" x14ac:dyDescent="0.25">
      <c r="A635" s="4">
        <v>634</v>
      </c>
      <c r="B635" s="4" t="s">
        <v>1104</v>
      </c>
      <c r="C635" s="97">
        <v>3.9772727272727203E-2</v>
      </c>
      <c r="D635" s="96">
        <v>10677.639061604301</v>
      </c>
      <c r="E635" s="96">
        <v>10638.8447996626</v>
      </c>
      <c r="F635" s="96">
        <v>38.7942619417354</v>
      </c>
      <c r="G635" s="95">
        <v>3.52109021662843E-6</v>
      </c>
      <c r="H635" s="4" t="s">
        <v>731</v>
      </c>
    </row>
    <row r="636" spans="1:8" ht="45" x14ac:dyDescent="0.25">
      <c r="A636" s="4">
        <v>635</v>
      </c>
      <c r="B636" s="4" t="s">
        <v>1105</v>
      </c>
      <c r="C636" s="97">
        <v>0.38679090909090802</v>
      </c>
      <c r="D636" s="96">
        <v>10605.3021785001</v>
      </c>
      <c r="E636" s="96">
        <v>356.76898098149098</v>
      </c>
      <c r="F636" s="96">
        <v>10248.5331975186</v>
      </c>
      <c r="G636" s="95">
        <v>3.4972361895415298E-6</v>
      </c>
      <c r="H636" s="4" t="s">
        <v>731</v>
      </c>
    </row>
    <row r="637" spans="1:8" ht="45" x14ac:dyDescent="0.25">
      <c r="A637" s="4">
        <v>636</v>
      </c>
      <c r="B637" s="4" t="s">
        <v>1106</v>
      </c>
      <c r="C637" s="97">
        <v>8.9351515151515098E-2</v>
      </c>
      <c r="D637" s="96">
        <v>9416.2865505873106</v>
      </c>
      <c r="E637" s="96">
        <v>7.1796532742599997</v>
      </c>
      <c r="F637" s="96">
        <v>9409.1068973130496</v>
      </c>
      <c r="G637" s="95">
        <v>3.1051428371901801E-6</v>
      </c>
      <c r="H637" s="4" t="s">
        <v>731</v>
      </c>
    </row>
    <row r="638" spans="1:8" ht="45" x14ac:dyDescent="0.25">
      <c r="A638" s="4">
        <v>637</v>
      </c>
      <c r="B638" s="4" t="s">
        <v>1107</v>
      </c>
      <c r="C638" s="97">
        <v>1.0950606060606001</v>
      </c>
      <c r="D638" s="96">
        <v>8376.6150450637797</v>
      </c>
      <c r="E638" s="96">
        <v>7859.7029934686298</v>
      </c>
      <c r="F638" s="96">
        <v>516.91205159515198</v>
      </c>
      <c r="G638" s="95">
        <v>2.7622976496458699E-6</v>
      </c>
      <c r="H638" s="4" t="s">
        <v>731</v>
      </c>
    </row>
    <row r="639" spans="1:8" ht="45" x14ac:dyDescent="0.25">
      <c r="A639" s="4">
        <v>638</v>
      </c>
      <c r="B639" s="4" t="s">
        <v>1108</v>
      </c>
      <c r="C639" s="97">
        <v>0.63484090909090796</v>
      </c>
      <c r="D639" s="96">
        <v>8267.9740014210802</v>
      </c>
      <c r="E639" s="96">
        <v>7400.243068451</v>
      </c>
      <c r="F639" s="96">
        <v>867.73093297008199</v>
      </c>
      <c r="G639" s="95">
        <v>2.7264718539163401E-6</v>
      </c>
      <c r="H639" s="4" t="s">
        <v>731</v>
      </c>
    </row>
    <row r="640" spans="1:8" ht="45" x14ac:dyDescent="0.25">
      <c r="A640" s="4">
        <v>639</v>
      </c>
      <c r="B640" s="4" t="s">
        <v>1109</v>
      </c>
      <c r="C640" s="97">
        <v>5.4356060606060401E-2</v>
      </c>
      <c r="D640" s="96">
        <v>7812.7221949465802</v>
      </c>
      <c r="E640" s="96">
        <v>7673.3445979960998</v>
      </c>
      <c r="F640" s="96">
        <v>139.37759695047899</v>
      </c>
      <c r="G640" s="95">
        <v>2.5763466555807001E-6</v>
      </c>
      <c r="H640" s="4" t="s">
        <v>731</v>
      </c>
    </row>
    <row r="641" spans="1:8" ht="45" x14ac:dyDescent="0.25">
      <c r="A641" s="4">
        <v>640</v>
      </c>
      <c r="B641" s="4" t="s">
        <v>1110</v>
      </c>
      <c r="C641" s="97">
        <v>4.3939393939393598E-2</v>
      </c>
      <c r="D641" s="96">
        <v>7589.6612022813497</v>
      </c>
      <c r="E641" s="96">
        <v>7483.5686705525204</v>
      </c>
      <c r="F641" s="96">
        <v>106.092531728826</v>
      </c>
      <c r="G641" s="95">
        <v>2.5027893949865201E-6</v>
      </c>
      <c r="H641" s="4" t="s">
        <v>731</v>
      </c>
    </row>
    <row r="642" spans="1:8" ht="45" x14ac:dyDescent="0.25">
      <c r="A642" s="4">
        <v>641</v>
      </c>
      <c r="B642" s="4" t="s">
        <v>1111</v>
      </c>
      <c r="C642" s="97">
        <v>0.42897727272727199</v>
      </c>
      <c r="D642" s="96">
        <v>7428.60866871503</v>
      </c>
      <c r="E642" s="96">
        <v>7042.1258153215203</v>
      </c>
      <c r="F642" s="96">
        <v>386.48285339351798</v>
      </c>
      <c r="G642" s="95">
        <v>2.44968022946484E-6</v>
      </c>
      <c r="H642" s="4" t="s">
        <v>731</v>
      </c>
    </row>
    <row r="643" spans="1:8" ht="45" x14ac:dyDescent="0.25">
      <c r="A643" s="4">
        <v>642</v>
      </c>
      <c r="B643" s="4" t="s">
        <v>1112</v>
      </c>
      <c r="C643" s="97">
        <v>1.6856060606060499E-2</v>
      </c>
      <c r="D643" s="96">
        <v>6806.1624802387596</v>
      </c>
      <c r="E643" s="96">
        <v>6744.9283062102404</v>
      </c>
      <c r="F643" s="96">
        <v>61.234174028523</v>
      </c>
      <c r="G643" s="95">
        <v>2.2444205112840102E-6</v>
      </c>
      <c r="H643" s="4" t="s">
        <v>731</v>
      </c>
    </row>
    <row r="644" spans="1:8" ht="45" x14ac:dyDescent="0.25">
      <c r="A644" s="4">
        <v>643</v>
      </c>
      <c r="B644" s="4" t="s">
        <v>1113</v>
      </c>
      <c r="C644" s="97">
        <v>7.4242424242424096E-2</v>
      </c>
      <c r="D644" s="96">
        <v>6715.3102871756701</v>
      </c>
      <c r="E644" s="96">
        <v>6649.6654298981402</v>
      </c>
      <c r="F644" s="96">
        <v>65.644857277526796</v>
      </c>
      <c r="G644" s="95">
        <v>2.2144608201661501E-6</v>
      </c>
      <c r="H644" s="4" t="s">
        <v>731</v>
      </c>
    </row>
    <row r="645" spans="1:8" ht="45" x14ac:dyDescent="0.25">
      <c r="A645" s="4">
        <v>644</v>
      </c>
      <c r="B645" s="4" t="s">
        <v>1114</v>
      </c>
      <c r="C645" s="97">
        <v>0.22215909090909</v>
      </c>
      <c r="D645" s="96">
        <v>6618.94131528869</v>
      </c>
      <c r="E645" s="96">
        <v>6379.3002929504801</v>
      </c>
      <c r="F645" s="96">
        <v>239.64102233820199</v>
      </c>
      <c r="G645" s="95">
        <v>2.1826818995508301E-6</v>
      </c>
      <c r="H645" s="4" t="s">
        <v>731</v>
      </c>
    </row>
    <row r="646" spans="1:8" ht="45" x14ac:dyDescent="0.25">
      <c r="A646" s="4">
        <v>645</v>
      </c>
      <c r="B646" s="4" t="s">
        <v>1115</v>
      </c>
      <c r="C646" s="97">
        <v>4.9053030303030098E-2</v>
      </c>
      <c r="D646" s="96">
        <v>6393.3665076520601</v>
      </c>
      <c r="E646" s="96">
        <v>2196.0606604847499</v>
      </c>
      <c r="F646" s="96">
        <v>4197.3058471673103</v>
      </c>
      <c r="G646" s="95">
        <v>2.1082956758074802E-6</v>
      </c>
      <c r="H646" s="4" t="s">
        <v>731</v>
      </c>
    </row>
    <row r="647" spans="1:8" ht="45" x14ac:dyDescent="0.25">
      <c r="A647" s="4">
        <v>646</v>
      </c>
      <c r="B647" s="4" t="s">
        <v>1116</v>
      </c>
      <c r="C647" s="97">
        <v>0.59621212121211997</v>
      </c>
      <c r="D647" s="96">
        <v>6305.1007677109001</v>
      </c>
      <c r="E647" s="96">
        <v>2269.3219911963602</v>
      </c>
      <c r="F647" s="96">
        <v>4035.7787765145399</v>
      </c>
      <c r="G647" s="95">
        <v>2.07918890121273E-6</v>
      </c>
      <c r="H647" s="4" t="s">
        <v>731</v>
      </c>
    </row>
    <row r="648" spans="1:8" ht="45" x14ac:dyDescent="0.25">
      <c r="A648" s="4">
        <v>647</v>
      </c>
      <c r="B648" s="4" t="s">
        <v>1117</v>
      </c>
      <c r="C648" s="97">
        <v>2.7840909090909E-2</v>
      </c>
      <c r="D648" s="96">
        <v>6077.4581038403203</v>
      </c>
      <c r="E648" s="96">
        <v>6042.9544684182001</v>
      </c>
      <c r="F648" s="96">
        <v>34.503635422120297</v>
      </c>
      <c r="G648" s="95">
        <v>2.00412077500829E-6</v>
      </c>
      <c r="H648" s="4" t="s">
        <v>731</v>
      </c>
    </row>
    <row r="649" spans="1:8" ht="45" x14ac:dyDescent="0.25">
      <c r="A649" s="4">
        <v>648</v>
      </c>
      <c r="B649" s="4" t="s">
        <v>1118</v>
      </c>
      <c r="C649" s="97">
        <v>6.0606060606059999E-3</v>
      </c>
      <c r="D649" s="96">
        <v>6045.1475508499898</v>
      </c>
      <c r="E649" s="96">
        <v>6009.7427700788903</v>
      </c>
      <c r="F649" s="96">
        <v>35.404780771103098</v>
      </c>
      <c r="G649" s="95">
        <v>1.99346595034418E-6</v>
      </c>
      <c r="H649" s="4" t="s">
        <v>731</v>
      </c>
    </row>
    <row r="650" spans="1:8" ht="45" x14ac:dyDescent="0.25">
      <c r="A650" s="4">
        <v>649</v>
      </c>
      <c r="B650" s="4" t="s">
        <v>1119</v>
      </c>
      <c r="C650" s="97">
        <v>0.145454545454545</v>
      </c>
      <c r="D650" s="96">
        <v>4173.4240992673704</v>
      </c>
      <c r="E650" s="96">
        <v>4074.4853820253202</v>
      </c>
      <c r="F650" s="96">
        <v>98.938717242056001</v>
      </c>
      <c r="G650" s="95">
        <v>1.3762408226190499E-6</v>
      </c>
      <c r="H650" s="4" t="s">
        <v>731</v>
      </c>
    </row>
    <row r="651" spans="1:8" ht="45" x14ac:dyDescent="0.25">
      <c r="A651" s="4">
        <v>650</v>
      </c>
      <c r="B651" s="4" t="s">
        <v>1120</v>
      </c>
      <c r="C651" s="97">
        <v>0.18885606060606</v>
      </c>
      <c r="D651" s="96">
        <v>3902.5438674987699</v>
      </c>
      <c r="E651" s="96">
        <v>3798.9599563774</v>
      </c>
      <c r="F651" s="96">
        <v>103.583911121364</v>
      </c>
      <c r="G651" s="95">
        <v>1.28691454660844E-6</v>
      </c>
      <c r="H651" s="4" t="s">
        <v>731</v>
      </c>
    </row>
    <row r="652" spans="1:8" ht="45" x14ac:dyDescent="0.25">
      <c r="A652" s="4">
        <v>651</v>
      </c>
      <c r="B652" s="4" t="s">
        <v>1121</v>
      </c>
      <c r="C652" s="97">
        <v>0.64563333333333195</v>
      </c>
      <c r="D652" s="96">
        <v>3649.39333125027</v>
      </c>
      <c r="E652" s="96">
        <v>3290.3520408637801</v>
      </c>
      <c r="F652" s="96">
        <v>359.04129038648898</v>
      </c>
      <c r="G652" s="95">
        <v>1.20343486806002E-6</v>
      </c>
      <c r="H652" s="4" t="s">
        <v>731</v>
      </c>
    </row>
    <row r="653" spans="1:8" ht="45" x14ac:dyDescent="0.25">
      <c r="A653" s="4">
        <v>652</v>
      </c>
      <c r="B653" s="4" t="s">
        <v>1122</v>
      </c>
      <c r="C653" s="97">
        <v>0.92708333333333204</v>
      </c>
      <c r="D653" s="96">
        <v>3230.0580356268201</v>
      </c>
      <c r="E653" s="96">
        <v>2550.7141885208398</v>
      </c>
      <c r="F653" s="96">
        <v>679.34384710597806</v>
      </c>
      <c r="G653" s="95">
        <v>1.0651536058457799E-6</v>
      </c>
      <c r="H653" s="4" t="s">
        <v>731</v>
      </c>
    </row>
    <row r="654" spans="1:8" ht="45" x14ac:dyDescent="0.25">
      <c r="A654" s="4">
        <v>653</v>
      </c>
      <c r="B654" s="4" t="s">
        <v>1123</v>
      </c>
      <c r="C654" s="97">
        <v>5.22727272727272E-2</v>
      </c>
      <c r="D654" s="96">
        <v>2458.9495134400299</v>
      </c>
      <c r="E654" s="96">
        <v>2425.00462687869</v>
      </c>
      <c r="F654" s="96">
        <v>33.944886561343097</v>
      </c>
      <c r="G654" s="95">
        <v>8.1087055153333E-7</v>
      </c>
      <c r="H654" s="4" t="s">
        <v>731</v>
      </c>
    </row>
    <row r="655" spans="1:8" ht="45" x14ac:dyDescent="0.25">
      <c r="A655" s="4">
        <v>654</v>
      </c>
      <c r="B655" s="4" t="s">
        <v>1124</v>
      </c>
      <c r="C655" s="97">
        <v>0.163068181818181</v>
      </c>
      <c r="D655" s="96">
        <v>2382.5617999843198</v>
      </c>
      <c r="E655" s="96">
        <v>215.43075826547999</v>
      </c>
      <c r="F655" s="96">
        <v>2167.1310417188402</v>
      </c>
      <c r="G655" s="95">
        <v>7.85680710505019E-7</v>
      </c>
      <c r="H655" s="4" t="s">
        <v>731</v>
      </c>
    </row>
    <row r="656" spans="1:8" ht="45" x14ac:dyDescent="0.25">
      <c r="A656" s="4">
        <v>655</v>
      </c>
      <c r="B656" s="4" t="s">
        <v>1125</v>
      </c>
      <c r="C656" s="97">
        <v>0.14450606060606</v>
      </c>
      <c r="D656" s="96">
        <v>2283.9860003338199</v>
      </c>
      <c r="E656" s="96">
        <v>2068.8061011159898</v>
      </c>
      <c r="F656" s="96">
        <v>215.179899217827</v>
      </c>
      <c r="G656" s="95">
        <v>7.5317405976104997E-7</v>
      </c>
      <c r="H656" s="4" t="s">
        <v>731</v>
      </c>
    </row>
    <row r="657" spans="1:8" ht="45" x14ac:dyDescent="0.25">
      <c r="A657" s="4">
        <v>656</v>
      </c>
      <c r="B657" s="4" t="s">
        <v>1126</v>
      </c>
      <c r="C657" s="97">
        <v>5.3787878787878697E-2</v>
      </c>
      <c r="D657" s="96">
        <v>1953.16057567948</v>
      </c>
      <c r="E657" s="96">
        <v>1879.1531259308499</v>
      </c>
      <c r="F657" s="96">
        <v>74.007449748637299</v>
      </c>
      <c r="G657" s="95">
        <v>6.4408007752006504E-7</v>
      </c>
      <c r="H657" s="4" t="s">
        <v>731</v>
      </c>
    </row>
    <row r="658" spans="1:8" ht="45" x14ac:dyDescent="0.25">
      <c r="A658" s="4">
        <v>657</v>
      </c>
      <c r="B658" s="4" t="s">
        <v>1127</v>
      </c>
      <c r="C658" s="97">
        <v>9.7159090909090903E-2</v>
      </c>
      <c r="D658" s="96">
        <v>1919.8274031429401</v>
      </c>
      <c r="E658" s="96">
        <v>1884.9508731696301</v>
      </c>
      <c r="F658" s="96">
        <v>34.876529973314</v>
      </c>
      <c r="G658" s="95">
        <v>6.3308803077354703E-7</v>
      </c>
      <c r="H658" s="4" t="s">
        <v>731</v>
      </c>
    </row>
    <row r="659" spans="1:8" ht="45" x14ac:dyDescent="0.25">
      <c r="A659" s="4">
        <v>658</v>
      </c>
      <c r="B659" s="4" t="s">
        <v>1128</v>
      </c>
      <c r="C659" s="97">
        <v>5.8712121212121E-3</v>
      </c>
      <c r="D659" s="96">
        <v>1766.80127998495</v>
      </c>
      <c r="E659" s="96">
        <v>1729.00048017826</v>
      </c>
      <c r="F659" s="96">
        <v>37.800799806698997</v>
      </c>
      <c r="G659" s="95">
        <v>5.8262567837228402E-7</v>
      </c>
      <c r="H659" s="4" t="s">
        <v>731</v>
      </c>
    </row>
    <row r="660" spans="1:8" ht="45" x14ac:dyDescent="0.25">
      <c r="A660" s="4">
        <v>659</v>
      </c>
      <c r="B660" s="4" t="s">
        <v>1129</v>
      </c>
      <c r="C660" s="97">
        <v>0.37596666666666601</v>
      </c>
      <c r="D660" s="96">
        <v>1724.8401846854899</v>
      </c>
      <c r="E660" s="96">
        <v>1521.4025550085</v>
      </c>
      <c r="F660" s="96">
        <v>203.43762967699899</v>
      </c>
      <c r="G660" s="95">
        <v>5.6878846199088098E-7</v>
      </c>
      <c r="H660" s="4" t="s">
        <v>731</v>
      </c>
    </row>
    <row r="661" spans="1:8" ht="45" x14ac:dyDescent="0.25">
      <c r="A661" s="4">
        <v>660</v>
      </c>
      <c r="B661" s="4" t="s">
        <v>1130</v>
      </c>
      <c r="C661" s="97">
        <v>5.1325757575757497E-2</v>
      </c>
      <c r="D661" s="96">
        <v>1596.1401645477399</v>
      </c>
      <c r="E661" s="96">
        <v>996.35206791650501</v>
      </c>
      <c r="F661" s="96">
        <v>599.78809663124298</v>
      </c>
      <c r="G661" s="95">
        <v>5.2634795813301504E-7</v>
      </c>
      <c r="H661" s="4" t="s">
        <v>731</v>
      </c>
    </row>
    <row r="662" spans="1:8" ht="45" x14ac:dyDescent="0.25">
      <c r="A662" s="4">
        <v>661</v>
      </c>
      <c r="B662" s="4" t="s">
        <v>1131</v>
      </c>
      <c r="C662" s="97">
        <v>1.15509696969696</v>
      </c>
      <c r="D662" s="96">
        <v>954.78898541658202</v>
      </c>
      <c r="E662" s="96">
        <v>127.78516781013199</v>
      </c>
      <c r="F662" s="96">
        <v>827.00381760644996</v>
      </c>
      <c r="G662" s="95">
        <v>3.1485407364854099E-7</v>
      </c>
      <c r="H662" s="4" t="s">
        <v>731</v>
      </c>
    </row>
    <row r="663" spans="1:8" ht="45" x14ac:dyDescent="0.25">
      <c r="A663" s="4">
        <v>662</v>
      </c>
      <c r="B663" s="4" t="s">
        <v>1132</v>
      </c>
      <c r="C663" s="97">
        <v>0.48802727272727198</v>
      </c>
      <c r="D663" s="96">
        <v>804.47517973345998</v>
      </c>
      <c r="E663" s="96">
        <v>486.65900633478901</v>
      </c>
      <c r="F663" s="96">
        <v>317.81617339867103</v>
      </c>
      <c r="G663" s="95">
        <v>2.6528614317613701E-7</v>
      </c>
      <c r="H663" s="4" t="s">
        <v>731</v>
      </c>
    </row>
    <row r="664" spans="1:8" ht="45" x14ac:dyDescent="0.25">
      <c r="A664" s="4">
        <v>663</v>
      </c>
      <c r="B664" s="4" t="s">
        <v>1133</v>
      </c>
      <c r="C664" s="97">
        <v>1.1363636363636199E-2</v>
      </c>
      <c r="D664" s="96">
        <v>761.54762144224605</v>
      </c>
      <c r="E664" s="96">
        <v>692.37359089764095</v>
      </c>
      <c r="F664" s="96">
        <v>69.1740305446055</v>
      </c>
      <c r="G664" s="95">
        <v>2.5113022306581299E-7</v>
      </c>
      <c r="H664" s="4" t="s">
        <v>731</v>
      </c>
    </row>
    <row r="665" spans="1:8" ht="45" x14ac:dyDescent="0.25">
      <c r="A665" s="4">
        <v>664</v>
      </c>
      <c r="B665" s="4" t="s">
        <v>1134</v>
      </c>
      <c r="C665" s="97">
        <v>7.5757575757574996E-3</v>
      </c>
      <c r="D665" s="96">
        <v>66.989847548905004</v>
      </c>
      <c r="E665" s="96">
        <v>30.886243809545999</v>
      </c>
      <c r="F665" s="96">
        <v>36.103603739358903</v>
      </c>
      <c r="G665" s="95">
        <v>2.2090772637751801E-8</v>
      </c>
      <c r="H665" s="4" t="s">
        <v>731</v>
      </c>
    </row>
    <row r="666" spans="1:8" ht="45" x14ac:dyDescent="0.25">
      <c r="A666" s="4">
        <v>665</v>
      </c>
      <c r="B666" s="4" t="s">
        <v>1135</v>
      </c>
      <c r="C666" s="97">
        <v>1.06060606060606E-2</v>
      </c>
      <c r="D666" s="96">
        <v>37.273492151702797</v>
      </c>
      <c r="E666" s="96">
        <v>0</v>
      </c>
      <c r="F666" s="96">
        <v>37.273492151702797</v>
      </c>
      <c r="G666" s="95">
        <v>1.2291418336744E-8</v>
      </c>
      <c r="H666" s="4" t="s">
        <v>731</v>
      </c>
    </row>
    <row r="667" spans="1:8" ht="45" x14ac:dyDescent="0.25">
      <c r="A667" s="4">
        <v>666</v>
      </c>
      <c r="B667" s="4" t="s">
        <v>1136</v>
      </c>
      <c r="C667" s="97">
        <v>1.1931818181818101E-2</v>
      </c>
      <c r="D667" s="96">
        <v>33.535183973822001</v>
      </c>
      <c r="E667" s="96">
        <v>0</v>
      </c>
      <c r="F667" s="96">
        <v>33.535183973822001</v>
      </c>
      <c r="G667" s="95">
        <v>1.10586626427244E-8</v>
      </c>
      <c r="H667" s="4" t="s">
        <v>731</v>
      </c>
    </row>
  </sheetData>
  <autoFilter ref="A1:H667" xr:uid="{00000000-0001-0000-1600-000000000000}"/>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C9FAC-E82C-4E35-968B-25309618A95A}">
  <sheetPr>
    <tabColor theme="0"/>
  </sheetPr>
  <dimension ref="A1:K25"/>
  <sheetViews>
    <sheetView workbookViewId="0">
      <pane ySplit="1" topLeftCell="A2" activePane="bottomLeft" state="frozen"/>
      <selection pane="bottomLeft" activeCell="A2" sqref="A2"/>
    </sheetView>
  </sheetViews>
  <sheetFormatPr defaultRowHeight="15" x14ac:dyDescent="0.25"/>
  <cols>
    <col min="1" max="1" width="20" style="8" customWidth="1"/>
    <col min="2" max="2" width="32.7109375" style="8" customWidth="1"/>
    <col min="3" max="3" width="30.85546875" style="8" customWidth="1"/>
    <col min="4" max="4" width="42.42578125" style="8" customWidth="1"/>
    <col min="5" max="5" width="20.28515625" style="8" customWidth="1"/>
    <col min="6" max="6" width="28.42578125" style="8" customWidth="1"/>
    <col min="7" max="7" width="18" style="8" customWidth="1"/>
    <col min="10" max="11" width="9.140625" bestFit="1" customWidth="1"/>
  </cols>
  <sheetData>
    <row r="1" spans="1:10" ht="45" x14ac:dyDescent="0.25">
      <c r="A1" s="5" t="s">
        <v>1137</v>
      </c>
      <c r="B1" s="5" t="s">
        <v>1138</v>
      </c>
      <c r="C1" s="5" t="s">
        <v>1139</v>
      </c>
      <c r="D1" s="5" t="s">
        <v>1140</v>
      </c>
      <c r="E1" s="5" t="s">
        <v>1141</v>
      </c>
      <c r="F1" s="5" t="s">
        <v>1142</v>
      </c>
      <c r="G1" s="5" t="s">
        <v>1143</v>
      </c>
    </row>
    <row r="2" spans="1:10" ht="88.9" customHeight="1" x14ac:dyDescent="0.25">
      <c r="A2" s="4" t="s">
        <v>1144</v>
      </c>
      <c r="B2" s="4" t="s">
        <v>1145</v>
      </c>
      <c r="C2" s="4" t="s">
        <v>1146</v>
      </c>
      <c r="D2" s="4" t="s">
        <v>1147</v>
      </c>
      <c r="E2" s="4" t="s">
        <v>1148</v>
      </c>
      <c r="F2" s="4" t="s">
        <v>1149</v>
      </c>
      <c r="G2" s="4" t="s">
        <v>1150</v>
      </c>
    </row>
    <row r="3" spans="1:10" ht="60" x14ac:dyDescent="0.25">
      <c r="A3" s="4" t="s">
        <v>1151</v>
      </c>
      <c r="B3" s="4" t="s">
        <v>1152</v>
      </c>
      <c r="C3" s="4" t="s">
        <v>1153</v>
      </c>
      <c r="D3" s="4" t="s">
        <v>1154</v>
      </c>
      <c r="E3" s="4" t="s">
        <v>1155</v>
      </c>
      <c r="F3" s="4" t="s">
        <v>1156</v>
      </c>
      <c r="G3" s="4" t="s">
        <v>1157</v>
      </c>
    </row>
    <row r="4" spans="1:10" ht="120" x14ac:dyDescent="0.25">
      <c r="A4" s="4" t="s">
        <v>1158</v>
      </c>
      <c r="B4" s="4" t="s">
        <v>1145</v>
      </c>
      <c r="C4" s="4" t="s">
        <v>1159</v>
      </c>
      <c r="D4" s="4" t="s">
        <v>1160</v>
      </c>
      <c r="E4" s="4" t="s">
        <v>1155</v>
      </c>
      <c r="F4" s="4" t="s">
        <v>1161</v>
      </c>
      <c r="G4" s="4" t="s">
        <v>1162</v>
      </c>
    </row>
    <row r="5" spans="1:10" ht="75" x14ac:dyDescent="0.25">
      <c r="A5" s="4" t="s">
        <v>1163</v>
      </c>
      <c r="B5" s="4" t="s">
        <v>1164</v>
      </c>
      <c r="C5" s="4" t="s">
        <v>1165</v>
      </c>
      <c r="D5" s="4" t="s">
        <v>1166</v>
      </c>
      <c r="E5" s="4" t="s">
        <v>1148</v>
      </c>
      <c r="F5" s="4" t="s">
        <v>1167</v>
      </c>
      <c r="G5" s="4" t="s">
        <v>1168</v>
      </c>
    </row>
    <row r="6" spans="1:10" ht="75" x14ac:dyDescent="0.25">
      <c r="A6" s="4" t="s">
        <v>1169</v>
      </c>
      <c r="B6" s="4" t="s">
        <v>1170</v>
      </c>
      <c r="C6" s="4" t="s">
        <v>1171</v>
      </c>
      <c r="D6" s="4" t="s">
        <v>1172</v>
      </c>
      <c r="E6" s="4" t="s">
        <v>1173</v>
      </c>
      <c r="F6" s="4" t="s">
        <v>1174</v>
      </c>
      <c r="G6" s="4" t="s">
        <v>1175</v>
      </c>
    </row>
    <row r="7" spans="1:10" ht="45" x14ac:dyDescent="0.25">
      <c r="A7" s="4" t="s">
        <v>1176</v>
      </c>
      <c r="B7" s="4" t="s">
        <v>1177</v>
      </c>
      <c r="C7" s="4" t="s">
        <v>1178</v>
      </c>
      <c r="D7" s="4" t="s">
        <v>1179</v>
      </c>
      <c r="E7" s="4" t="s">
        <v>1148</v>
      </c>
      <c r="F7" s="4" t="s">
        <v>1180</v>
      </c>
      <c r="G7" s="4" t="s">
        <v>1175</v>
      </c>
    </row>
    <row r="8" spans="1:10" ht="105" x14ac:dyDescent="0.25">
      <c r="A8" s="4" t="s">
        <v>1181</v>
      </c>
      <c r="B8" s="4" t="s">
        <v>1182</v>
      </c>
      <c r="C8" s="4" t="s">
        <v>1183</v>
      </c>
      <c r="D8" s="4" t="s">
        <v>1184</v>
      </c>
      <c r="E8" s="4" t="s">
        <v>1185</v>
      </c>
      <c r="F8" s="4" t="s">
        <v>1186</v>
      </c>
      <c r="G8" s="4" t="s">
        <v>1175</v>
      </c>
    </row>
    <row r="9" spans="1:10" ht="60" x14ac:dyDescent="0.25">
      <c r="A9" s="4" t="s">
        <v>1187</v>
      </c>
      <c r="B9" s="4" t="s">
        <v>1188</v>
      </c>
      <c r="C9" s="4" t="s">
        <v>1189</v>
      </c>
      <c r="D9" s="4" t="s">
        <v>1190</v>
      </c>
      <c r="E9" s="4" t="s">
        <v>1191</v>
      </c>
      <c r="F9" s="4" t="s">
        <v>1192</v>
      </c>
      <c r="G9" s="4" t="s">
        <v>1175</v>
      </c>
    </row>
    <row r="10" spans="1:10" ht="90" x14ac:dyDescent="0.25">
      <c r="A10" s="4" t="s">
        <v>1193</v>
      </c>
      <c r="B10" s="4" t="s">
        <v>1194</v>
      </c>
      <c r="C10" s="4" t="s">
        <v>1183</v>
      </c>
      <c r="D10" s="4" t="s">
        <v>1195</v>
      </c>
      <c r="E10" s="4" t="s">
        <v>1196</v>
      </c>
      <c r="F10" s="4" t="s">
        <v>1197</v>
      </c>
      <c r="G10" s="4" t="s">
        <v>1175</v>
      </c>
    </row>
    <row r="11" spans="1:10" ht="60" x14ac:dyDescent="0.25">
      <c r="A11" s="4" t="s">
        <v>1198</v>
      </c>
      <c r="B11" s="4" t="s">
        <v>1199</v>
      </c>
      <c r="C11" s="4" t="s">
        <v>1200</v>
      </c>
      <c r="D11" s="4" t="s">
        <v>1201</v>
      </c>
      <c r="E11" s="4" t="s">
        <v>1173</v>
      </c>
      <c r="F11" s="4" t="s">
        <v>1174</v>
      </c>
      <c r="G11" s="4" t="s">
        <v>1175</v>
      </c>
    </row>
    <row r="12" spans="1:10" ht="45" x14ac:dyDescent="0.25">
      <c r="A12" s="4" t="s">
        <v>1202</v>
      </c>
      <c r="B12" s="4" t="s">
        <v>1199</v>
      </c>
      <c r="C12" s="4" t="s">
        <v>1203</v>
      </c>
      <c r="D12" s="4" t="s">
        <v>1204</v>
      </c>
      <c r="E12" s="4" t="s">
        <v>1205</v>
      </c>
      <c r="F12" s="4" t="s">
        <v>1206</v>
      </c>
      <c r="G12" s="4" t="s">
        <v>1207</v>
      </c>
    </row>
    <row r="13" spans="1:10" ht="60" x14ac:dyDescent="0.25">
      <c r="A13" s="4" t="s">
        <v>1208</v>
      </c>
      <c r="B13" s="4" t="s">
        <v>1209</v>
      </c>
      <c r="C13" s="4" t="s">
        <v>1203</v>
      </c>
      <c r="D13" s="4" t="s">
        <v>1210</v>
      </c>
      <c r="E13" s="4" t="s">
        <v>1173</v>
      </c>
      <c r="F13" s="4" t="s">
        <v>1211</v>
      </c>
      <c r="G13" s="4" t="s">
        <v>1212</v>
      </c>
    </row>
    <row r="14" spans="1:10" x14ac:dyDescent="0.25">
      <c r="J14" s="58"/>
    </row>
    <row r="15" spans="1:10" x14ac:dyDescent="0.25">
      <c r="J15" s="58"/>
    </row>
    <row r="16" spans="1:10" x14ac:dyDescent="0.25">
      <c r="J16" s="58"/>
    </row>
    <row r="17" spans="10:11" x14ac:dyDescent="0.25">
      <c r="J17" s="58"/>
    </row>
    <row r="18" spans="10:11" x14ac:dyDescent="0.25">
      <c r="J18" s="58"/>
    </row>
    <row r="19" spans="10:11" x14ac:dyDescent="0.25">
      <c r="J19" s="58"/>
    </row>
    <row r="20" spans="10:11" x14ac:dyDescent="0.25">
      <c r="J20" s="57"/>
    </row>
    <row r="25" spans="10:11" x14ac:dyDescent="0.25">
      <c r="K25" t="s">
        <v>1213</v>
      </c>
    </row>
  </sheetData>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66371-D10E-4871-93D1-D5F89BA459F8}">
  <dimension ref="A1:L28"/>
  <sheetViews>
    <sheetView workbookViewId="0">
      <pane ySplit="1" topLeftCell="A2" activePane="bottomLeft" state="frozen"/>
      <selection pane="bottomLeft" activeCell="A2" sqref="A2"/>
    </sheetView>
  </sheetViews>
  <sheetFormatPr defaultColWidth="8.85546875" defaultRowHeight="15" x14ac:dyDescent="0.25"/>
  <cols>
    <col min="1" max="1" width="49.85546875" style="59" customWidth="1"/>
    <col min="2" max="2" width="15.85546875" style="141" customWidth="1"/>
    <col min="3" max="3" width="17.140625" style="142" customWidth="1"/>
    <col min="4" max="4" width="14.85546875" style="142" customWidth="1"/>
    <col min="5" max="5" width="27.28515625" style="142" customWidth="1"/>
    <col min="6" max="6" width="20.42578125" style="142" customWidth="1"/>
    <col min="7" max="7" width="20.28515625" style="142" customWidth="1"/>
    <col min="8" max="9" width="18.7109375" style="142" customWidth="1"/>
    <col min="10" max="10" width="13.5703125" style="142" customWidth="1"/>
    <col min="11" max="11" width="17.85546875" style="142" customWidth="1"/>
    <col min="12" max="12" width="20.7109375" style="59" customWidth="1"/>
    <col min="13" max="16384" width="8.85546875" style="59"/>
  </cols>
  <sheetData>
    <row r="1" spans="1:12" ht="47.25" x14ac:dyDescent="0.25">
      <c r="A1" s="60" t="s">
        <v>1214</v>
      </c>
      <c r="B1" s="127" t="s">
        <v>1215</v>
      </c>
      <c r="C1" s="126" t="s">
        <v>1216</v>
      </c>
      <c r="D1" s="126" t="s">
        <v>1217</v>
      </c>
      <c r="E1" s="126" t="s">
        <v>1218</v>
      </c>
      <c r="F1" s="126" t="s">
        <v>1219</v>
      </c>
      <c r="G1" s="126" t="s">
        <v>1220</v>
      </c>
      <c r="H1" s="126" t="s">
        <v>1221</v>
      </c>
      <c r="I1" s="126" t="s">
        <v>1222</v>
      </c>
      <c r="J1" s="126" t="s">
        <v>1223</v>
      </c>
      <c r="K1" s="126" t="s">
        <v>1224</v>
      </c>
      <c r="L1" s="61" t="s">
        <v>1225</v>
      </c>
    </row>
    <row r="2" spans="1:12" ht="17.25" x14ac:dyDescent="0.25">
      <c r="A2" s="129" t="s">
        <v>1226</v>
      </c>
      <c r="B2" s="130" t="s">
        <v>1227</v>
      </c>
      <c r="C2" s="131">
        <v>0.57999999999999996</v>
      </c>
      <c r="D2" s="125">
        <v>0.57999999999999996</v>
      </c>
      <c r="E2" s="128" t="s">
        <v>1228</v>
      </c>
      <c r="F2" s="132">
        <v>1.52</v>
      </c>
      <c r="G2" s="133">
        <v>1.52</v>
      </c>
      <c r="H2" s="133" t="s">
        <v>8</v>
      </c>
      <c r="I2" s="134">
        <v>3.85E-2</v>
      </c>
      <c r="J2" s="132" t="s">
        <v>8</v>
      </c>
      <c r="K2" s="134">
        <v>0.34660000000000002</v>
      </c>
      <c r="L2" s="129" t="s">
        <v>1229</v>
      </c>
    </row>
    <row r="3" spans="1:12" ht="17.25" x14ac:dyDescent="0.25">
      <c r="A3" s="129" t="s">
        <v>1230</v>
      </c>
      <c r="B3" s="130" t="s">
        <v>1231</v>
      </c>
      <c r="C3" s="132" t="s">
        <v>1232</v>
      </c>
      <c r="D3" s="132" t="s">
        <v>1232</v>
      </c>
      <c r="E3" s="132" t="s">
        <v>1232</v>
      </c>
      <c r="F3" s="132" t="s">
        <v>1232</v>
      </c>
      <c r="G3" s="132" t="s">
        <v>1232</v>
      </c>
      <c r="H3" s="132" t="s">
        <v>1232</v>
      </c>
      <c r="I3" s="131">
        <v>1</v>
      </c>
      <c r="J3" s="132" t="s">
        <v>8</v>
      </c>
      <c r="K3" s="132" t="s">
        <v>1232</v>
      </c>
      <c r="L3" s="129" t="s">
        <v>1229</v>
      </c>
    </row>
    <row r="4" spans="1:12" ht="17.25" x14ac:dyDescent="0.25">
      <c r="A4" s="129" t="s">
        <v>1233</v>
      </c>
      <c r="B4" s="130" t="s">
        <v>1234</v>
      </c>
      <c r="C4" s="133" t="s">
        <v>1235</v>
      </c>
      <c r="D4" s="131">
        <v>0</v>
      </c>
      <c r="E4" s="133" t="s">
        <v>1235</v>
      </c>
      <c r="F4" s="132">
        <v>0</v>
      </c>
      <c r="G4" s="217" t="s">
        <v>1236</v>
      </c>
      <c r="H4" s="133">
        <v>0</v>
      </c>
      <c r="I4" s="136">
        <v>1.8E-3</v>
      </c>
      <c r="J4" s="132" t="s">
        <v>8</v>
      </c>
      <c r="K4" s="125">
        <v>1</v>
      </c>
      <c r="L4" s="129" t="s">
        <v>1229</v>
      </c>
    </row>
    <row r="5" spans="1:12" x14ac:dyDescent="0.25">
      <c r="A5" s="129" t="s">
        <v>1237</v>
      </c>
      <c r="B5" s="130" t="s">
        <v>1238</v>
      </c>
      <c r="C5" s="131">
        <v>0.08</v>
      </c>
      <c r="D5" s="125">
        <v>0.08</v>
      </c>
      <c r="E5" s="137" t="s">
        <v>1232</v>
      </c>
      <c r="F5" s="132">
        <v>7.42</v>
      </c>
      <c r="G5" s="132">
        <v>7.42</v>
      </c>
      <c r="H5" s="132" t="s">
        <v>1232</v>
      </c>
      <c r="I5" s="134">
        <v>5.9499999999999997E-2</v>
      </c>
      <c r="J5" s="132" t="s">
        <v>8</v>
      </c>
      <c r="K5" s="134">
        <v>1.8599999999999998E-2</v>
      </c>
      <c r="L5" s="129" t="s">
        <v>1229</v>
      </c>
    </row>
    <row r="6" spans="1:12" ht="17.25" x14ac:dyDescent="0.25">
      <c r="A6" s="129" t="s">
        <v>1239</v>
      </c>
      <c r="B6" s="130" t="s">
        <v>1240</v>
      </c>
      <c r="C6" s="131">
        <v>0.99</v>
      </c>
      <c r="D6" s="125">
        <v>0.99</v>
      </c>
      <c r="E6" s="135" t="s">
        <v>1241</v>
      </c>
      <c r="F6" s="132">
        <v>11.73</v>
      </c>
      <c r="G6" s="132">
        <v>11.73</v>
      </c>
      <c r="H6" s="132" t="s">
        <v>1232</v>
      </c>
      <c r="I6" s="134">
        <v>1E-4</v>
      </c>
      <c r="J6" s="132" t="s">
        <v>8</v>
      </c>
      <c r="K6" s="134">
        <v>0.98380000000000001</v>
      </c>
      <c r="L6" s="129" t="s">
        <v>1229</v>
      </c>
    </row>
    <row r="7" spans="1:12" ht="30" x14ac:dyDescent="0.25">
      <c r="A7" s="129" t="s">
        <v>1242</v>
      </c>
      <c r="B7" s="130" t="s">
        <v>1243</v>
      </c>
      <c r="C7" s="138">
        <v>0.39</v>
      </c>
      <c r="D7" s="125">
        <v>0.39</v>
      </c>
      <c r="E7" s="139" t="s">
        <v>1244</v>
      </c>
      <c r="F7" s="132">
        <v>2.36</v>
      </c>
      <c r="G7" s="132">
        <v>2.36</v>
      </c>
      <c r="H7" s="132" t="s">
        <v>1232</v>
      </c>
      <c r="I7" s="134">
        <v>3.5999999999999999E-3</v>
      </c>
      <c r="J7" s="132" t="s">
        <v>8</v>
      </c>
      <c r="K7" s="134">
        <v>3.1199999999999999E-2</v>
      </c>
      <c r="L7" s="129" t="s">
        <v>1229</v>
      </c>
    </row>
    <row r="8" spans="1:12" ht="30" x14ac:dyDescent="0.25">
      <c r="A8" s="129" t="s">
        <v>1245</v>
      </c>
      <c r="B8" s="130" t="s">
        <v>1246</v>
      </c>
      <c r="C8" s="131">
        <v>0.28999999999999998</v>
      </c>
      <c r="D8" s="125">
        <v>0.28999999999999998</v>
      </c>
      <c r="E8" s="133" t="s">
        <v>1247</v>
      </c>
      <c r="F8" s="132">
        <v>106.8</v>
      </c>
      <c r="G8" s="132">
        <v>106.8</v>
      </c>
      <c r="H8" s="132" t="s">
        <v>1232</v>
      </c>
      <c r="I8" s="134">
        <v>1</v>
      </c>
      <c r="J8" s="132" t="s">
        <v>8</v>
      </c>
      <c r="K8" s="134">
        <v>7.7600000000000002E-2</v>
      </c>
      <c r="L8" s="129" t="s">
        <v>1229</v>
      </c>
    </row>
    <row r="9" spans="1:12" ht="30" x14ac:dyDescent="0.25">
      <c r="A9" s="129" t="s">
        <v>1248</v>
      </c>
      <c r="B9" s="130" t="s">
        <v>1249</v>
      </c>
      <c r="C9" s="131">
        <v>0.28000000000000003</v>
      </c>
      <c r="D9" s="131">
        <v>0.28000000000000003</v>
      </c>
      <c r="E9" s="133" t="s">
        <v>1247</v>
      </c>
      <c r="F9" s="133" t="s">
        <v>1250</v>
      </c>
      <c r="G9" s="133" t="s">
        <v>1250</v>
      </c>
      <c r="H9" s="133" t="s">
        <v>1250</v>
      </c>
      <c r="I9" s="131">
        <v>1</v>
      </c>
      <c r="J9" s="132" t="s">
        <v>1232</v>
      </c>
      <c r="K9" s="133" t="s">
        <v>1250</v>
      </c>
      <c r="L9" s="129" t="s">
        <v>1229</v>
      </c>
    </row>
    <row r="10" spans="1:12" ht="30" x14ac:dyDescent="0.25">
      <c r="A10" s="129" t="s">
        <v>1251</v>
      </c>
      <c r="B10" s="130" t="s">
        <v>1252</v>
      </c>
      <c r="C10" s="131">
        <v>0.01</v>
      </c>
      <c r="D10" s="125">
        <v>0.01</v>
      </c>
      <c r="E10" s="133" t="s">
        <v>1247</v>
      </c>
      <c r="F10" s="140">
        <v>5.69</v>
      </c>
      <c r="G10" s="140">
        <v>5.69</v>
      </c>
      <c r="H10" s="132" t="s">
        <v>1232</v>
      </c>
      <c r="I10" s="134">
        <v>1</v>
      </c>
      <c r="J10" s="132" t="s">
        <v>8</v>
      </c>
      <c r="K10" s="134">
        <v>9.7000000000000003E-3</v>
      </c>
      <c r="L10" s="129" t="s">
        <v>1229</v>
      </c>
    </row>
    <row r="11" spans="1:12" ht="30" x14ac:dyDescent="0.25">
      <c r="A11" s="129" t="s">
        <v>1253</v>
      </c>
      <c r="B11" s="130">
        <v>9.6999999999999993</v>
      </c>
      <c r="C11" s="131">
        <v>0.01</v>
      </c>
      <c r="D11" s="125">
        <v>0.01</v>
      </c>
      <c r="E11" s="133" t="s">
        <v>1247</v>
      </c>
      <c r="F11" s="132">
        <v>0.12</v>
      </c>
      <c r="G11" s="132">
        <v>0.12</v>
      </c>
      <c r="H11" s="132" t="s">
        <v>1232</v>
      </c>
      <c r="I11" s="134">
        <v>6.8999999999999999E-3</v>
      </c>
      <c r="J11" s="132" t="s">
        <v>8</v>
      </c>
      <c r="K11" s="134">
        <v>2.9999999999999997E-4</v>
      </c>
      <c r="L11" s="129" t="s">
        <v>1229</v>
      </c>
    </row>
    <row r="12" spans="1:12" ht="30" x14ac:dyDescent="0.25">
      <c r="A12" s="129" t="s">
        <v>1254</v>
      </c>
      <c r="B12" s="130" t="s">
        <v>1255</v>
      </c>
      <c r="C12" s="131">
        <v>0.01</v>
      </c>
      <c r="D12" s="125">
        <v>0.01</v>
      </c>
      <c r="E12" s="133" t="s">
        <v>1247</v>
      </c>
      <c r="F12" s="132">
        <v>13.16</v>
      </c>
      <c r="G12" s="132">
        <v>13.16</v>
      </c>
      <c r="H12" s="132" t="s">
        <v>1232</v>
      </c>
      <c r="I12" s="134">
        <v>1</v>
      </c>
      <c r="J12" s="132" t="s">
        <v>8</v>
      </c>
      <c r="K12" s="134">
        <v>9.7000000000000003E-3</v>
      </c>
      <c r="L12" s="129" t="s">
        <v>1229</v>
      </c>
    </row>
    <row r="13" spans="1:12" ht="30" x14ac:dyDescent="0.25">
      <c r="A13" s="129" t="s">
        <v>1256</v>
      </c>
      <c r="B13" s="130">
        <v>9.4</v>
      </c>
      <c r="C13" s="131">
        <v>0.01</v>
      </c>
      <c r="D13" s="125">
        <v>0.01</v>
      </c>
      <c r="E13" s="133" t="s">
        <v>1247</v>
      </c>
      <c r="F13" s="132">
        <v>3.05</v>
      </c>
      <c r="G13" s="132">
        <v>3.05</v>
      </c>
      <c r="H13" s="132" t="s">
        <v>1232</v>
      </c>
      <c r="I13" s="134">
        <v>0.30430000000000001</v>
      </c>
      <c r="J13" s="132" t="s">
        <v>8</v>
      </c>
      <c r="K13" s="134">
        <v>9.7999999999999997E-3</v>
      </c>
      <c r="L13" s="129" t="s">
        <v>1229</v>
      </c>
    </row>
    <row r="14" spans="1:12" ht="45" x14ac:dyDescent="0.25">
      <c r="A14" s="129" t="s">
        <v>1257</v>
      </c>
      <c r="B14" s="130" t="s">
        <v>1258</v>
      </c>
      <c r="C14" s="131">
        <v>0.39</v>
      </c>
      <c r="D14" s="125">
        <v>0.39</v>
      </c>
      <c r="E14" s="133" t="s">
        <v>1247</v>
      </c>
      <c r="F14" s="132">
        <v>4.4000000000000004</v>
      </c>
      <c r="G14" s="133">
        <v>4.4000000000000004</v>
      </c>
      <c r="H14" s="133" t="s">
        <v>1259</v>
      </c>
      <c r="I14" s="134">
        <v>8.3000000000000001E-3</v>
      </c>
      <c r="J14" s="132" t="s">
        <v>8</v>
      </c>
      <c r="K14" s="134">
        <v>1.41E-2</v>
      </c>
      <c r="L14" s="129" t="s">
        <v>1229</v>
      </c>
    </row>
    <row r="15" spans="1:12" ht="30" x14ac:dyDescent="0.25">
      <c r="A15" s="129" t="s">
        <v>1260</v>
      </c>
      <c r="B15" s="130" t="s">
        <v>1261</v>
      </c>
      <c r="C15" s="131">
        <v>0.16</v>
      </c>
      <c r="D15" s="125">
        <v>0.16</v>
      </c>
      <c r="E15" s="133" t="s">
        <v>1247</v>
      </c>
      <c r="F15" s="132">
        <v>76.349999999999994</v>
      </c>
      <c r="G15" s="133">
        <v>76.349999999999994</v>
      </c>
      <c r="H15" s="132" t="s">
        <v>1232</v>
      </c>
      <c r="I15" s="134">
        <v>0.32990000000000003</v>
      </c>
      <c r="J15" s="132" t="s">
        <v>8</v>
      </c>
      <c r="K15" s="134">
        <v>0.15559999999999999</v>
      </c>
      <c r="L15" s="129" t="s">
        <v>1229</v>
      </c>
    </row>
    <row r="16" spans="1:12" ht="30" x14ac:dyDescent="0.25">
      <c r="A16" s="129" t="s">
        <v>1262</v>
      </c>
      <c r="B16" s="130" t="s">
        <v>1263</v>
      </c>
      <c r="C16" s="131">
        <v>0.1</v>
      </c>
      <c r="D16" s="125">
        <v>0.1</v>
      </c>
      <c r="E16" s="133" t="s">
        <v>1247</v>
      </c>
      <c r="F16" s="132">
        <v>191.1</v>
      </c>
      <c r="G16" s="133">
        <v>191.1</v>
      </c>
      <c r="H16" s="132" t="s">
        <v>1232</v>
      </c>
      <c r="I16" s="134">
        <v>1</v>
      </c>
      <c r="J16" s="132" t="s">
        <v>8</v>
      </c>
      <c r="K16" s="134">
        <v>7.3400000000000007E-2</v>
      </c>
      <c r="L16" s="129" t="s">
        <v>1229</v>
      </c>
    </row>
    <row r="17" spans="1:12" ht="30" x14ac:dyDescent="0.25">
      <c r="A17" s="129" t="s">
        <v>1264</v>
      </c>
      <c r="B17" s="130" t="s">
        <v>1265</v>
      </c>
      <c r="C17" s="131">
        <v>0.1</v>
      </c>
      <c r="D17" s="125">
        <v>0.1</v>
      </c>
      <c r="E17" s="133" t="s">
        <v>1247</v>
      </c>
      <c r="F17" s="132">
        <v>20.86</v>
      </c>
      <c r="G17" s="133">
        <v>20.86</v>
      </c>
      <c r="H17" s="132" t="s">
        <v>1232</v>
      </c>
      <c r="I17" s="134">
        <v>0.23580000000000001</v>
      </c>
      <c r="J17" s="132" t="s">
        <v>8</v>
      </c>
      <c r="K17" s="134">
        <v>4.9099999999999998E-2</v>
      </c>
      <c r="L17" s="129" t="s">
        <v>1229</v>
      </c>
    </row>
    <row r="18" spans="1:12" ht="30" x14ac:dyDescent="0.25">
      <c r="A18" s="129" t="s">
        <v>1266</v>
      </c>
      <c r="B18" s="130" t="s">
        <v>1267</v>
      </c>
      <c r="C18" s="131">
        <v>0.28999999999999998</v>
      </c>
      <c r="D18" s="125">
        <v>0.28999999999999998</v>
      </c>
      <c r="E18" s="133" t="s">
        <v>1247</v>
      </c>
      <c r="F18" s="132">
        <v>54.95</v>
      </c>
      <c r="G18" s="133">
        <v>54.95</v>
      </c>
      <c r="H18" s="132" t="s">
        <v>1232</v>
      </c>
      <c r="I18" s="134">
        <v>0.2697</v>
      </c>
      <c r="J18" s="132" t="s">
        <v>8</v>
      </c>
      <c r="K18" s="134">
        <v>1.5599999999999999E-2</v>
      </c>
      <c r="L18" s="129" t="s">
        <v>1229</v>
      </c>
    </row>
    <row r="19" spans="1:12" x14ac:dyDescent="0.25">
      <c r="J19" s="143"/>
    </row>
    <row r="20" spans="1:12" x14ac:dyDescent="0.25">
      <c r="A20" s="144" t="s">
        <v>1268</v>
      </c>
      <c r="C20" s="59"/>
      <c r="D20" s="59"/>
      <c r="E20" s="59"/>
      <c r="F20" s="59"/>
      <c r="G20" s="59"/>
      <c r="H20" s="59"/>
      <c r="I20" s="59"/>
      <c r="J20" s="59"/>
      <c r="K20" s="59"/>
    </row>
    <row r="21" spans="1:12" x14ac:dyDescent="0.25">
      <c r="A21" s="144" t="s">
        <v>1269</v>
      </c>
      <c r="C21" s="59"/>
      <c r="D21" s="59"/>
      <c r="E21" s="59"/>
      <c r="F21" s="59"/>
      <c r="G21" s="59"/>
      <c r="H21" s="59"/>
      <c r="I21" s="59"/>
      <c r="J21" s="59"/>
      <c r="K21" s="59"/>
    </row>
    <row r="22" spans="1:12" x14ac:dyDescent="0.25">
      <c r="A22" s="144" t="s">
        <v>1270</v>
      </c>
      <c r="C22" s="59"/>
      <c r="D22" s="59"/>
      <c r="E22" s="59"/>
      <c r="F22" s="59"/>
      <c r="G22" s="59"/>
      <c r="H22" s="59"/>
      <c r="I22" s="59"/>
      <c r="J22" s="59"/>
      <c r="K22" s="59"/>
    </row>
    <row r="23" spans="1:12" x14ac:dyDescent="0.25">
      <c r="A23" s="144" t="s">
        <v>1271</v>
      </c>
    </row>
    <row r="24" spans="1:12" x14ac:dyDescent="0.25">
      <c r="A24" s="144" t="s">
        <v>1272</v>
      </c>
      <c r="C24" s="59"/>
      <c r="D24" s="59"/>
      <c r="E24" s="59"/>
      <c r="F24" s="59"/>
      <c r="G24" s="59"/>
      <c r="H24" s="59"/>
      <c r="I24" s="59"/>
      <c r="J24" s="59"/>
      <c r="K24" s="59"/>
    </row>
    <row r="25" spans="1:12" x14ac:dyDescent="0.25">
      <c r="A25" s="144" t="s">
        <v>1273</v>
      </c>
      <c r="C25" s="59"/>
      <c r="D25" s="59"/>
      <c r="E25" s="59"/>
      <c r="F25" s="59"/>
      <c r="G25" s="59"/>
      <c r="H25" s="59"/>
      <c r="I25" s="59"/>
      <c r="J25" s="59"/>
      <c r="K25" s="59"/>
    </row>
    <row r="26" spans="1:12" x14ac:dyDescent="0.25">
      <c r="A26" s="144" t="s">
        <v>1274</v>
      </c>
      <c r="C26" s="59"/>
      <c r="D26" s="59"/>
      <c r="E26" s="59"/>
      <c r="F26" s="59"/>
      <c r="G26" s="59"/>
      <c r="H26" s="59"/>
      <c r="I26" s="59"/>
      <c r="J26" s="59"/>
      <c r="K26" s="59"/>
    </row>
    <row r="27" spans="1:12" x14ac:dyDescent="0.25">
      <c r="A27" s="144" t="s">
        <v>1275</v>
      </c>
      <c r="C27" s="59"/>
      <c r="D27" s="59"/>
      <c r="E27" s="59"/>
      <c r="F27" s="59"/>
      <c r="G27" s="59"/>
      <c r="H27" s="59"/>
      <c r="I27" s="59"/>
      <c r="J27" s="59"/>
      <c r="K27" s="59"/>
    </row>
    <row r="28" spans="1:12" x14ac:dyDescent="0.25">
      <c r="A28" s="144" t="s">
        <v>1276</v>
      </c>
      <c r="C28" s="59"/>
      <c r="D28" s="59"/>
      <c r="E28" s="59"/>
      <c r="F28" s="59"/>
      <c r="G28" s="59"/>
      <c r="H28" s="59"/>
      <c r="I28" s="59"/>
      <c r="J28" s="59"/>
      <c r="K28" s="59"/>
    </row>
  </sheetData>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D92E8-765B-4D71-ABD4-5673219D1ED8}">
  <sheetPr filterMode="1"/>
  <dimension ref="A1:H258"/>
  <sheetViews>
    <sheetView zoomScale="70" zoomScaleNormal="70" workbookViewId="0">
      <pane ySplit="138" topLeftCell="A139" activePane="bottomLeft" state="frozen"/>
      <selection pane="bottomLeft" activeCell="A139" sqref="A139"/>
    </sheetView>
  </sheetViews>
  <sheetFormatPr defaultRowHeight="15" x14ac:dyDescent="0.25"/>
  <cols>
    <col min="1" max="1" width="22.85546875" style="8" customWidth="1"/>
    <col min="2" max="2" width="17.85546875" style="100" customWidth="1"/>
    <col min="3" max="3" width="53.42578125" style="8" customWidth="1"/>
    <col min="4" max="4" width="19.28515625" style="100" customWidth="1"/>
    <col min="5" max="5" width="31.85546875" style="8" customWidth="1"/>
    <col min="6" max="6" width="18.42578125" style="100" customWidth="1"/>
    <col min="7" max="7" width="47.7109375" style="8" customWidth="1"/>
    <col min="8" max="8" width="18.42578125" style="100" customWidth="1"/>
  </cols>
  <sheetData>
    <row r="1" spans="1:8" s="59" customFormat="1" ht="30" x14ac:dyDescent="0.25">
      <c r="A1" s="5" t="s">
        <v>399</v>
      </c>
      <c r="B1" s="105" t="s">
        <v>1277</v>
      </c>
      <c r="C1" s="5" t="s">
        <v>1278</v>
      </c>
      <c r="D1" s="5" t="s">
        <v>1279</v>
      </c>
      <c r="E1" s="5" t="s">
        <v>1280</v>
      </c>
      <c r="F1" s="5" t="s">
        <v>1281</v>
      </c>
      <c r="G1" s="5" t="s">
        <v>1282</v>
      </c>
      <c r="H1" s="5" t="s">
        <v>1283</v>
      </c>
    </row>
    <row r="2" spans="1:8" hidden="1" x14ac:dyDescent="0.25">
      <c r="A2" s="104" t="s">
        <v>585</v>
      </c>
      <c r="B2" s="103">
        <v>2758.28291135261</v>
      </c>
      <c r="C2" s="104" t="s">
        <v>1284</v>
      </c>
      <c r="D2" s="103">
        <v>2545.30291135261</v>
      </c>
      <c r="E2" s="104" t="s">
        <v>1284</v>
      </c>
      <c r="F2" s="103">
        <v>2537.5029113526102</v>
      </c>
      <c r="G2" s="104" t="s">
        <v>1285</v>
      </c>
      <c r="H2" s="103">
        <v>2508.0229113526102</v>
      </c>
    </row>
    <row r="3" spans="1:8" hidden="1" x14ac:dyDescent="0.25">
      <c r="A3" s="11" t="s">
        <v>581</v>
      </c>
      <c r="B3" s="102">
        <v>1005.68476951872</v>
      </c>
      <c r="C3" s="11"/>
      <c r="D3" s="102"/>
      <c r="E3" s="11" t="s">
        <v>1286</v>
      </c>
      <c r="F3" s="102"/>
      <c r="G3" s="11" t="s">
        <v>1287</v>
      </c>
      <c r="H3" s="102"/>
    </row>
    <row r="4" spans="1:8" ht="45" hidden="1" x14ac:dyDescent="0.25">
      <c r="A4" s="11" t="s">
        <v>556</v>
      </c>
      <c r="B4" s="102">
        <v>409.28531507087803</v>
      </c>
      <c r="C4" s="11" t="s">
        <v>1288</v>
      </c>
      <c r="D4" s="102">
        <v>330.29531507087802</v>
      </c>
      <c r="E4" s="11" t="s">
        <v>1289</v>
      </c>
      <c r="F4" s="102">
        <v>254.45531507087799</v>
      </c>
      <c r="G4" s="11" t="s">
        <v>1290</v>
      </c>
      <c r="H4" s="102">
        <v>91.965315070878205</v>
      </c>
    </row>
    <row r="5" spans="1:8" ht="75" hidden="1" x14ac:dyDescent="0.25">
      <c r="A5" s="11" t="s">
        <v>613</v>
      </c>
      <c r="B5" s="102">
        <v>4222.34306911778</v>
      </c>
      <c r="C5" s="11" t="s">
        <v>1291</v>
      </c>
      <c r="D5" s="102">
        <v>3770.9130691177802</v>
      </c>
      <c r="E5" s="11" t="s">
        <v>1292</v>
      </c>
      <c r="F5" s="102">
        <v>2601.3530691177798</v>
      </c>
      <c r="G5" s="11" t="s">
        <v>1293</v>
      </c>
      <c r="H5" s="102">
        <v>1740.2030691177799</v>
      </c>
    </row>
    <row r="6" spans="1:8" ht="60" hidden="1" x14ac:dyDescent="0.25">
      <c r="A6" s="11" t="s">
        <v>453</v>
      </c>
      <c r="B6" s="102">
        <v>35156.155681625802</v>
      </c>
      <c r="C6" s="11" t="s">
        <v>1294</v>
      </c>
      <c r="D6" s="102">
        <v>27801.6656816258</v>
      </c>
      <c r="E6" s="11" t="s">
        <v>1295</v>
      </c>
      <c r="F6" s="102">
        <v>22602.745681625802</v>
      </c>
      <c r="G6" s="11" t="s">
        <v>1296</v>
      </c>
      <c r="H6" s="102">
        <v>8657.3856816258194</v>
      </c>
    </row>
    <row r="7" spans="1:8" ht="60" hidden="1" x14ac:dyDescent="0.25">
      <c r="A7" s="11" t="s">
        <v>434</v>
      </c>
      <c r="B7" s="102">
        <v>7055.7430313934301</v>
      </c>
      <c r="C7" s="11" t="s">
        <v>1294</v>
      </c>
      <c r="D7" s="102">
        <v>5527.1230313934302</v>
      </c>
      <c r="E7" s="11" t="s">
        <v>1295</v>
      </c>
      <c r="F7" s="102">
        <v>4432.0330313934301</v>
      </c>
      <c r="G7" s="11" t="s">
        <v>1297</v>
      </c>
      <c r="H7" s="102">
        <v>1782.5430313934301</v>
      </c>
    </row>
    <row r="8" spans="1:8" ht="60" hidden="1" x14ac:dyDescent="0.25">
      <c r="A8" s="11" t="s">
        <v>422</v>
      </c>
      <c r="B8" s="102">
        <v>18825.771870208799</v>
      </c>
      <c r="C8" s="11" t="s">
        <v>1294</v>
      </c>
      <c r="D8" s="102">
        <v>14759.531870208801</v>
      </c>
      <c r="E8" s="11" t="s">
        <v>1295</v>
      </c>
      <c r="F8" s="102">
        <v>12318.441870208801</v>
      </c>
      <c r="G8" s="11" t="s">
        <v>1296</v>
      </c>
      <c r="H8" s="102">
        <v>5042.4218702088801</v>
      </c>
    </row>
    <row r="9" spans="1:8" ht="60" hidden="1" x14ac:dyDescent="0.25">
      <c r="A9" s="11" t="s">
        <v>472</v>
      </c>
      <c r="B9" s="102">
        <v>5034.3731189816299</v>
      </c>
      <c r="C9" s="11" t="s">
        <v>1298</v>
      </c>
      <c r="D9" s="102">
        <v>3882.1931189816301</v>
      </c>
      <c r="E9" s="11" t="s">
        <v>1295</v>
      </c>
      <c r="F9" s="102">
        <v>3209.9931189816298</v>
      </c>
      <c r="G9" s="11" t="s">
        <v>1299</v>
      </c>
      <c r="H9" s="102">
        <v>1727.6231189816299</v>
      </c>
    </row>
    <row r="10" spans="1:8" ht="45" hidden="1" x14ac:dyDescent="0.25">
      <c r="A10" s="11" t="s">
        <v>450</v>
      </c>
      <c r="B10" s="102">
        <v>1386.6862639834001</v>
      </c>
      <c r="C10" s="11" t="s">
        <v>1300</v>
      </c>
      <c r="D10" s="102">
        <v>792.26626398340102</v>
      </c>
      <c r="E10" s="11" t="s">
        <v>1301</v>
      </c>
      <c r="F10" s="102">
        <v>603.666263983401</v>
      </c>
      <c r="G10" s="11" t="s">
        <v>1302</v>
      </c>
      <c r="H10" s="102">
        <v>280.24626398340098</v>
      </c>
    </row>
    <row r="11" spans="1:8" ht="45" hidden="1" x14ac:dyDescent="0.25">
      <c r="A11" s="11" t="s">
        <v>475</v>
      </c>
      <c r="B11" s="102">
        <v>794.49569216929501</v>
      </c>
      <c r="C11" s="11" t="s">
        <v>1289</v>
      </c>
      <c r="D11" s="102">
        <v>514.71569216929504</v>
      </c>
      <c r="E11" s="11" t="s">
        <v>1303</v>
      </c>
      <c r="F11" s="102">
        <v>428.825692169295</v>
      </c>
      <c r="G11" s="11" t="s">
        <v>1304</v>
      </c>
      <c r="H11" s="102">
        <v>161.86569216929499</v>
      </c>
    </row>
    <row r="12" spans="1:8" ht="60" hidden="1" x14ac:dyDescent="0.25">
      <c r="A12" s="11" t="s">
        <v>442</v>
      </c>
      <c r="B12" s="102">
        <v>9800.8293553488693</v>
      </c>
      <c r="C12" s="11" t="s">
        <v>1294</v>
      </c>
      <c r="D12" s="102">
        <v>6510.9493553488701</v>
      </c>
      <c r="E12" s="11" t="s">
        <v>1305</v>
      </c>
      <c r="F12" s="102">
        <v>3515.5193553488698</v>
      </c>
      <c r="G12" s="11" t="s">
        <v>1306</v>
      </c>
      <c r="H12" s="102">
        <v>0</v>
      </c>
    </row>
    <row r="13" spans="1:8" ht="45" hidden="1" x14ac:dyDescent="0.25">
      <c r="A13" s="11" t="s">
        <v>469</v>
      </c>
      <c r="B13" s="102">
        <v>694.75627457523797</v>
      </c>
      <c r="C13" s="11" t="s">
        <v>1300</v>
      </c>
      <c r="D13" s="102">
        <v>398.00627457523802</v>
      </c>
      <c r="E13" s="11" t="s">
        <v>1301</v>
      </c>
      <c r="F13" s="102">
        <v>303.86627457523798</v>
      </c>
      <c r="G13" s="11" t="s">
        <v>1299</v>
      </c>
      <c r="H13" s="102">
        <v>110.046274575238</v>
      </c>
    </row>
    <row r="14" spans="1:8" ht="60" hidden="1" x14ac:dyDescent="0.25">
      <c r="A14" s="11" t="s">
        <v>499</v>
      </c>
      <c r="B14" s="102">
        <v>5072.2032471960601</v>
      </c>
      <c r="C14" s="11" t="s">
        <v>1307</v>
      </c>
      <c r="D14" s="102">
        <v>3251.0432471960598</v>
      </c>
      <c r="E14" s="11" t="s">
        <v>1295</v>
      </c>
      <c r="F14" s="102">
        <v>2570.7632471960601</v>
      </c>
      <c r="G14" s="11" t="s">
        <v>1308</v>
      </c>
      <c r="H14" s="102">
        <v>552.26324720000002</v>
      </c>
    </row>
    <row r="15" spans="1:8" ht="60" hidden="1" x14ac:dyDescent="0.25">
      <c r="A15" s="11" t="s">
        <v>580</v>
      </c>
      <c r="B15" s="102">
        <v>2889.9745157499101</v>
      </c>
      <c r="C15" s="11" t="s">
        <v>1309</v>
      </c>
      <c r="D15" s="102">
        <v>2370.13451574991</v>
      </c>
      <c r="E15" s="11" t="s">
        <v>1300</v>
      </c>
      <c r="F15" s="102">
        <v>1585.2345157499101</v>
      </c>
      <c r="G15" s="11" t="s">
        <v>1300</v>
      </c>
      <c r="H15" s="102">
        <v>1141.1445157499099</v>
      </c>
    </row>
    <row r="16" spans="1:8" ht="75" hidden="1" x14ac:dyDescent="0.25">
      <c r="A16" s="11" t="s">
        <v>665</v>
      </c>
      <c r="B16" s="102">
        <v>9470.0239791452004</v>
      </c>
      <c r="C16" s="11" t="s">
        <v>1310</v>
      </c>
      <c r="D16" s="102">
        <v>7382.3739791451999</v>
      </c>
      <c r="E16" s="11" t="s">
        <v>1294</v>
      </c>
      <c r="F16" s="102">
        <v>5104.5139791452002</v>
      </c>
      <c r="G16" s="11" t="s">
        <v>1311</v>
      </c>
      <c r="H16" s="102">
        <v>3524.0839791451999</v>
      </c>
    </row>
    <row r="17" spans="1:8" ht="60" hidden="1" x14ac:dyDescent="0.25">
      <c r="A17" s="11" t="s">
        <v>458</v>
      </c>
      <c r="B17" s="102">
        <v>5124.2949773412001</v>
      </c>
      <c r="C17" s="11" t="s">
        <v>1300</v>
      </c>
      <c r="D17" s="102">
        <v>4481.9149773412</v>
      </c>
      <c r="E17" s="11" t="s">
        <v>1301</v>
      </c>
      <c r="F17" s="102">
        <v>3949.8049773411999</v>
      </c>
      <c r="G17" s="11" t="s">
        <v>1311</v>
      </c>
      <c r="H17" s="102">
        <v>2688.6549773411998</v>
      </c>
    </row>
    <row r="18" spans="1:8" ht="60" hidden="1" x14ac:dyDescent="0.25">
      <c r="A18" s="11" t="s">
        <v>448</v>
      </c>
      <c r="B18" s="102">
        <v>11817.628999385701</v>
      </c>
      <c r="C18" s="11" t="s">
        <v>1307</v>
      </c>
      <c r="D18" s="102">
        <v>8277.8289993857707</v>
      </c>
      <c r="E18" s="11" t="s">
        <v>1301</v>
      </c>
      <c r="F18" s="102">
        <v>7003.7189993857701</v>
      </c>
      <c r="G18" s="11" t="s">
        <v>1312</v>
      </c>
      <c r="H18" s="102">
        <v>0</v>
      </c>
    </row>
    <row r="19" spans="1:8" ht="60" hidden="1" x14ac:dyDescent="0.25">
      <c r="A19" s="11" t="s">
        <v>435</v>
      </c>
      <c r="B19" s="102">
        <v>2151.09685968959</v>
      </c>
      <c r="C19" s="11" t="s">
        <v>1298</v>
      </c>
      <c r="D19" s="102">
        <v>1800.56685968959</v>
      </c>
      <c r="E19" s="11" t="s">
        <v>1313</v>
      </c>
      <c r="F19" s="102">
        <v>1541.10685968959</v>
      </c>
      <c r="G19" s="11" t="s">
        <v>1299</v>
      </c>
      <c r="H19" s="102">
        <v>1094.2068596895899</v>
      </c>
    </row>
    <row r="20" spans="1:8" ht="60" hidden="1" x14ac:dyDescent="0.25">
      <c r="A20" s="11" t="s">
        <v>460</v>
      </c>
      <c r="B20" s="102">
        <v>6620.9092400477803</v>
      </c>
      <c r="C20" s="11" t="s">
        <v>1294</v>
      </c>
      <c r="D20" s="102">
        <v>5729.22924004778</v>
      </c>
      <c r="E20" s="11" t="s">
        <v>1313</v>
      </c>
      <c r="F20" s="102">
        <v>5017.5192400477799</v>
      </c>
      <c r="G20" s="11" t="s">
        <v>1314</v>
      </c>
      <c r="H20" s="102">
        <v>3764.43924004778</v>
      </c>
    </row>
    <row r="21" spans="1:8" ht="60" hidden="1" x14ac:dyDescent="0.25">
      <c r="A21" s="11" t="s">
        <v>479</v>
      </c>
      <c r="B21" s="102">
        <v>25318.4597669795</v>
      </c>
      <c r="C21" s="11" t="s">
        <v>1294</v>
      </c>
      <c r="D21" s="102">
        <v>20568.169766979499</v>
      </c>
      <c r="E21" s="11" t="s">
        <v>1295</v>
      </c>
      <c r="F21" s="102">
        <v>17359.859766979502</v>
      </c>
      <c r="G21" s="11" t="s">
        <v>1311</v>
      </c>
      <c r="H21" s="102">
        <v>11743.0397669795</v>
      </c>
    </row>
    <row r="22" spans="1:8" ht="60" hidden="1" x14ac:dyDescent="0.25">
      <c r="A22" s="11" t="s">
        <v>474</v>
      </c>
      <c r="B22" s="102">
        <v>28398.868308159501</v>
      </c>
      <c r="C22" s="11" t="s">
        <v>1294</v>
      </c>
      <c r="D22" s="102">
        <v>23144.628308159499</v>
      </c>
      <c r="E22" s="11" t="s">
        <v>1295</v>
      </c>
      <c r="F22" s="102">
        <v>19807.538308159499</v>
      </c>
      <c r="G22" s="11" t="s">
        <v>1311</v>
      </c>
      <c r="H22" s="102">
        <v>13679.1583081595</v>
      </c>
    </row>
    <row r="23" spans="1:8" ht="60" hidden="1" x14ac:dyDescent="0.25">
      <c r="A23" s="11" t="s">
        <v>503</v>
      </c>
      <c r="B23" s="102">
        <v>26696.460004933098</v>
      </c>
      <c r="C23" s="11" t="s">
        <v>1295</v>
      </c>
      <c r="D23" s="102">
        <v>23240.310004933101</v>
      </c>
      <c r="E23" s="11" t="s">
        <v>1295</v>
      </c>
      <c r="F23" s="102">
        <v>19886.160004933099</v>
      </c>
      <c r="G23" s="11" t="s">
        <v>1311</v>
      </c>
      <c r="H23" s="102">
        <v>7489.4000049331798</v>
      </c>
    </row>
    <row r="24" spans="1:8" ht="90" hidden="1" x14ac:dyDescent="0.25">
      <c r="A24" s="11" t="s">
        <v>548</v>
      </c>
      <c r="B24" s="102">
        <v>15957.1706930156</v>
      </c>
      <c r="C24" s="11" t="s">
        <v>1295</v>
      </c>
      <c r="D24" s="102">
        <v>14036.5206930156</v>
      </c>
      <c r="E24" s="11" t="s">
        <v>1311</v>
      </c>
      <c r="F24" s="102">
        <v>11954.2506930156</v>
      </c>
      <c r="G24" s="11" t="s">
        <v>1310</v>
      </c>
      <c r="H24" s="102">
        <v>6924.9806930156701</v>
      </c>
    </row>
    <row r="25" spans="1:8" ht="60" hidden="1" x14ac:dyDescent="0.25">
      <c r="A25" s="11" t="s">
        <v>639</v>
      </c>
      <c r="B25" s="102">
        <v>5899.4166267659102</v>
      </c>
      <c r="C25" s="11" t="s">
        <v>1294</v>
      </c>
      <c r="D25" s="102">
        <v>4012.9566267659102</v>
      </c>
      <c r="E25" s="11" t="s">
        <v>1295</v>
      </c>
      <c r="F25" s="102">
        <v>3265.4866267659099</v>
      </c>
      <c r="G25" s="11" t="s">
        <v>1295</v>
      </c>
      <c r="H25" s="102">
        <v>2504.3166267659099</v>
      </c>
    </row>
    <row r="26" spans="1:8" ht="60" hidden="1" x14ac:dyDescent="0.25">
      <c r="A26" s="11" t="s">
        <v>658</v>
      </c>
      <c r="B26" s="102">
        <v>4991.2520131744996</v>
      </c>
      <c r="C26" s="11" t="s">
        <v>1294</v>
      </c>
      <c r="D26" s="102">
        <v>3360.6920131745001</v>
      </c>
      <c r="E26" s="11" t="s">
        <v>1295</v>
      </c>
      <c r="F26" s="102">
        <v>2553.8220131745002</v>
      </c>
      <c r="G26" s="11" t="s">
        <v>1295</v>
      </c>
      <c r="H26" s="102">
        <v>1925.1320131744999</v>
      </c>
    </row>
    <row r="27" spans="1:8" ht="90" hidden="1" x14ac:dyDescent="0.25">
      <c r="A27" s="11" t="s">
        <v>667</v>
      </c>
      <c r="B27" s="102">
        <v>2514.5412554470499</v>
      </c>
      <c r="C27" s="11" t="s">
        <v>1291</v>
      </c>
      <c r="D27" s="102">
        <v>2204.4112554470498</v>
      </c>
      <c r="E27" s="11" t="s">
        <v>1311</v>
      </c>
      <c r="F27" s="102">
        <v>1539.52125544705</v>
      </c>
      <c r="G27" s="11" t="s">
        <v>1291</v>
      </c>
      <c r="H27" s="102">
        <v>1223.0812554470499</v>
      </c>
    </row>
    <row r="28" spans="1:8" ht="60" hidden="1" x14ac:dyDescent="0.25">
      <c r="A28" s="11" t="s">
        <v>550</v>
      </c>
      <c r="B28" s="102">
        <v>2145.2733806338601</v>
      </c>
      <c r="C28" s="11" t="s">
        <v>1291</v>
      </c>
      <c r="D28" s="102">
        <v>1835.90338063386</v>
      </c>
      <c r="E28" s="11" t="s">
        <v>1302</v>
      </c>
      <c r="F28" s="102">
        <v>1424.98338063386</v>
      </c>
      <c r="G28" s="11" t="s">
        <v>1300</v>
      </c>
      <c r="H28" s="102">
        <v>1119.5833806338601</v>
      </c>
    </row>
    <row r="29" spans="1:8" ht="60" hidden="1" x14ac:dyDescent="0.25">
      <c r="A29" s="11" t="s">
        <v>520</v>
      </c>
      <c r="B29" s="102">
        <v>4228.1270053152602</v>
      </c>
      <c r="C29" s="11" t="s">
        <v>1291</v>
      </c>
      <c r="D29" s="102">
        <v>3665.9770053152602</v>
      </c>
      <c r="E29" s="11" t="s">
        <v>1302</v>
      </c>
      <c r="F29" s="102">
        <v>3064.2670053152601</v>
      </c>
      <c r="G29" s="11" t="s">
        <v>1301</v>
      </c>
      <c r="H29" s="102">
        <v>2498.0670053152598</v>
      </c>
    </row>
    <row r="30" spans="1:8" ht="60" hidden="1" x14ac:dyDescent="0.25">
      <c r="A30" s="11" t="s">
        <v>512</v>
      </c>
      <c r="B30" s="102">
        <v>417.00037821080099</v>
      </c>
      <c r="C30" s="11" t="s">
        <v>1301</v>
      </c>
      <c r="D30" s="102">
        <v>364.490378210801</v>
      </c>
      <c r="E30" s="11" t="s">
        <v>1302</v>
      </c>
      <c r="F30" s="102">
        <v>269.27037821080103</v>
      </c>
      <c r="G30" s="11" t="s">
        <v>1291</v>
      </c>
      <c r="H30" s="102">
        <v>162.84037821080099</v>
      </c>
    </row>
    <row r="31" spans="1:8" ht="75" hidden="1" x14ac:dyDescent="0.25">
      <c r="A31" s="11" t="s">
        <v>541</v>
      </c>
      <c r="B31" s="102">
        <v>788.37991129940997</v>
      </c>
      <c r="C31" s="11" t="s">
        <v>1301</v>
      </c>
      <c r="D31" s="102">
        <v>692.41991129941005</v>
      </c>
      <c r="E31" s="11" t="s">
        <v>1309</v>
      </c>
      <c r="F31" s="102">
        <v>319.74991129940997</v>
      </c>
      <c r="G31" s="11" t="s">
        <v>1301</v>
      </c>
      <c r="H31" s="102">
        <v>218.91991129940999</v>
      </c>
    </row>
    <row r="32" spans="1:8" ht="75" hidden="1" x14ac:dyDescent="0.25">
      <c r="A32" s="11" t="s">
        <v>577</v>
      </c>
      <c r="B32" s="102">
        <v>3965.2333057655301</v>
      </c>
      <c r="C32" s="11" t="s">
        <v>1307</v>
      </c>
      <c r="D32" s="102">
        <v>3150.5533057655298</v>
      </c>
      <c r="E32" s="11" t="s">
        <v>1294</v>
      </c>
      <c r="F32" s="102">
        <v>1975.9133057655299</v>
      </c>
      <c r="G32" s="11" t="s">
        <v>1291</v>
      </c>
      <c r="H32" s="102">
        <v>1416.79330576553</v>
      </c>
    </row>
    <row r="33" spans="1:8" ht="75" hidden="1" x14ac:dyDescent="0.25">
      <c r="A33" s="11" t="s">
        <v>506</v>
      </c>
      <c r="B33" s="102">
        <v>10108.569599009399</v>
      </c>
      <c r="C33" s="11" t="s">
        <v>1294</v>
      </c>
      <c r="D33" s="102">
        <v>7501.2295990094899</v>
      </c>
      <c r="E33" s="11" t="s">
        <v>1307</v>
      </c>
      <c r="F33" s="102">
        <v>4159.2895990094903</v>
      </c>
      <c r="G33" s="11" t="s">
        <v>1315</v>
      </c>
      <c r="H33" s="102">
        <v>0</v>
      </c>
    </row>
    <row r="34" spans="1:8" ht="60" hidden="1" x14ac:dyDescent="0.25">
      <c r="A34" s="11" t="s">
        <v>564</v>
      </c>
      <c r="B34" s="102">
        <v>10322.7394069538</v>
      </c>
      <c r="C34" s="11" t="s">
        <v>1316</v>
      </c>
      <c r="D34" s="102">
        <v>5878.96940695385</v>
      </c>
      <c r="E34" s="11" t="s">
        <v>1291</v>
      </c>
      <c r="F34" s="102">
        <v>4241.7494069538498</v>
      </c>
      <c r="G34" s="11" t="s">
        <v>1291</v>
      </c>
      <c r="H34" s="102">
        <v>2859.3794069538499</v>
      </c>
    </row>
    <row r="35" spans="1:8" ht="75" hidden="1" x14ac:dyDescent="0.25">
      <c r="A35" s="11" t="s">
        <v>588</v>
      </c>
      <c r="B35" s="102">
        <v>6147.3096443754403</v>
      </c>
      <c r="C35" s="11" t="s">
        <v>1294</v>
      </c>
      <c r="D35" s="102">
        <v>5348.8896443754402</v>
      </c>
      <c r="E35" s="11" t="s">
        <v>1307</v>
      </c>
      <c r="F35" s="102">
        <v>3721.3696443754402</v>
      </c>
      <c r="G35" s="11" t="s">
        <v>1295</v>
      </c>
      <c r="H35" s="102">
        <v>2921.8496443754402</v>
      </c>
    </row>
    <row r="36" spans="1:8" ht="60" hidden="1" x14ac:dyDescent="0.25">
      <c r="A36" s="11" t="s">
        <v>592</v>
      </c>
      <c r="B36" s="102">
        <v>2215.3075743725899</v>
      </c>
      <c r="C36" s="11" t="s">
        <v>1291</v>
      </c>
      <c r="D36" s="102">
        <v>1936.17757437259</v>
      </c>
      <c r="E36" s="11" t="s">
        <v>1291</v>
      </c>
      <c r="F36" s="102">
        <v>1572.93757437259</v>
      </c>
      <c r="G36" s="11" t="s">
        <v>1307</v>
      </c>
      <c r="H36" s="102">
        <v>794.02757437259095</v>
      </c>
    </row>
    <row r="37" spans="1:8" ht="75" hidden="1" x14ac:dyDescent="0.25">
      <c r="A37" s="11" t="s">
        <v>596</v>
      </c>
      <c r="B37" s="102">
        <v>8696.6047120000003</v>
      </c>
      <c r="C37" s="11" t="s">
        <v>1295</v>
      </c>
      <c r="D37" s="102">
        <v>7565.2847119999997</v>
      </c>
      <c r="E37" s="11" t="s">
        <v>1294</v>
      </c>
      <c r="F37" s="102">
        <v>6385.2047119999997</v>
      </c>
      <c r="G37" s="11" t="s">
        <v>1294</v>
      </c>
      <c r="H37" s="102">
        <v>3235.6747116747101</v>
      </c>
    </row>
    <row r="38" spans="1:8" ht="60" hidden="1" x14ac:dyDescent="0.25">
      <c r="A38" s="11" t="s">
        <v>634</v>
      </c>
      <c r="B38" s="102">
        <v>3562.0080981606902</v>
      </c>
      <c r="C38" s="11" t="s">
        <v>1291</v>
      </c>
      <c r="D38" s="102">
        <v>3084.49809816069</v>
      </c>
      <c r="E38" s="11" t="s">
        <v>1295</v>
      </c>
      <c r="F38" s="102">
        <v>2599.24809816069</v>
      </c>
      <c r="G38" s="11" t="s">
        <v>1317</v>
      </c>
      <c r="H38" s="102">
        <v>81.298098160696497</v>
      </c>
    </row>
    <row r="39" spans="1:8" ht="60" hidden="1" x14ac:dyDescent="0.25">
      <c r="A39" s="11" t="s">
        <v>609</v>
      </c>
      <c r="B39" s="102">
        <v>4300.37637294873</v>
      </c>
      <c r="C39" s="11" t="s">
        <v>1291</v>
      </c>
      <c r="D39" s="102">
        <v>3744.41637294873</v>
      </c>
      <c r="E39" s="11" t="s">
        <v>1295</v>
      </c>
      <c r="F39" s="102">
        <v>3194.8363729487301</v>
      </c>
      <c r="G39" s="11" t="s">
        <v>1299</v>
      </c>
      <c r="H39" s="102">
        <v>2028.0163729487299</v>
      </c>
    </row>
    <row r="40" spans="1:8" ht="60" hidden="1" x14ac:dyDescent="0.25">
      <c r="A40" s="11" t="s">
        <v>498</v>
      </c>
      <c r="B40" s="102">
        <v>6418.5187872104698</v>
      </c>
      <c r="C40" s="11" t="s">
        <v>1303</v>
      </c>
      <c r="D40" s="102">
        <v>6179.31878721047</v>
      </c>
      <c r="E40" s="11" t="s">
        <v>1318</v>
      </c>
      <c r="F40" s="102">
        <v>5893.27878721047</v>
      </c>
      <c r="G40" s="11" t="s">
        <v>1319</v>
      </c>
      <c r="H40" s="102">
        <v>5592.8887872104697</v>
      </c>
    </row>
    <row r="41" spans="1:8" ht="60" hidden="1" x14ac:dyDescent="0.25">
      <c r="A41" s="11" t="s">
        <v>413</v>
      </c>
      <c r="B41" s="102">
        <v>6815.4887286410003</v>
      </c>
      <c r="C41" s="11" t="s">
        <v>1291</v>
      </c>
      <c r="D41" s="102">
        <v>6112.4287286409999</v>
      </c>
      <c r="E41" s="11" t="s">
        <v>1299</v>
      </c>
      <c r="F41" s="102">
        <v>5136.5487286409998</v>
      </c>
      <c r="G41" s="11" t="s">
        <v>1291</v>
      </c>
      <c r="H41" s="102">
        <v>4355.9887286410003</v>
      </c>
    </row>
    <row r="42" spans="1:8" ht="75" hidden="1" x14ac:dyDescent="0.25">
      <c r="A42" s="11" t="s">
        <v>517</v>
      </c>
      <c r="B42" s="102">
        <v>11749.124746690601</v>
      </c>
      <c r="C42" s="11" t="s">
        <v>1291</v>
      </c>
      <c r="D42" s="102">
        <v>9935.4547466906497</v>
      </c>
      <c r="E42" s="11" t="s">
        <v>1320</v>
      </c>
      <c r="F42" s="102">
        <v>7742.1147466906496</v>
      </c>
      <c r="G42" s="11" t="s">
        <v>1291</v>
      </c>
      <c r="H42" s="102">
        <v>6273.13474669065</v>
      </c>
    </row>
    <row r="43" spans="1:8" ht="75" hidden="1" x14ac:dyDescent="0.25">
      <c r="A43" s="11" t="s">
        <v>565</v>
      </c>
      <c r="B43" s="102">
        <v>3685.1268553851501</v>
      </c>
      <c r="C43" s="11" t="s">
        <v>1295</v>
      </c>
      <c r="D43" s="102">
        <v>3216.3268553851499</v>
      </c>
      <c r="E43" s="11" t="s">
        <v>1320</v>
      </c>
      <c r="F43" s="102">
        <v>2562.45685538515</v>
      </c>
      <c r="G43" s="11" t="s">
        <v>1291</v>
      </c>
      <c r="H43" s="102">
        <v>2165.74685538515</v>
      </c>
    </row>
    <row r="44" spans="1:8" ht="60" hidden="1" x14ac:dyDescent="0.25">
      <c r="A44" s="11" t="s">
        <v>567</v>
      </c>
      <c r="B44" s="102">
        <v>427.44594148856402</v>
      </c>
      <c r="C44" s="11" t="s">
        <v>1294</v>
      </c>
      <c r="D44" s="102">
        <v>262.72594148856399</v>
      </c>
      <c r="E44" s="11" t="s">
        <v>1295</v>
      </c>
      <c r="F44" s="102">
        <v>211.69594148856399</v>
      </c>
      <c r="G44" s="11" t="s">
        <v>1301</v>
      </c>
      <c r="H44" s="102">
        <v>165.14594148856401</v>
      </c>
    </row>
    <row r="45" spans="1:8" ht="60" hidden="1" x14ac:dyDescent="0.25">
      <c r="A45" s="11" t="s">
        <v>480</v>
      </c>
      <c r="B45" s="102">
        <v>2365.8706828591098</v>
      </c>
      <c r="C45" s="11" t="s">
        <v>1307</v>
      </c>
      <c r="D45" s="102">
        <v>1635.3206828591101</v>
      </c>
      <c r="E45" s="11" t="s">
        <v>1291</v>
      </c>
      <c r="F45" s="102">
        <v>1331.7806828591099</v>
      </c>
      <c r="G45" s="11" t="s">
        <v>1321</v>
      </c>
      <c r="H45" s="102">
        <v>151.560682859118</v>
      </c>
    </row>
    <row r="46" spans="1:8" ht="60" hidden="1" x14ac:dyDescent="0.25">
      <c r="A46" s="11" t="s">
        <v>463</v>
      </c>
      <c r="B46" s="102">
        <v>4370.0972707882902</v>
      </c>
      <c r="C46" s="11" t="s">
        <v>1307</v>
      </c>
      <c r="D46" s="102">
        <v>2988.85727078829</v>
      </c>
      <c r="E46" s="11" t="s">
        <v>1291</v>
      </c>
      <c r="F46" s="102">
        <v>2459.9372707882899</v>
      </c>
      <c r="G46" s="11" t="s">
        <v>1291</v>
      </c>
      <c r="H46" s="102">
        <v>1951.4472707882901</v>
      </c>
    </row>
    <row r="47" spans="1:8" ht="60" hidden="1" x14ac:dyDescent="0.25">
      <c r="A47" s="11" t="s">
        <v>424</v>
      </c>
      <c r="B47" s="102">
        <v>15987.582286966201</v>
      </c>
      <c r="C47" s="11" t="s">
        <v>1313</v>
      </c>
      <c r="D47" s="102">
        <v>14357.1222869662</v>
      </c>
      <c r="E47" s="11" t="s">
        <v>1295</v>
      </c>
      <c r="F47" s="102">
        <v>12634.5522869662</v>
      </c>
      <c r="G47" s="11" t="s">
        <v>1313</v>
      </c>
      <c r="H47" s="102">
        <v>10921.5422869662</v>
      </c>
    </row>
    <row r="48" spans="1:8" ht="75" hidden="1" x14ac:dyDescent="0.25">
      <c r="A48" s="11" t="s">
        <v>494</v>
      </c>
      <c r="B48" s="102">
        <v>8159.9882377407903</v>
      </c>
      <c r="C48" s="11" t="s">
        <v>1301</v>
      </c>
      <c r="D48" s="102">
        <v>7205.05823774079</v>
      </c>
      <c r="E48" s="11" t="s">
        <v>1294</v>
      </c>
      <c r="F48" s="102">
        <v>4004.6882377407901</v>
      </c>
      <c r="G48" s="11" t="s">
        <v>1295</v>
      </c>
      <c r="H48" s="102">
        <v>2757.8582377407902</v>
      </c>
    </row>
    <row r="49" spans="1:8" ht="75" hidden="1" x14ac:dyDescent="0.25">
      <c r="A49" s="11" t="s">
        <v>433</v>
      </c>
      <c r="B49" s="102">
        <v>37077.300722082698</v>
      </c>
      <c r="C49" s="11" t="s">
        <v>1294</v>
      </c>
      <c r="D49" s="102">
        <v>27720.5407220827</v>
      </c>
      <c r="E49" s="11" t="s">
        <v>1294</v>
      </c>
      <c r="F49" s="102">
        <v>21543.390722082699</v>
      </c>
      <c r="G49" s="11" t="s">
        <v>1295</v>
      </c>
      <c r="H49" s="102">
        <v>16852.230722082699</v>
      </c>
    </row>
    <row r="50" spans="1:8" ht="60" hidden="1" x14ac:dyDescent="0.25">
      <c r="A50" s="11" t="s">
        <v>551</v>
      </c>
      <c r="B50" s="102">
        <v>3052.67959934804</v>
      </c>
      <c r="C50" s="11" t="s">
        <v>1307</v>
      </c>
      <c r="D50" s="102">
        <v>1821.5295993480399</v>
      </c>
      <c r="E50" s="11" t="s">
        <v>1295</v>
      </c>
      <c r="F50" s="102">
        <v>1401.0795993480399</v>
      </c>
      <c r="G50" s="11" t="s">
        <v>1291</v>
      </c>
      <c r="H50" s="102">
        <v>973.34959934804499</v>
      </c>
    </row>
    <row r="51" spans="1:8" ht="60" hidden="1" x14ac:dyDescent="0.25">
      <c r="A51" s="11" t="s">
        <v>607</v>
      </c>
      <c r="B51" s="102">
        <v>18749.6613107761</v>
      </c>
      <c r="C51" s="11" t="s">
        <v>1294</v>
      </c>
      <c r="D51" s="102">
        <v>12082.441310776099</v>
      </c>
      <c r="E51" s="11" t="s">
        <v>1295</v>
      </c>
      <c r="F51" s="102">
        <v>9648.9513107760995</v>
      </c>
      <c r="G51" s="11" t="s">
        <v>1295</v>
      </c>
      <c r="H51" s="102">
        <v>6640.3513107761</v>
      </c>
    </row>
    <row r="52" spans="1:8" ht="60" hidden="1" x14ac:dyDescent="0.25">
      <c r="A52" s="11" t="s">
        <v>642</v>
      </c>
      <c r="B52" s="102">
        <v>4029.1638252491898</v>
      </c>
      <c r="C52" s="11" t="s">
        <v>1322</v>
      </c>
      <c r="D52" s="102">
        <v>3352.3138252491899</v>
      </c>
      <c r="E52" s="11" t="s">
        <v>1299</v>
      </c>
      <c r="F52" s="102">
        <v>2458.73382524919</v>
      </c>
      <c r="G52" s="11" t="s">
        <v>1294</v>
      </c>
      <c r="H52" s="102">
        <v>1018.31382524919</v>
      </c>
    </row>
    <row r="53" spans="1:8" ht="60" hidden="1" x14ac:dyDescent="0.25">
      <c r="A53" s="11" t="s">
        <v>643</v>
      </c>
      <c r="B53" s="102">
        <v>2651.6338030000002</v>
      </c>
      <c r="C53" s="11" t="s">
        <v>1301</v>
      </c>
      <c r="D53" s="102">
        <v>2455.6138030000002</v>
      </c>
      <c r="E53" s="11" t="s">
        <v>1302</v>
      </c>
      <c r="F53" s="102">
        <v>2158.563803</v>
      </c>
      <c r="G53" s="11" t="s">
        <v>1300</v>
      </c>
      <c r="H53" s="102">
        <v>1530.873803</v>
      </c>
    </row>
    <row r="54" spans="1:8" ht="60" hidden="1" x14ac:dyDescent="0.25">
      <c r="A54" s="11" t="s">
        <v>534</v>
      </c>
      <c r="B54" s="102">
        <v>11523.410008560501</v>
      </c>
      <c r="C54" s="11" t="s">
        <v>1295</v>
      </c>
      <c r="D54" s="102">
        <v>10125.170008560501</v>
      </c>
      <c r="E54" s="11" t="s">
        <v>1295</v>
      </c>
      <c r="F54" s="102">
        <v>8750.7300085605202</v>
      </c>
      <c r="G54" s="11" t="s">
        <v>1323</v>
      </c>
      <c r="H54" s="102">
        <v>0</v>
      </c>
    </row>
    <row r="55" spans="1:8" ht="60" hidden="1" x14ac:dyDescent="0.25">
      <c r="A55" s="11" t="s">
        <v>608</v>
      </c>
      <c r="B55" s="102">
        <v>4185.02555486233</v>
      </c>
      <c r="C55" s="11" t="s">
        <v>1307</v>
      </c>
      <c r="D55" s="102">
        <v>2461.7855548623302</v>
      </c>
      <c r="E55" s="11" t="s">
        <v>1291</v>
      </c>
      <c r="F55" s="102">
        <v>1908.01555486233</v>
      </c>
      <c r="G55" s="11" t="s">
        <v>1295</v>
      </c>
      <c r="H55" s="102">
        <v>1309.42555486233</v>
      </c>
    </row>
    <row r="56" spans="1:8" ht="75" hidden="1" x14ac:dyDescent="0.25">
      <c r="A56" s="11" t="s">
        <v>586</v>
      </c>
      <c r="B56" s="102">
        <v>10068.6138680518</v>
      </c>
      <c r="C56" s="11" t="s">
        <v>1291</v>
      </c>
      <c r="D56" s="102">
        <v>8936.7338679999993</v>
      </c>
      <c r="E56" s="11" t="s">
        <v>1320</v>
      </c>
      <c r="F56" s="102">
        <v>7457.1938680000003</v>
      </c>
      <c r="G56" s="11" t="s">
        <v>1307</v>
      </c>
      <c r="H56" s="102">
        <v>3664.1838680000001</v>
      </c>
    </row>
    <row r="57" spans="1:8" ht="60" hidden="1" x14ac:dyDescent="0.25">
      <c r="A57" s="11" t="s">
        <v>646</v>
      </c>
      <c r="B57" s="102">
        <v>4934.4724152773897</v>
      </c>
      <c r="C57" s="11" t="s">
        <v>1313</v>
      </c>
      <c r="D57" s="102">
        <v>4399.5724152773901</v>
      </c>
      <c r="E57" s="11" t="s">
        <v>1291</v>
      </c>
      <c r="F57" s="102">
        <v>3827.2924152773899</v>
      </c>
      <c r="G57" s="11" t="s">
        <v>1324</v>
      </c>
      <c r="H57" s="102">
        <v>1211.7624152773899</v>
      </c>
    </row>
    <row r="58" spans="1:8" ht="60" hidden="1" x14ac:dyDescent="0.25">
      <c r="A58" s="11" t="s">
        <v>552</v>
      </c>
      <c r="B58" s="102">
        <v>13173.0595280586</v>
      </c>
      <c r="C58" s="11" t="s">
        <v>1294</v>
      </c>
      <c r="D58" s="102">
        <v>8889.2795280586906</v>
      </c>
      <c r="E58" s="11" t="s">
        <v>1295</v>
      </c>
      <c r="F58" s="102">
        <v>7424.1295280586901</v>
      </c>
      <c r="G58" s="11" t="s">
        <v>1295</v>
      </c>
      <c r="H58" s="102">
        <v>5760.7395280586898</v>
      </c>
    </row>
    <row r="59" spans="1:8" ht="60" hidden="1" x14ac:dyDescent="0.25">
      <c r="A59" s="11" t="s">
        <v>496</v>
      </c>
      <c r="B59" s="102">
        <v>1636.15289002384</v>
      </c>
      <c r="C59" s="11" t="s">
        <v>1300</v>
      </c>
      <c r="D59" s="102">
        <v>1066.0428900238401</v>
      </c>
      <c r="E59" s="11" t="s">
        <v>1313</v>
      </c>
      <c r="F59" s="102">
        <v>878.91289002384303</v>
      </c>
      <c r="G59" s="11" t="s">
        <v>1295</v>
      </c>
      <c r="H59" s="102">
        <v>611.13288999999997</v>
      </c>
    </row>
    <row r="60" spans="1:8" ht="60" hidden="1" x14ac:dyDescent="0.25">
      <c r="A60" s="11" t="s">
        <v>625</v>
      </c>
      <c r="B60" s="102">
        <v>2963.4048432262998</v>
      </c>
      <c r="C60" s="11" t="s">
        <v>1301</v>
      </c>
      <c r="D60" s="102">
        <v>2882.6748432262998</v>
      </c>
      <c r="E60" s="11" t="s">
        <v>1299</v>
      </c>
      <c r="F60" s="102">
        <v>2779.5648432263001</v>
      </c>
      <c r="G60" s="11" t="s">
        <v>1300</v>
      </c>
      <c r="H60" s="102">
        <v>2665.9648432263002</v>
      </c>
    </row>
    <row r="61" spans="1:8" ht="90" hidden="1" x14ac:dyDescent="0.25">
      <c r="A61" s="11" t="s">
        <v>566</v>
      </c>
      <c r="B61" s="102">
        <v>11917.504298157701</v>
      </c>
      <c r="C61" s="11" t="s">
        <v>1295</v>
      </c>
      <c r="D61" s="102">
        <v>10820.2242981577</v>
      </c>
      <c r="E61" s="11" t="s">
        <v>1311</v>
      </c>
      <c r="F61" s="102">
        <v>7724.5442981577899</v>
      </c>
      <c r="G61" s="11" t="s">
        <v>1307</v>
      </c>
      <c r="H61" s="102">
        <v>6502.3942981577902</v>
      </c>
    </row>
    <row r="62" spans="1:8" ht="75" hidden="1" x14ac:dyDescent="0.25">
      <c r="A62" s="11" t="s">
        <v>485</v>
      </c>
      <c r="B62" s="102">
        <v>1939.3140165310001</v>
      </c>
      <c r="C62" s="11" t="s">
        <v>1291</v>
      </c>
      <c r="D62" s="102">
        <v>1615.234016531</v>
      </c>
      <c r="E62" s="11" t="s">
        <v>1292</v>
      </c>
      <c r="F62" s="102">
        <v>612.47401653100405</v>
      </c>
      <c r="G62" s="11" t="s">
        <v>1291</v>
      </c>
      <c r="H62" s="102">
        <v>318.46401653100401</v>
      </c>
    </row>
    <row r="63" spans="1:8" ht="75" hidden="1" x14ac:dyDescent="0.25">
      <c r="A63" s="11" t="s">
        <v>518</v>
      </c>
      <c r="B63" s="102">
        <v>4230.0464979999997</v>
      </c>
      <c r="C63" s="11" t="s">
        <v>1291</v>
      </c>
      <c r="D63" s="102">
        <v>3717.976498</v>
      </c>
      <c r="E63" s="11" t="s">
        <v>1292</v>
      </c>
      <c r="F63" s="102">
        <v>2335.436498</v>
      </c>
      <c r="G63" s="11" t="s">
        <v>1295</v>
      </c>
      <c r="H63" s="102">
        <v>1807.39649768092</v>
      </c>
    </row>
    <row r="64" spans="1:8" ht="45" hidden="1" x14ac:dyDescent="0.25">
      <c r="A64" s="11" t="s">
        <v>583</v>
      </c>
      <c r="B64" s="102">
        <v>655.80325299981098</v>
      </c>
      <c r="C64" s="11" t="s">
        <v>1303</v>
      </c>
      <c r="D64" s="102">
        <v>575.84325299981106</v>
      </c>
      <c r="E64" s="11" t="s">
        <v>1288</v>
      </c>
      <c r="F64" s="102">
        <v>461.51325299981102</v>
      </c>
      <c r="G64" s="11" t="s">
        <v>1289</v>
      </c>
      <c r="H64" s="102">
        <v>174.463252999811</v>
      </c>
    </row>
    <row r="65" spans="1:8" ht="60" hidden="1" x14ac:dyDescent="0.25">
      <c r="A65" s="11" t="s">
        <v>508</v>
      </c>
      <c r="B65" s="102">
        <v>26281.290285012299</v>
      </c>
      <c r="C65" s="11" t="s">
        <v>1294</v>
      </c>
      <c r="D65" s="102">
        <v>20566.6502850123</v>
      </c>
      <c r="E65" s="11" t="s">
        <v>1295</v>
      </c>
      <c r="F65" s="102">
        <v>17250.5802850123</v>
      </c>
      <c r="G65" s="11" t="s">
        <v>1311</v>
      </c>
      <c r="H65" s="102">
        <v>12249.620285012301</v>
      </c>
    </row>
    <row r="66" spans="1:8" ht="60" hidden="1" x14ac:dyDescent="0.25">
      <c r="A66" s="11" t="s">
        <v>635</v>
      </c>
      <c r="B66" s="102">
        <v>6667.19271823295</v>
      </c>
      <c r="C66" s="11" t="s">
        <v>1294</v>
      </c>
      <c r="D66" s="102">
        <v>5545.6027182329499</v>
      </c>
      <c r="E66" s="11" t="s">
        <v>1295</v>
      </c>
      <c r="F66" s="102">
        <v>4588.19271823295</v>
      </c>
      <c r="G66" s="11" t="s">
        <v>1311</v>
      </c>
      <c r="H66" s="102">
        <v>2260.9927182329502</v>
      </c>
    </row>
    <row r="67" spans="1:8" ht="60" hidden="1" x14ac:dyDescent="0.25">
      <c r="A67" s="11" t="s">
        <v>454</v>
      </c>
      <c r="B67" s="102">
        <v>22354.3126710291</v>
      </c>
      <c r="C67" s="11" t="s">
        <v>1291</v>
      </c>
      <c r="D67" s="102">
        <v>19847.762671029101</v>
      </c>
      <c r="E67" s="11" t="s">
        <v>1295</v>
      </c>
      <c r="F67" s="102">
        <v>17268.982671029102</v>
      </c>
      <c r="G67" s="11" t="s">
        <v>1320</v>
      </c>
      <c r="H67" s="102">
        <v>13352.6726710291</v>
      </c>
    </row>
    <row r="68" spans="1:8" ht="60" hidden="1" x14ac:dyDescent="0.25">
      <c r="A68" s="11" t="s">
        <v>488</v>
      </c>
      <c r="B68" s="102">
        <v>12702.420994085</v>
      </c>
      <c r="C68" s="11" t="s">
        <v>1307</v>
      </c>
      <c r="D68" s="102">
        <v>11207.890994085001</v>
      </c>
      <c r="E68" s="11" t="s">
        <v>1295</v>
      </c>
      <c r="F68" s="102">
        <v>9479.3309940850104</v>
      </c>
      <c r="G68" s="11" t="s">
        <v>1320</v>
      </c>
      <c r="H68" s="102">
        <v>6853.4609940850096</v>
      </c>
    </row>
    <row r="69" spans="1:8" ht="60" hidden="1" x14ac:dyDescent="0.25">
      <c r="A69" s="11" t="s">
        <v>429</v>
      </c>
      <c r="B69" s="102">
        <v>19489.7214298496</v>
      </c>
      <c r="C69" s="11" t="s">
        <v>1294</v>
      </c>
      <c r="D69" s="102">
        <v>13758.431429849599</v>
      </c>
      <c r="E69" s="11" t="s">
        <v>1291</v>
      </c>
      <c r="F69" s="102">
        <v>11274.191429849599</v>
      </c>
      <c r="G69" s="11" t="s">
        <v>1320</v>
      </c>
      <c r="H69" s="102">
        <v>7351.9114298496297</v>
      </c>
    </row>
    <row r="70" spans="1:8" ht="60" hidden="1" x14ac:dyDescent="0.25">
      <c r="A70" s="11" t="s">
        <v>654</v>
      </c>
      <c r="B70" s="102">
        <v>1412.5343509235199</v>
      </c>
      <c r="C70" s="11" t="s">
        <v>1301</v>
      </c>
      <c r="D70" s="102">
        <v>1235.96435092352</v>
      </c>
      <c r="E70" s="11" t="s">
        <v>1291</v>
      </c>
      <c r="F70" s="102">
        <v>999.21435092352101</v>
      </c>
      <c r="G70" s="11" t="s">
        <v>1299</v>
      </c>
      <c r="H70" s="102">
        <v>733.17435092352105</v>
      </c>
    </row>
    <row r="71" spans="1:8" ht="60" hidden="1" x14ac:dyDescent="0.25">
      <c r="A71" s="11" t="s">
        <v>571</v>
      </c>
      <c r="B71" s="102">
        <v>5435.0248351977798</v>
      </c>
      <c r="C71" s="11" t="s">
        <v>1294</v>
      </c>
      <c r="D71" s="102">
        <v>4337.4148351977801</v>
      </c>
      <c r="E71" s="11" t="s">
        <v>1295</v>
      </c>
      <c r="F71" s="102">
        <v>3602.3348351977802</v>
      </c>
      <c r="G71" s="11" t="s">
        <v>1292</v>
      </c>
      <c r="H71" s="102">
        <v>2521.2248351977801</v>
      </c>
    </row>
    <row r="72" spans="1:8" ht="60" hidden="1" x14ac:dyDescent="0.25">
      <c r="A72" s="11" t="s">
        <v>477</v>
      </c>
      <c r="B72" s="102">
        <v>14041.3097353008</v>
      </c>
      <c r="C72" s="11" t="s">
        <v>1294</v>
      </c>
      <c r="D72" s="102">
        <v>9430.1497353007999</v>
      </c>
      <c r="E72" s="11" t="s">
        <v>1295</v>
      </c>
      <c r="F72" s="102">
        <v>7797.7097353008003</v>
      </c>
      <c r="G72" s="11" t="s">
        <v>1320</v>
      </c>
      <c r="H72" s="102">
        <v>5160.7897353008002</v>
      </c>
    </row>
    <row r="73" spans="1:8" ht="60" hidden="1" x14ac:dyDescent="0.25">
      <c r="A73" s="11" t="s">
        <v>631</v>
      </c>
      <c r="B73" s="102">
        <v>10687.0530820311</v>
      </c>
      <c r="C73" s="11" t="s">
        <v>1294</v>
      </c>
      <c r="D73" s="102">
        <v>9168.0830820311094</v>
      </c>
      <c r="E73" s="11" t="s">
        <v>1295</v>
      </c>
      <c r="F73" s="102">
        <v>7732.0130820311097</v>
      </c>
      <c r="G73" s="11" t="s">
        <v>1320</v>
      </c>
      <c r="H73" s="102">
        <v>5865.7430820311101</v>
      </c>
    </row>
    <row r="74" spans="1:8" ht="60" hidden="1" x14ac:dyDescent="0.25">
      <c r="A74" s="11" t="s">
        <v>490</v>
      </c>
      <c r="B74" s="102">
        <v>10117.040901902101</v>
      </c>
      <c r="C74" s="11" t="s">
        <v>1295</v>
      </c>
      <c r="D74" s="102">
        <v>8771.6709019999998</v>
      </c>
      <c r="E74" s="11" t="s">
        <v>1313</v>
      </c>
      <c r="F74" s="102">
        <v>7416.7809020000004</v>
      </c>
      <c r="G74" s="11" t="s">
        <v>1314</v>
      </c>
      <c r="H74" s="102">
        <v>4056.21090190217</v>
      </c>
    </row>
    <row r="75" spans="1:8" ht="60" hidden="1" x14ac:dyDescent="0.25">
      <c r="A75" s="11" t="s">
        <v>553</v>
      </c>
      <c r="B75" s="102">
        <v>3691.0949134999901</v>
      </c>
      <c r="C75" s="11" t="s">
        <v>1295</v>
      </c>
      <c r="D75" s="102">
        <v>3353.7549134999899</v>
      </c>
      <c r="E75" s="11" t="s">
        <v>1295</v>
      </c>
      <c r="F75" s="102">
        <v>3007.9949134999902</v>
      </c>
      <c r="G75" s="11" t="s">
        <v>1295</v>
      </c>
      <c r="H75" s="102">
        <v>2653.5849134999899</v>
      </c>
    </row>
    <row r="76" spans="1:8" ht="45" hidden="1" x14ac:dyDescent="0.25">
      <c r="A76" s="11" t="s">
        <v>532</v>
      </c>
      <c r="B76" s="102">
        <v>710.34660746845395</v>
      </c>
      <c r="C76" s="11" t="s">
        <v>1291</v>
      </c>
      <c r="D76" s="102">
        <v>503.13660746845397</v>
      </c>
      <c r="E76" s="11" t="s">
        <v>1301</v>
      </c>
      <c r="F76" s="102">
        <v>406.65660746845401</v>
      </c>
      <c r="G76" s="11" t="s">
        <v>1301</v>
      </c>
      <c r="H76" s="102">
        <v>307.74660746845399</v>
      </c>
    </row>
    <row r="77" spans="1:8" ht="60" hidden="1" x14ac:dyDescent="0.25">
      <c r="A77" s="11" t="s">
        <v>656</v>
      </c>
      <c r="B77" s="102">
        <v>3934.7814338155199</v>
      </c>
      <c r="C77" s="11" t="s">
        <v>1295</v>
      </c>
      <c r="D77" s="102">
        <v>3565.3814338155198</v>
      </c>
      <c r="E77" s="11" t="s">
        <v>1295</v>
      </c>
      <c r="F77" s="102">
        <v>3138.5114338155199</v>
      </c>
      <c r="G77" s="11" t="s">
        <v>1322</v>
      </c>
      <c r="H77" s="102">
        <v>2709.6314338155198</v>
      </c>
    </row>
    <row r="78" spans="1:8" ht="45" hidden="1" x14ac:dyDescent="0.25">
      <c r="A78" s="11" t="s">
        <v>616</v>
      </c>
      <c r="B78" s="102">
        <v>3904.3306587735701</v>
      </c>
      <c r="C78" s="11" t="s">
        <v>1291</v>
      </c>
      <c r="D78" s="102">
        <v>2690.4406587735698</v>
      </c>
      <c r="E78" s="11" t="s">
        <v>1301</v>
      </c>
      <c r="F78" s="102">
        <v>2194.7106587735698</v>
      </c>
      <c r="G78" s="11" t="s">
        <v>1301</v>
      </c>
      <c r="H78" s="102">
        <v>1686.6006587735701</v>
      </c>
    </row>
    <row r="79" spans="1:8" ht="60" hidden="1" x14ac:dyDescent="0.25">
      <c r="A79" s="11" t="s">
        <v>516</v>
      </c>
      <c r="B79" s="102">
        <v>4482.1315225644803</v>
      </c>
      <c r="C79" s="11" t="s">
        <v>1291</v>
      </c>
      <c r="D79" s="102">
        <v>3851.3815225644798</v>
      </c>
      <c r="E79" s="11" t="s">
        <v>1291</v>
      </c>
      <c r="F79" s="102">
        <v>3306.2115225644802</v>
      </c>
      <c r="G79" s="11" t="s">
        <v>1291</v>
      </c>
      <c r="H79" s="102">
        <v>2747.41152256448</v>
      </c>
    </row>
    <row r="80" spans="1:8" ht="60" hidden="1" x14ac:dyDescent="0.25">
      <c r="A80" s="11" t="s">
        <v>605</v>
      </c>
      <c r="B80" s="102">
        <v>2324.2798237595698</v>
      </c>
      <c r="C80" s="11" t="s">
        <v>1291</v>
      </c>
      <c r="D80" s="102">
        <v>2094.3798240000001</v>
      </c>
      <c r="E80" s="11" t="s">
        <v>1291</v>
      </c>
      <c r="F80" s="102">
        <v>1852.28982375957</v>
      </c>
      <c r="G80" s="11" t="s">
        <v>1295</v>
      </c>
      <c r="H80" s="102">
        <v>1614.27982375957</v>
      </c>
    </row>
    <row r="81" spans="1:8" ht="60" hidden="1" x14ac:dyDescent="0.25">
      <c r="A81" s="11" t="s">
        <v>486</v>
      </c>
      <c r="B81" s="102">
        <v>9618.1626345139102</v>
      </c>
      <c r="C81" s="11" t="s">
        <v>1295</v>
      </c>
      <c r="D81" s="102">
        <v>8440.9226345139105</v>
      </c>
      <c r="E81" s="11" t="s">
        <v>1291</v>
      </c>
      <c r="F81" s="102">
        <v>6812.7226345139097</v>
      </c>
      <c r="G81" s="11" t="s">
        <v>1291</v>
      </c>
      <c r="H81" s="102">
        <v>5581.6126345139101</v>
      </c>
    </row>
    <row r="82" spans="1:8" ht="45" hidden="1" x14ac:dyDescent="0.25">
      <c r="A82" s="11" t="s">
        <v>651</v>
      </c>
      <c r="B82" s="102">
        <v>1359.4184994413799</v>
      </c>
      <c r="C82" s="11" t="s">
        <v>1295</v>
      </c>
      <c r="D82" s="102">
        <v>1214.55849944138</v>
      </c>
      <c r="E82" s="11" t="s">
        <v>1301</v>
      </c>
      <c r="F82" s="102">
        <v>1071.85849944138</v>
      </c>
      <c r="G82" s="11" t="s">
        <v>1291</v>
      </c>
      <c r="H82" s="102">
        <v>909.64849944138905</v>
      </c>
    </row>
    <row r="83" spans="1:8" ht="60" hidden="1" x14ac:dyDescent="0.25">
      <c r="A83" s="11" t="s">
        <v>630</v>
      </c>
      <c r="B83" s="102">
        <v>7406.8447449495297</v>
      </c>
      <c r="C83" s="11" t="s">
        <v>1295</v>
      </c>
      <c r="D83" s="102">
        <v>6645.06474494953</v>
      </c>
      <c r="E83" s="11" t="s">
        <v>1295</v>
      </c>
      <c r="F83" s="102">
        <v>5843.2347449495301</v>
      </c>
      <c r="G83" s="11" t="s">
        <v>1295</v>
      </c>
      <c r="H83" s="102">
        <v>4936.6647449495304</v>
      </c>
    </row>
    <row r="84" spans="1:8" ht="60" hidden="1" x14ac:dyDescent="0.25">
      <c r="A84" s="11" t="s">
        <v>411</v>
      </c>
      <c r="B84" s="102">
        <v>79194.596133737607</v>
      </c>
      <c r="C84" s="11" t="s">
        <v>1295</v>
      </c>
      <c r="D84" s="102">
        <v>69554.206133737607</v>
      </c>
      <c r="E84" s="11" t="s">
        <v>1295</v>
      </c>
      <c r="F84" s="102">
        <v>59786.806133737598</v>
      </c>
      <c r="G84" s="11" t="s">
        <v>1295</v>
      </c>
      <c r="H84" s="102">
        <v>49495.076133737603</v>
      </c>
    </row>
    <row r="85" spans="1:8" ht="45" hidden="1" x14ac:dyDescent="0.25">
      <c r="A85" s="11" t="s">
        <v>410</v>
      </c>
      <c r="B85" s="102">
        <v>3619.6476158693699</v>
      </c>
      <c r="C85" s="11" t="s">
        <v>1301</v>
      </c>
      <c r="D85" s="102">
        <v>3161.33761586937</v>
      </c>
      <c r="E85" s="11" t="s">
        <v>1301</v>
      </c>
      <c r="F85" s="102">
        <v>2691.5776158693702</v>
      </c>
      <c r="G85" s="11" t="s">
        <v>1295</v>
      </c>
      <c r="H85" s="102">
        <v>2144.7676158693698</v>
      </c>
    </row>
    <row r="86" spans="1:8" ht="60" hidden="1" x14ac:dyDescent="0.25">
      <c r="A86" s="11" t="s">
        <v>415</v>
      </c>
      <c r="B86" s="102">
        <v>45106.665604581001</v>
      </c>
      <c r="C86" s="11" t="s">
        <v>1295</v>
      </c>
      <c r="D86" s="102">
        <v>39578.975604580999</v>
      </c>
      <c r="E86" s="11" t="s">
        <v>1295</v>
      </c>
      <c r="F86" s="102">
        <v>33949.165604581001</v>
      </c>
      <c r="G86" s="11" t="s">
        <v>1295</v>
      </c>
      <c r="H86" s="102">
        <v>27695.555604581001</v>
      </c>
    </row>
    <row r="87" spans="1:8" ht="60" hidden="1" x14ac:dyDescent="0.25">
      <c r="A87" s="11" t="s">
        <v>647</v>
      </c>
      <c r="B87" s="102">
        <v>7427.1000130000002</v>
      </c>
      <c r="C87" s="11" t="s">
        <v>1295</v>
      </c>
      <c r="D87" s="102">
        <v>6663.1800130000001</v>
      </c>
      <c r="E87" s="11" t="s">
        <v>1295</v>
      </c>
      <c r="F87" s="102">
        <v>5858.7900130584203</v>
      </c>
      <c r="G87" s="11" t="s">
        <v>1294</v>
      </c>
      <c r="H87" s="102">
        <v>5016.15001305842</v>
      </c>
    </row>
    <row r="88" spans="1:8" ht="45" hidden="1" x14ac:dyDescent="0.25">
      <c r="A88" s="11" t="s">
        <v>545</v>
      </c>
      <c r="B88" s="102">
        <v>4859.8395012647297</v>
      </c>
      <c r="C88" s="11" t="s">
        <v>1301</v>
      </c>
      <c r="D88" s="102">
        <v>4238.4195012647297</v>
      </c>
      <c r="E88" s="11" t="s">
        <v>1301</v>
      </c>
      <c r="F88" s="102">
        <v>3601.4795012647301</v>
      </c>
      <c r="G88" s="11" t="s">
        <v>1301</v>
      </c>
      <c r="H88" s="102">
        <v>2948.59950126473</v>
      </c>
    </row>
    <row r="89" spans="1:8" ht="60" hidden="1" x14ac:dyDescent="0.25">
      <c r="A89" s="11" t="s">
        <v>648</v>
      </c>
      <c r="B89" s="102">
        <v>16772.452402025501</v>
      </c>
      <c r="C89" s="11" t="s">
        <v>1295</v>
      </c>
      <c r="D89" s="102">
        <v>15194.122402025499</v>
      </c>
      <c r="E89" s="11" t="s">
        <v>1295</v>
      </c>
      <c r="F89" s="102">
        <v>13511.192402025499</v>
      </c>
      <c r="G89" s="11" t="s">
        <v>1295</v>
      </c>
      <c r="H89" s="102">
        <v>11763.772402025499</v>
      </c>
    </row>
    <row r="90" spans="1:8" ht="75" hidden="1" x14ac:dyDescent="0.25">
      <c r="A90" s="11" t="s">
        <v>637</v>
      </c>
      <c r="B90" s="102">
        <v>6388.71635834264</v>
      </c>
      <c r="C90" s="11" t="s">
        <v>1295</v>
      </c>
      <c r="D90" s="102">
        <v>5685.8563583426403</v>
      </c>
      <c r="E90" s="11" t="s">
        <v>1307</v>
      </c>
      <c r="F90" s="102">
        <v>3661.5463583426399</v>
      </c>
      <c r="G90" s="11" t="s">
        <v>1295</v>
      </c>
      <c r="H90" s="102">
        <v>2978.5363583426401</v>
      </c>
    </row>
    <row r="91" spans="1:8" ht="60" hidden="1" x14ac:dyDescent="0.25">
      <c r="A91" s="11" t="s">
        <v>611</v>
      </c>
      <c r="B91" s="102">
        <v>4375.1884449999998</v>
      </c>
      <c r="C91" s="11" t="s">
        <v>1294</v>
      </c>
      <c r="D91" s="102">
        <v>3321.3684450000001</v>
      </c>
      <c r="E91" s="11" t="s">
        <v>1291</v>
      </c>
      <c r="F91" s="102">
        <v>2905.8684450000001</v>
      </c>
      <c r="G91" s="11" t="s">
        <v>1295</v>
      </c>
      <c r="H91" s="102">
        <v>2512.1684447410798</v>
      </c>
    </row>
    <row r="92" spans="1:8" ht="60" hidden="1" x14ac:dyDescent="0.25">
      <c r="A92" s="11" t="s">
        <v>478</v>
      </c>
      <c r="B92" s="102">
        <v>23678.781716264501</v>
      </c>
      <c r="C92" s="11" t="s">
        <v>1307</v>
      </c>
      <c r="D92" s="102">
        <v>17810.971716264499</v>
      </c>
      <c r="E92" s="11" t="s">
        <v>1295</v>
      </c>
      <c r="F92" s="102">
        <v>15479.971716264499</v>
      </c>
      <c r="G92" s="11" t="s">
        <v>1295</v>
      </c>
      <c r="H92" s="102">
        <v>12597.541716264501</v>
      </c>
    </row>
    <row r="93" spans="1:8" ht="60" hidden="1" x14ac:dyDescent="0.25">
      <c r="A93" s="11" t="s">
        <v>519</v>
      </c>
      <c r="B93" s="102">
        <v>9719.0445911502502</v>
      </c>
      <c r="C93" s="11" t="s">
        <v>1307</v>
      </c>
      <c r="D93" s="102">
        <v>6776.8945911502497</v>
      </c>
      <c r="E93" s="11" t="s">
        <v>1295</v>
      </c>
      <c r="F93" s="102">
        <v>5615.3945911502497</v>
      </c>
      <c r="G93" s="11" t="s">
        <v>1295</v>
      </c>
      <c r="H93" s="102">
        <v>4256.2145911502503</v>
      </c>
    </row>
    <row r="94" spans="1:8" ht="60" hidden="1" x14ac:dyDescent="0.25">
      <c r="A94" s="11" t="s">
        <v>644</v>
      </c>
      <c r="B94" s="102">
        <v>2823.8282033052301</v>
      </c>
      <c r="C94" s="11" t="s">
        <v>1294</v>
      </c>
      <c r="D94" s="102">
        <v>1985.15820330523</v>
      </c>
      <c r="E94" s="11" t="s">
        <v>1291</v>
      </c>
      <c r="F94" s="102">
        <v>1688.20820330523</v>
      </c>
      <c r="G94" s="11" t="s">
        <v>1295</v>
      </c>
      <c r="H94" s="102">
        <v>1339.22820330523</v>
      </c>
    </row>
    <row r="95" spans="1:8" ht="45" hidden="1" x14ac:dyDescent="0.25">
      <c r="A95" s="11" t="s">
        <v>627</v>
      </c>
      <c r="B95" s="102">
        <v>2260.664428</v>
      </c>
      <c r="C95" s="11" t="s">
        <v>1298</v>
      </c>
      <c r="D95" s="102">
        <v>1432.1044280000001</v>
      </c>
      <c r="E95" s="11" t="s">
        <v>1301</v>
      </c>
      <c r="F95" s="102">
        <v>1162.3344279999999</v>
      </c>
      <c r="G95" s="11" t="s">
        <v>1313</v>
      </c>
      <c r="H95" s="102">
        <v>884.85442835516994</v>
      </c>
    </row>
    <row r="96" spans="1:8" ht="60" hidden="1" x14ac:dyDescent="0.25">
      <c r="A96" s="11" t="s">
        <v>561</v>
      </c>
      <c r="B96" s="102">
        <v>5332.0273549909798</v>
      </c>
      <c r="C96" s="11" t="s">
        <v>1298</v>
      </c>
      <c r="D96" s="102">
        <v>4371.0673549909798</v>
      </c>
      <c r="E96" s="11" t="s">
        <v>1313</v>
      </c>
      <c r="F96" s="102">
        <v>3797.1273549909802</v>
      </c>
      <c r="G96" s="11" t="s">
        <v>1295</v>
      </c>
      <c r="H96" s="102">
        <v>3138.6873549909801</v>
      </c>
    </row>
    <row r="97" spans="1:8" ht="60" hidden="1" x14ac:dyDescent="0.25">
      <c r="A97" s="11" t="s">
        <v>507</v>
      </c>
      <c r="B97" s="102">
        <v>21222.988927419301</v>
      </c>
      <c r="C97" s="11" t="s">
        <v>1294</v>
      </c>
      <c r="D97" s="102">
        <v>17178.458927419299</v>
      </c>
      <c r="E97" s="11" t="s">
        <v>1295</v>
      </c>
      <c r="F97" s="102">
        <v>14787.8789274193</v>
      </c>
      <c r="G97" s="11" t="s">
        <v>1295</v>
      </c>
      <c r="H97" s="102">
        <v>12006.638927419301</v>
      </c>
    </row>
    <row r="98" spans="1:8" ht="60" hidden="1" x14ac:dyDescent="0.25">
      <c r="A98" s="11" t="s">
        <v>547</v>
      </c>
      <c r="B98" s="102">
        <v>6928.1302844319298</v>
      </c>
      <c r="C98" s="11" t="s">
        <v>1295</v>
      </c>
      <c r="D98" s="102">
        <v>6227.0202844319301</v>
      </c>
      <c r="E98" s="11" t="s">
        <v>1295</v>
      </c>
      <c r="F98" s="102">
        <v>5486.8602844319303</v>
      </c>
      <c r="G98" s="11" t="s">
        <v>1295</v>
      </c>
      <c r="H98" s="102">
        <v>4594.5902844319298</v>
      </c>
    </row>
    <row r="99" spans="1:8" ht="60" hidden="1" x14ac:dyDescent="0.25">
      <c r="A99" s="11" t="s">
        <v>668</v>
      </c>
      <c r="B99" s="102">
        <v>3634.2785121129</v>
      </c>
      <c r="C99" s="11" t="s">
        <v>1295</v>
      </c>
      <c r="D99" s="102">
        <v>3163.2685121129002</v>
      </c>
      <c r="E99" s="11" t="s">
        <v>1291</v>
      </c>
      <c r="F99" s="102">
        <v>2682.8685121129001</v>
      </c>
      <c r="G99" s="11" t="s">
        <v>1291</v>
      </c>
      <c r="H99" s="102">
        <v>2181.4985121128998</v>
      </c>
    </row>
    <row r="100" spans="1:8" ht="60" hidden="1" x14ac:dyDescent="0.25">
      <c r="A100" s="11" t="s">
        <v>414</v>
      </c>
      <c r="B100" s="102">
        <v>28249.252463932102</v>
      </c>
      <c r="C100" s="11" t="s">
        <v>1294</v>
      </c>
      <c r="D100" s="102">
        <v>22421.052463932101</v>
      </c>
      <c r="E100" s="11" t="s">
        <v>1291</v>
      </c>
      <c r="F100" s="102">
        <v>19140.692463932101</v>
      </c>
      <c r="G100" s="11" t="s">
        <v>1295</v>
      </c>
      <c r="H100" s="102">
        <v>15812.7724639321</v>
      </c>
    </row>
    <row r="101" spans="1:8" ht="60" hidden="1" x14ac:dyDescent="0.25">
      <c r="A101" s="11" t="s">
        <v>466</v>
      </c>
      <c r="B101" s="102">
        <v>27080.914476961501</v>
      </c>
      <c r="C101" s="11" t="s">
        <v>1294</v>
      </c>
      <c r="D101" s="102">
        <v>22138.294476961499</v>
      </c>
      <c r="E101" s="11" t="s">
        <v>1295</v>
      </c>
      <c r="F101" s="102">
        <v>19313.8744769615</v>
      </c>
      <c r="G101" s="11" t="s">
        <v>1291</v>
      </c>
      <c r="H101" s="102">
        <v>16376.074476961499</v>
      </c>
    </row>
    <row r="102" spans="1:8" ht="60" hidden="1" x14ac:dyDescent="0.25">
      <c r="A102" s="11" t="s">
        <v>481</v>
      </c>
      <c r="B102" s="102">
        <v>2530.2950102291002</v>
      </c>
      <c r="C102" s="11" t="s">
        <v>1295</v>
      </c>
      <c r="D102" s="102">
        <v>2287.6650102291001</v>
      </c>
      <c r="E102" s="11" t="s">
        <v>1291</v>
      </c>
      <c r="F102" s="102">
        <v>2066.8150102291002</v>
      </c>
      <c r="G102" s="11" t="s">
        <v>1291</v>
      </c>
      <c r="H102" s="102">
        <v>1774.2550102291</v>
      </c>
    </row>
    <row r="103" spans="1:8" ht="60" hidden="1" x14ac:dyDescent="0.25">
      <c r="A103" s="11" t="s">
        <v>467</v>
      </c>
      <c r="B103" s="102">
        <v>30894.2513854026</v>
      </c>
      <c r="C103" s="11" t="s">
        <v>1295</v>
      </c>
      <c r="D103" s="102">
        <v>27623.011385402599</v>
      </c>
      <c r="E103" s="11" t="s">
        <v>1295</v>
      </c>
      <c r="F103" s="102">
        <v>24226.741385402602</v>
      </c>
      <c r="G103" s="11" t="s">
        <v>1295</v>
      </c>
      <c r="H103" s="102">
        <v>20289.6413854026</v>
      </c>
    </row>
    <row r="104" spans="1:8" ht="60" hidden="1" x14ac:dyDescent="0.25">
      <c r="A104" s="11" t="s">
        <v>455</v>
      </c>
      <c r="B104" s="102">
        <v>65515.491297765999</v>
      </c>
      <c r="C104" s="11" t="s">
        <v>1294</v>
      </c>
      <c r="D104" s="102">
        <v>56580.341297765997</v>
      </c>
      <c r="E104" s="11" t="s">
        <v>1295</v>
      </c>
      <c r="F104" s="102">
        <v>48290.311297765998</v>
      </c>
      <c r="G104" s="11" t="s">
        <v>1315</v>
      </c>
      <c r="H104" s="102">
        <v>0</v>
      </c>
    </row>
    <row r="105" spans="1:8" ht="60" hidden="1" x14ac:dyDescent="0.25">
      <c r="A105" s="11" t="s">
        <v>633</v>
      </c>
      <c r="B105" s="102">
        <v>1585.2371652568399</v>
      </c>
      <c r="C105" s="11" t="s">
        <v>1293</v>
      </c>
      <c r="D105" s="102">
        <v>1284.12716525684</v>
      </c>
      <c r="E105" s="11" t="s">
        <v>1295</v>
      </c>
      <c r="F105" s="102">
        <v>1075.0571652568401</v>
      </c>
      <c r="G105" s="11" t="s">
        <v>1325</v>
      </c>
      <c r="H105" s="102">
        <v>17.067165256840301</v>
      </c>
    </row>
    <row r="106" spans="1:8" ht="60" hidden="1" x14ac:dyDescent="0.25">
      <c r="A106" s="11" t="s">
        <v>653</v>
      </c>
      <c r="B106" s="102">
        <v>6268.7624710417203</v>
      </c>
      <c r="C106" s="11" t="s">
        <v>1294</v>
      </c>
      <c r="D106" s="102">
        <v>5441.0824710417201</v>
      </c>
      <c r="E106" s="11" t="s">
        <v>1295</v>
      </c>
      <c r="F106" s="102">
        <v>4523.2424710417199</v>
      </c>
      <c r="G106" s="11" t="s">
        <v>1320</v>
      </c>
      <c r="H106" s="102">
        <v>3305.2824710417199</v>
      </c>
    </row>
    <row r="107" spans="1:8" ht="75" hidden="1" x14ac:dyDescent="0.25">
      <c r="A107" s="11" t="s">
        <v>590</v>
      </c>
      <c r="B107" s="102">
        <v>5299.6597128112799</v>
      </c>
      <c r="C107" s="11" t="s">
        <v>1294</v>
      </c>
      <c r="D107" s="102">
        <v>3611.6597128112799</v>
      </c>
      <c r="E107" s="11" t="s">
        <v>1307</v>
      </c>
      <c r="F107" s="102">
        <v>2394.3597128112801</v>
      </c>
      <c r="G107" s="11" t="s">
        <v>1291</v>
      </c>
      <c r="H107" s="102">
        <v>1580.5797128112799</v>
      </c>
    </row>
    <row r="108" spans="1:8" ht="75" hidden="1" x14ac:dyDescent="0.25">
      <c r="A108" s="11" t="s">
        <v>535</v>
      </c>
      <c r="B108" s="102">
        <v>2407.2330562044399</v>
      </c>
      <c r="C108" s="11" t="s">
        <v>1299</v>
      </c>
      <c r="D108" s="102">
        <v>1895.91305620444</v>
      </c>
      <c r="E108" s="11" t="s">
        <v>1294</v>
      </c>
      <c r="F108" s="102">
        <v>1169.4930562044401</v>
      </c>
      <c r="G108" s="11" t="s">
        <v>1293</v>
      </c>
      <c r="H108" s="102">
        <v>711.57305620444595</v>
      </c>
    </row>
    <row r="109" spans="1:8" ht="75" hidden="1" x14ac:dyDescent="0.25">
      <c r="A109" s="11" t="s">
        <v>540</v>
      </c>
      <c r="B109" s="102">
        <v>4762.8858161276403</v>
      </c>
      <c r="C109" s="11" t="s">
        <v>1292</v>
      </c>
      <c r="D109" s="102">
        <v>3362.2758161276402</v>
      </c>
      <c r="E109" s="11" t="s">
        <v>1292</v>
      </c>
      <c r="F109" s="102">
        <v>2561.3458161276399</v>
      </c>
      <c r="G109" s="11" t="s">
        <v>1322</v>
      </c>
      <c r="H109" s="102">
        <v>1964.6358161276401</v>
      </c>
    </row>
    <row r="110" spans="1:8" ht="60" hidden="1" x14ac:dyDescent="0.25">
      <c r="A110" s="11" t="s">
        <v>589</v>
      </c>
      <c r="B110" s="102">
        <v>302.61313677979098</v>
      </c>
      <c r="C110" s="11" t="s">
        <v>1291</v>
      </c>
      <c r="D110" s="102">
        <v>271.01313677979101</v>
      </c>
      <c r="E110" s="11" t="s">
        <v>1291</v>
      </c>
      <c r="F110" s="102">
        <v>232.54313677979101</v>
      </c>
      <c r="G110" s="11" t="s">
        <v>1299</v>
      </c>
      <c r="H110" s="102">
        <v>197.20313677979101</v>
      </c>
    </row>
    <row r="111" spans="1:8" ht="60" hidden="1" x14ac:dyDescent="0.25">
      <c r="A111" s="11" t="s">
        <v>558</v>
      </c>
      <c r="B111" s="102">
        <v>13521.8125486668</v>
      </c>
      <c r="C111" s="11" t="s">
        <v>1294</v>
      </c>
      <c r="D111" s="102">
        <v>10592.112548666801</v>
      </c>
      <c r="E111" s="11" t="s">
        <v>1295</v>
      </c>
      <c r="F111" s="102">
        <v>8927.7125486668301</v>
      </c>
      <c r="G111" s="11" t="s">
        <v>1320</v>
      </c>
      <c r="H111" s="102">
        <v>6201.3625486668298</v>
      </c>
    </row>
    <row r="112" spans="1:8" ht="60" hidden="1" x14ac:dyDescent="0.25">
      <c r="A112" s="11" t="s">
        <v>604</v>
      </c>
      <c r="B112" s="102">
        <v>11201.489902932301</v>
      </c>
      <c r="C112" s="11" t="s">
        <v>1294</v>
      </c>
      <c r="D112" s="102">
        <v>7221.6799029323402</v>
      </c>
      <c r="E112" s="11" t="s">
        <v>1295</v>
      </c>
      <c r="F112" s="102">
        <v>5430.9799029323403</v>
      </c>
      <c r="G112" s="11" t="s">
        <v>1299</v>
      </c>
      <c r="H112" s="102">
        <v>3083.4999029323399</v>
      </c>
    </row>
    <row r="113" spans="1:8" ht="60" hidden="1" x14ac:dyDescent="0.25">
      <c r="A113" s="11" t="s">
        <v>462</v>
      </c>
      <c r="B113" s="102">
        <v>23517.5210574425</v>
      </c>
      <c r="C113" s="11" t="s">
        <v>1307</v>
      </c>
      <c r="D113" s="102">
        <v>19939.351057442502</v>
      </c>
      <c r="E113" s="11" t="s">
        <v>1291</v>
      </c>
      <c r="F113" s="102">
        <v>16980.7910574425</v>
      </c>
      <c r="G113" s="11" t="s">
        <v>1311</v>
      </c>
      <c r="H113" s="102">
        <v>9543.3410569999996</v>
      </c>
    </row>
    <row r="114" spans="1:8" ht="60" hidden="1" x14ac:dyDescent="0.25">
      <c r="A114" s="11" t="s">
        <v>449</v>
      </c>
      <c r="B114" s="102">
        <v>9144.33599822018</v>
      </c>
      <c r="C114" s="11" t="s">
        <v>1307</v>
      </c>
      <c r="D114" s="102">
        <v>6655.3159982201796</v>
      </c>
      <c r="E114" s="11" t="s">
        <v>1291</v>
      </c>
      <c r="F114" s="102">
        <v>5468.1059982201796</v>
      </c>
      <c r="G114" s="11" t="s">
        <v>1299</v>
      </c>
      <c r="H114" s="102">
        <v>3421.7959982201801</v>
      </c>
    </row>
    <row r="115" spans="1:8" ht="75" hidden="1" x14ac:dyDescent="0.25">
      <c r="A115" s="11" t="s">
        <v>495</v>
      </c>
      <c r="B115" s="102">
        <v>18614.484022770001</v>
      </c>
      <c r="C115" s="11" t="s">
        <v>1326</v>
      </c>
      <c r="D115" s="102">
        <v>10843.994022770001</v>
      </c>
      <c r="E115" s="11" t="s">
        <v>1327</v>
      </c>
      <c r="F115" s="102">
        <v>4824.0540227700303</v>
      </c>
      <c r="G115" s="11" t="s">
        <v>1311</v>
      </c>
      <c r="H115" s="102">
        <v>528.56402277003303</v>
      </c>
    </row>
    <row r="116" spans="1:8" ht="60" hidden="1" x14ac:dyDescent="0.25">
      <c r="A116" s="11" t="s">
        <v>483</v>
      </c>
      <c r="B116" s="102">
        <v>9221.9517708680905</v>
      </c>
      <c r="C116" s="11" t="s">
        <v>1307</v>
      </c>
      <c r="D116" s="102">
        <v>6541.5017708680898</v>
      </c>
      <c r="E116" s="11" t="s">
        <v>1291</v>
      </c>
      <c r="F116" s="102">
        <v>5485.8717708680897</v>
      </c>
      <c r="G116" s="11" t="s">
        <v>1299</v>
      </c>
      <c r="H116" s="102">
        <v>3291.4317708680901</v>
      </c>
    </row>
    <row r="117" spans="1:8" ht="75" hidden="1" x14ac:dyDescent="0.25">
      <c r="A117" s="11" t="s">
        <v>523</v>
      </c>
      <c r="B117" s="102">
        <v>2519.26877439387</v>
      </c>
      <c r="C117" s="11" t="s">
        <v>1295</v>
      </c>
      <c r="D117" s="102">
        <v>2122.3287743938699</v>
      </c>
      <c r="E117" s="11" t="s">
        <v>1307</v>
      </c>
      <c r="F117" s="102">
        <v>1651.24877439387</v>
      </c>
      <c r="G117" s="11" t="s">
        <v>1299</v>
      </c>
      <c r="H117" s="102">
        <v>1181.8287743938699</v>
      </c>
    </row>
    <row r="118" spans="1:8" ht="60" hidden="1" x14ac:dyDescent="0.25">
      <c r="A118" s="11" t="s">
        <v>468</v>
      </c>
      <c r="B118" s="102">
        <v>2215.70672509104</v>
      </c>
      <c r="C118" s="11" t="s">
        <v>1291</v>
      </c>
      <c r="D118" s="102">
        <v>1815.3467250910401</v>
      </c>
      <c r="E118" s="11" t="s">
        <v>1291</v>
      </c>
      <c r="F118" s="102">
        <v>1458.97672509104</v>
      </c>
      <c r="G118" s="11" t="s">
        <v>1299</v>
      </c>
      <c r="H118" s="102">
        <v>921.06672509104601</v>
      </c>
    </row>
    <row r="119" spans="1:8" ht="60" hidden="1" x14ac:dyDescent="0.25">
      <c r="A119" s="11" t="s">
        <v>451</v>
      </c>
      <c r="B119" s="102">
        <v>1991.355734</v>
      </c>
      <c r="C119" s="11" t="s">
        <v>1298</v>
      </c>
      <c r="D119" s="102">
        <v>1304.065734</v>
      </c>
      <c r="E119" s="11" t="s">
        <v>1291</v>
      </c>
      <c r="F119" s="102">
        <v>1063.4857340000001</v>
      </c>
      <c r="G119" s="11" t="s">
        <v>1328</v>
      </c>
      <c r="H119" s="102">
        <v>670.85573390000002</v>
      </c>
    </row>
    <row r="120" spans="1:8" ht="60" hidden="1" x14ac:dyDescent="0.25">
      <c r="A120" s="11" t="s">
        <v>459</v>
      </c>
      <c r="B120" s="102">
        <v>4555.8093082418</v>
      </c>
      <c r="C120" s="11" t="s">
        <v>1307</v>
      </c>
      <c r="D120" s="102">
        <v>3461.4093082417999</v>
      </c>
      <c r="E120" s="11" t="s">
        <v>1291</v>
      </c>
      <c r="F120" s="102">
        <v>2834.4493082417998</v>
      </c>
      <c r="G120" s="11" t="s">
        <v>1299</v>
      </c>
      <c r="H120" s="102">
        <v>1997.2093082418</v>
      </c>
    </row>
    <row r="121" spans="1:8" ht="60" hidden="1" x14ac:dyDescent="0.25">
      <c r="A121" s="11" t="s">
        <v>576</v>
      </c>
      <c r="B121" s="102">
        <v>465.34379942252701</v>
      </c>
      <c r="C121" s="11" t="s">
        <v>1300</v>
      </c>
      <c r="D121" s="102">
        <v>339.50379942252698</v>
      </c>
      <c r="E121" s="11" t="s">
        <v>1291</v>
      </c>
      <c r="F121" s="102">
        <v>275.293799422527</v>
      </c>
      <c r="G121" s="11" t="s">
        <v>1302</v>
      </c>
      <c r="H121" s="102">
        <v>214.34379942252701</v>
      </c>
    </row>
    <row r="122" spans="1:8" ht="60" hidden="1" x14ac:dyDescent="0.25">
      <c r="A122" s="11" t="s">
        <v>457</v>
      </c>
      <c r="B122" s="102">
        <v>13534.615187436801</v>
      </c>
      <c r="C122" s="11" t="s">
        <v>1294</v>
      </c>
      <c r="D122" s="102">
        <v>10317.555187436799</v>
      </c>
      <c r="E122" s="11" t="s">
        <v>1291</v>
      </c>
      <c r="F122" s="102">
        <v>8405.2851874368207</v>
      </c>
      <c r="G122" s="11" t="s">
        <v>1320</v>
      </c>
      <c r="H122" s="102">
        <v>5171.6551874368197</v>
      </c>
    </row>
    <row r="123" spans="1:8" ht="90" hidden="1" x14ac:dyDescent="0.25">
      <c r="A123" s="11" t="s">
        <v>537</v>
      </c>
      <c r="B123" s="102">
        <v>20510.391630997801</v>
      </c>
      <c r="C123" s="11" t="s">
        <v>1294</v>
      </c>
      <c r="D123" s="102">
        <v>18212.801630997801</v>
      </c>
      <c r="E123" s="11" t="s">
        <v>1322</v>
      </c>
      <c r="F123" s="102">
        <v>14908.8316309978</v>
      </c>
      <c r="G123" s="11" t="s">
        <v>1320</v>
      </c>
      <c r="H123" s="102">
        <v>10834.2416309978</v>
      </c>
    </row>
    <row r="124" spans="1:8" ht="60" hidden="1" x14ac:dyDescent="0.25">
      <c r="A124" s="11" t="s">
        <v>544</v>
      </c>
      <c r="B124" s="102">
        <v>3653.9042285128298</v>
      </c>
      <c r="C124" s="11" t="s">
        <v>1307</v>
      </c>
      <c r="D124" s="102">
        <v>3134.5642285128301</v>
      </c>
      <c r="E124" s="11" t="s">
        <v>1293</v>
      </c>
      <c r="F124" s="102">
        <v>2649.5942285128299</v>
      </c>
      <c r="G124" s="11" t="s">
        <v>1320</v>
      </c>
      <c r="H124" s="102">
        <v>2039.4142285128301</v>
      </c>
    </row>
    <row r="125" spans="1:8" ht="75" hidden="1" x14ac:dyDescent="0.25">
      <c r="A125" s="11" t="s">
        <v>524</v>
      </c>
      <c r="B125" s="102">
        <v>7500.5845533291704</v>
      </c>
      <c r="C125" s="11" t="s">
        <v>1307</v>
      </c>
      <c r="D125" s="102">
        <v>5451.5545533291697</v>
      </c>
      <c r="E125" s="11" t="s">
        <v>1294</v>
      </c>
      <c r="F125" s="102">
        <v>4485.5745533291702</v>
      </c>
      <c r="G125" s="11" t="s">
        <v>1295</v>
      </c>
      <c r="H125" s="102">
        <v>3637.1245533291699</v>
      </c>
    </row>
    <row r="126" spans="1:8" ht="60" hidden="1" x14ac:dyDescent="0.25">
      <c r="A126" s="11" t="s">
        <v>546</v>
      </c>
      <c r="B126" s="102">
        <v>1698.8021222365701</v>
      </c>
      <c r="C126" s="11" t="s">
        <v>1307</v>
      </c>
      <c r="D126" s="102">
        <v>1280.7521222365699</v>
      </c>
      <c r="E126" s="11" t="s">
        <v>1295</v>
      </c>
      <c r="F126" s="102">
        <v>1129.5621222365701</v>
      </c>
      <c r="G126" s="11" t="s">
        <v>1313</v>
      </c>
      <c r="H126" s="102">
        <v>996.55212223656997</v>
      </c>
    </row>
    <row r="127" spans="1:8" ht="75" hidden="1" x14ac:dyDescent="0.25">
      <c r="A127" s="11" t="s">
        <v>562</v>
      </c>
      <c r="B127" s="102">
        <v>5437.6759807122098</v>
      </c>
      <c r="C127" s="11" t="s">
        <v>1294</v>
      </c>
      <c r="D127" s="102">
        <v>4236.7759807122102</v>
      </c>
      <c r="E127" s="11" t="s">
        <v>1294</v>
      </c>
      <c r="F127" s="102">
        <v>3517.6959807122098</v>
      </c>
      <c r="G127" s="11" t="s">
        <v>1291</v>
      </c>
      <c r="H127" s="102">
        <v>2966.9659807122098</v>
      </c>
    </row>
    <row r="128" spans="1:8" ht="75" hidden="1" x14ac:dyDescent="0.25">
      <c r="A128" s="11" t="s">
        <v>610</v>
      </c>
      <c r="B128" s="102">
        <v>16012.7866417105</v>
      </c>
      <c r="C128" s="11" t="s">
        <v>1294</v>
      </c>
      <c r="D128" s="102">
        <v>13506.3766417105</v>
      </c>
      <c r="E128" s="11" t="s">
        <v>1294</v>
      </c>
      <c r="F128" s="102">
        <v>9945.7866419999991</v>
      </c>
      <c r="G128" s="11" t="s">
        <v>1295</v>
      </c>
      <c r="H128" s="102">
        <v>8160.326642</v>
      </c>
    </row>
    <row r="129" spans="1:8" ht="60" hidden="1" x14ac:dyDescent="0.25">
      <c r="A129" s="11" t="s">
        <v>509</v>
      </c>
      <c r="B129" s="102">
        <v>1251.33089769446</v>
      </c>
      <c r="C129" s="11" t="s">
        <v>1300</v>
      </c>
      <c r="D129" s="102">
        <v>940.73089770000001</v>
      </c>
      <c r="E129" s="11" t="s">
        <v>1291</v>
      </c>
      <c r="F129" s="102">
        <v>820.61089770000001</v>
      </c>
      <c r="G129" s="11" t="s">
        <v>1301</v>
      </c>
      <c r="H129" s="102">
        <v>707.15089769999997</v>
      </c>
    </row>
    <row r="130" spans="1:8" ht="75" hidden="1" x14ac:dyDescent="0.25">
      <c r="A130" s="11" t="s">
        <v>465</v>
      </c>
      <c r="B130" s="102">
        <v>5098.8469310273103</v>
      </c>
      <c r="C130" s="11" t="s">
        <v>1291</v>
      </c>
      <c r="D130" s="102">
        <v>4433.5369310273099</v>
      </c>
      <c r="E130" s="11" t="s">
        <v>1294</v>
      </c>
      <c r="F130" s="102">
        <v>2327.2569310273102</v>
      </c>
      <c r="G130" s="11" t="s">
        <v>1295</v>
      </c>
      <c r="H130" s="102">
        <v>1618.3369310273099</v>
      </c>
    </row>
    <row r="131" spans="1:8" ht="60" hidden="1" x14ac:dyDescent="0.25">
      <c r="A131" s="11" t="s">
        <v>470</v>
      </c>
      <c r="B131" s="102">
        <v>879.11400008705596</v>
      </c>
      <c r="C131" s="11" t="s">
        <v>1300</v>
      </c>
      <c r="D131" s="102">
        <v>655.97400008705597</v>
      </c>
      <c r="E131" s="11" t="s">
        <v>1291</v>
      </c>
      <c r="F131" s="102">
        <v>562.60400008705597</v>
      </c>
      <c r="G131" s="11" t="s">
        <v>1295</v>
      </c>
      <c r="H131" s="102">
        <v>417.64400008705599</v>
      </c>
    </row>
    <row r="132" spans="1:8" ht="75" hidden="1" x14ac:dyDescent="0.25">
      <c r="A132" s="11" t="s">
        <v>441</v>
      </c>
      <c r="B132" s="102">
        <v>16869.843724457402</v>
      </c>
      <c r="C132" s="11" t="s">
        <v>1294</v>
      </c>
      <c r="D132" s="102">
        <v>12761.2837244574</v>
      </c>
      <c r="E132" s="11" t="s">
        <v>1307</v>
      </c>
      <c r="F132" s="102">
        <v>10969.053724457401</v>
      </c>
      <c r="G132" s="11" t="s">
        <v>1315</v>
      </c>
      <c r="H132" s="102">
        <v>0</v>
      </c>
    </row>
    <row r="133" spans="1:8" ht="75" hidden="1" x14ac:dyDescent="0.25">
      <c r="A133" s="11" t="s">
        <v>489</v>
      </c>
      <c r="B133" s="102">
        <v>17696.863901181499</v>
      </c>
      <c r="C133" s="11" t="s">
        <v>1294</v>
      </c>
      <c r="D133" s="102">
        <v>13115.693901181499</v>
      </c>
      <c r="E133" s="11" t="s">
        <v>1294</v>
      </c>
      <c r="F133" s="102">
        <v>9954.7039010000008</v>
      </c>
      <c r="G133" s="11" t="s">
        <v>1315</v>
      </c>
      <c r="H133" s="102">
        <v>0</v>
      </c>
    </row>
    <row r="134" spans="1:8" ht="75" hidden="1" x14ac:dyDescent="0.25">
      <c r="A134" s="11" t="s">
        <v>549</v>
      </c>
      <c r="B134" s="102">
        <v>10432.7132610766</v>
      </c>
      <c r="C134" s="11" t="s">
        <v>1294</v>
      </c>
      <c r="D134" s="102">
        <v>8352.7232610766896</v>
      </c>
      <c r="E134" s="11" t="s">
        <v>1294</v>
      </c>
      <c r="F134" s="102">
        <v>6207.3932610766897</v>
      </c>
      <c r="G134" s="11" t="s">
        <v>1295</v>
      </c>
      <c r="H134" s="102">
        <v>4981.53326107669</v>
      </c>
    </row>
    <row r="135" spans="1:8" ht="75" hidden="1" x14ac:dyDescent="0.25">
      <c r="A135" s="11" t="s">
        <v>497</v>
      </c>
      <c r="B135" s="102">
        <v>11757.912585907499</v>
      </c>
      <c r="C135" s="11" t="s">
        <v>1294</v>
      </c>
      <c r="D135" s="102">
        <v>8254.8525859075307</v>
      </c>
      <c r="E135" s="11" t="s">
        <v>1294</v>
      </c>
      <c r="F135" s="102">
        <v>6403.1825859075298</v>
      </c>
      <c r="G135" s="11" t="s">
        <v>1291</v>
      </c>
      <c r="H135" s="102">
        <v>4839.2625859075297</v>
      </c>
    </row>
    <row r="136" spans="1:8" ht="60" hidden="1" x14ac:dyDescent="0.25">
      <c r="A136" s="11" t="s">
        <v>514</v>
      </c>
      <c r="B136" s="102">
        <v>599.839429685195</v>
      </c>
      <c r="C136" s="11" t="s">
        <v>1300</v>
      </c>
      <c r="D136" s="102">
        <v>515.07942968519501</v>
      </c>
      <c r="E136" s="11" t="s">
        <v>1300</v>
      </c>
      <c r="F136" s="102">
        <v>436.65942968519499</v>
      </c>
      <c r="G136" s="11" t="s">
        <v>1301</v>
      </c>
      <c r="H136" s="102">
        <v>390.91942968519498</v>
      </c>
    </row>
    <row r="137" spans="1:8" ht="45" hidden="1" x14ac:dyDescent="0.25">
      <c r="A137" s="11" t="s">
        <v>418</v>
      </c>
      <c r="B137" s="102">
        <v>1344.73248308449</v>
      </c>
      <c r="C137" s="11" t="s">
        <v>1301</v>
      </c>
      <c r="D137" s="102">
        <v>1175.96248308449</v>
      </c>
      <c r="E137" s="11" t="s">
        <v>1301</v>
      </c>
      <c r="F137" s="102">
        <v>1002.98248308449</v>
      </c>
      <c r="G137" s="11" t="s">
        <v>1301</v>
      </c>
      <c r="H137" s="102">
        <v>825.6924831</v>
      </c>
    </row>
    <row r="138" spans="1:8" ht="75" hidden="1" x14ac:dyDescent="0.25">
      <c r="A138" s="11" t="s">
        <v>416</v>
      </c>
      <c r="B138" s="102">
        <v>37602.2053791055</v>
      </c>
      <c r="C138" s="11" t="s">
        <v>1295</v>
      </c>
      <c r="D138" s="102">
        <v>33799.645379105503</v>
      </c>
      <c r="E138" s="11" t="s">
        <v>1294</v>
      </c>
      <c r="F138" s="102">
        <v>27688.875379105499</v>
      </c>
      <c r="G138" s="11" t="s">
        <v>1295</v>
      </c>
      <c r="H138" s="102">
        <v>23347.7753791055</v>
      </c>
    </row>
    <row r="139" spans="1:8" ht="75" x14ac:dyDescent="0.25">
      <c r="A139" s="4" t="s">
        <v>602</v>
      </c>
      <c r="B139" s="101">
        <v>3518.1773915062099</v>
      </c>
      <c r="C139" s="4" t="s">
        <v>1291</v>
      </c>
      <c r="D139" s="101">
        <v>3049.63739150621</v>
      </c>
      <c r="E139" s="4" t="s">
        <v>1307</v>
      </c>
      <c r="F139" s="101">
        <v>1848.12739150621</v>
      </c>
      <c r="G139" s="4" t="s">
        <v>1295</v>
      </c>
      <c r="H139" s="101">
        <v>1315.1573915062099</v>
      </c>
    </row>
    <row r="140" spans="1:8" ht="75" x14ac:dyDescent="0.25">
      <c r="A140" s="4" t="s">
        <v>617</v>
      </c>
      <c r="B140" s="101">
        <v>4750.2930408245102</v>
      </c>
      <c r="C140" s="4" t="s">
        <v>1295</v>
      </c>
      <c r="D140" s="101">
        <v>4053.5830408245101</v>
      </c>
      <c r="E140" s="4" t="s">
        <v>1307</v>
      </c>
      <c r="F140" s="101">
        <v>3106.6530408245098</v>
      </c>
      <c r="G140" s="4" t="s">
        <v>1295</v>
      </c>
      <c r="H140" s="101">
        <v>2462.1330408245099</v>
      </c>
    </row>
    <row r="141" spans="1:8" ht="75" x14ac:dyDescent="0.25">
      <c r="A141" s="4" t="s">
        <v>557</v>
      </c>
      <c r="B141" s="101">
        <v>5349.1154606965401</v>
      </c>
      <c r="C141" s="4" t="s">
        <v>1291</v>
      </c>
      <c r="D141" s="101">
        <v>4636.9354606965398</v>
      </c>
      <c r="E141" s="4" t="s">
        <v>1307</v>
      </c>
      <c r="F141" s="101">
        <v>2443.6454606965399</v>
      </c>
      <c r="G141" s="4" t="s">
        <v>1295</v>
      </c>
      <c r="H141" s="101">
        <v>1464.96546069654</v>
      </c>
    </row>
    <row r="142" spans="1:8" ht="75" x14ac:dyDescent="0.25">
      <c r="A142" s="4" t="s">
        <v>652</v>
      </c>
      <c r="B142" s="101">
        <v>11572.3746318248</v>
      </c>
      <c r="C142" s="4" t="s">
        <v>1294</v>
      </c>
      <c r="D142" s="101">
        <v>10362.6646318248</v>
      </c>
      <c r="E142" s="4" t="s">
        <v>1294</v>
      </c>
      <c r="F142" s="101">
        <v>8712.5346318248394</v>
      </c>
      <c r="G142" s="4" t="s">
        <v>1295</v>
      </c>
      <c r="H142" s="101">
        <v>7739.8246318248403</v>
      </c>
    </row>
    <row r="143" spans="1:8" ht="60" x14ac:dyDescent="0.25">
      <c r="A143" s="4" t="s">
        <v>660</v>
      </c>
      <c r="B143" s="101">
        <v>550.124732181289</v>
      </c>
      <c r="C143" s="4" t="s">
        <v>1291</v>
      </c>
      <c r="D143" s="101">
        <v>471.14473218128899</v>
      </c>
      <c r="E143" s="4" t="s">
        <v>1291</v>
      </c>
      <c r="F143" s="101">
        <v>390.194732181289</v>
      </c>
      <c r="G143" s="4" t="s">
        <v>1291</v>
      </c>
      <c r="H143" s="101">
        <v>307.22473218128903</v>
      </c>
    </row>
    <row r="144" spans="1:8" ht="75" x14ac:dyDescent="0.25">
      <c r="A144" s="4" t="s">
        <v>591</v>
      </c>
      <c r="B144" s="101">
        <v>9632.5930287333795</v>
      </c>
      <c r="C144" s="4" t="s">
        <v>1316</v>
      </c>
      <c r="D144" s="101">
        <v>8140.7930287333802</v>
      </c>
      <c r="E144" s="4" t="s">
        <v>1294</v>
      </c>
      <c r="F144" s="101">
        <v>5628.2530287333802</v>
      </c>
      <c r="G144" s="4" t="s">
        <v>1307</v>
      </c>
      <c r="H144" s="101">
        <v>4240.7530287333802</v>
      </c>
    </row>
    <row r="145" spans="1:8" ht="75" x14ac:dyDescent="0.25">
      <c r="A145" s="4" t="s">
        <v>624</v>
      </c>
      <c r="B145" s="101">
        <v>7250.79361394446</v>
      </c>
      <c r="C145" s="4" t="s">
        <v>1295</v>
      </c>
      <c r="D145" s="101">
        <v>6367.7336139444596</v>
      </c>
      <c r="E145" s="4" t="s">
        <v>1307</v>
      </c>
      <c r="F145" s="101">
        <v>4527.4836139444596</v>
      </c>
      <c r="G145" s="4" t="s">
        <v>1307</v>
      </c>
      <c r="H145" s="101">
        <v>2443.39361394446</v>
      </c>
    </row>
    <row r="146" spans="1:8" ht="75" x14ac:dyDescent="0.25">
      <c r="A146" s="4" t="s">
        <v>513</v>
      </c>
      <c r="B146" s="101">
        <v>1352.00406262242</v>
      </c>
      <c r="C146" s="4" t="s">
        <v>1295</v>
      </c>
      <c r="D146" s="101">
        <v>1175.8940626224201</v>
      </c>
      <c r="E146" s="4" t="s">
        <v>1298</v>
      </c>
      <c r="F146" s="101">
        <v>803.14406259999998</v>
      </c>
      <c r="G146" s="4" t="s">
        <v>1300</v>
      </c>
      <c r="H146" s="101">
        <v>488.30406262242298</v>
      </c>
    </row>
    <row r="147" spans="1:8" ht="75" x14ac:dyDescent="0.25">
      <c r="A147" s="4" t="s">
        <v>623</v>
      </c>
      <c r="B147" s="101">
        <v>1495.5429743232501</v>
      </c>
      <c r="C147" s="4" t="s">
        <v>1291</v>
      </c>
      <c r="D147" s="101">
        <v>1295.5029743232501</v>
      </c>
      <c r="E147" s="4" t="s">
        <v>1294</v>
      </c>
      <c r="F147" s="101">
        <v>789.03297432325905</v>
      </c>
      <c r="G147" s="4" t="s">
        <v>1295</v>
      </c>
      <c r="H147" s="101">
        <v>589.29297432325905</v>
      </c>
    </row>
    <row r="148" spans="1:8" ht="75" x14ac:dyDescent="0.25">
      <c r="A148" s="4" t="s">
        <v>622</v>
      </c>
      <c r="B148" s="101">
        <v>5260.7035146520402</v>
      </c>
      <c r="C148" s="4" t="s">
        <v>1329</v>
      </c>
      <c r="D148" s="101">
        <v>4394.4235146520396</v>
      </c>
      <c r="E148" s="4" t="s">
        <v>1307</v>
      </c>
      <c r="F148" s="101">
        <v>2764.2835146520401</v>
      </c>
      <c r="G148" s="4" t="s">
        <v>1295</v>
      </c>
      <c r="H148" s="101">
        <v>2045.70351465204</v>
      </c>
    </row>
    <row r="149" spans="1:8" ht="45" x14ac:dyDescent="0.25">
      <c r="A149" s="4" t="s">
        <v>666</v>
      </c>
      <c r="B149" s="101">
        <v>296.94336607613502</v>
      </c>
      <c r="C149" s="4" t="s">
        <v>1303</v>
      </c>
      <c r="D149" s="101">
        <v>266.43336607613497</v>
      </c>
      <c r="E149" s="4" t="s">
        <v>1319</v>
      </c>
      <c r="F149" s="101">
        <v>215.63336607613499</v>
      </c>
      <c r="G149" s="4" t="s">
        <v>1330</v>
      </c>
      <c r="H149" s="101">
        <v>79.443366076135504</v>
      </c>
    </row>
    <row r="150" spans="1:8" ht="60" x14ac:dyDescent="0.25">
      <c r="A150" s="4" t="s">
        <v>526</v>
      </c>
      <c r="B150" s="101">
        <v>8274.1289300000008</v>
      </c>
      <c r="C150" s="4" t="s">
        <v>1291</v>
      </c>
      <c r="D150" s="101">
        <v>7245.7089299999998</v>
      </c>
      <c r="E150" s="4" t="s">
        <v>1293</v>
      </c>
      <c r="F150" s="101">
        <v>6071.0789299999997</v>
      </c>
      <c r="G150" s="4" t="s">
        <v>1292</v>
      </c>
      <c r="H150" s="101">
        <v>2979.3989302244599</v>
      </c>
    </row>
    <row r="151" spans="1:8" ht="60" x14ac:dyDescent="0.25">
      <c r="A151" s="4" t="s">
        <v>595</v>
      </c>
      <c r="B151" s="101">
        <v>792.20232053123596</v>
      </c>
      <c r="C151" s="4" t="s">
        <v>1301</v>
      </c>
      <c r="D151" s="101">
        <v>731.95232053123596</v>
      </c>
      <c r="E151" s="4" t="s">
        <v>1293</v>
      </c>
      <c r="F151" s="101">
        <v>565.94232053123596</v>
      </c>
      <c r="G151" s="4" t="s">
        <v>1292</v>
      </c>
      <c r="H151" s="101">
        <v>291.29232053123599</v>
      </c>
    </row>
    <row r="152" spans="1:8" ht="60" x14ac:dyDescent="0.25">
      <c r="A152" s="4" t="s">
        <v>650</v>
      </c>
      <c r="B152" s="101">
        <v>1132.5432500012</v>
      </c>
      <c r="C152" s="4" t="s">
        <v>1291</v>
      </c>
      <c r="D152" s="101">
        <v>1002.5832500012</v>
      </c>
      <c r="E152" s="4" t="s">
        <v>1293</v>
      </c>
      <c r="F152" s="101">
        <v>718.16324999999995</v>
      </c>
      <c r="G152" s="4" t="s">
        <v>1292</v>
      </c>
      <c r="H152" s="101">
        <v>295.57325000120898</v>
      </c>
    </row>
    <row r="153" spans="1:8" ht="45" x14ac:dyDescent="0.25">
      <c r="A153" s="4" t="s">
        <v>539</v>
      </c>
      <c r="B153" s="101">
        <v>537.07266774035895</v>
      </c>
      <c r="C153" s="4" t="s">
        <v>1319</v>
      </c>
      <c r="D153" s="101">
        <v>514.09266774035905</v>
      </c>
      <c r="E153" s="4" t="s">
        <v>1303</v>
      </c>
      <c r="F153" s="101">
        <v>505.31266774035902</v>
      </c>
      <c r="G153" s="4" t="s">
        <v>1331</v>
      </c>
      <c r="H153" s="101">
        <v>475.93266774035902</v>
      </c>
    </row>
    <row r="154" spans="1:8" ht="60" x14ac:dyDescent="0.25">
      <c r="A154" s="4" t="s">
        <v>579</v>
      </c>
      <c r="B154" s="101">
        <v>625.65313523212501</v>
      </c>
      <c r="C154" s="4" t="s">
        <v>1303</v>
      </c>
      <c r="D154" s="101">
        <v>551.98313523212505</v>
      </c>
      <c r="E154" s="4" t="s">
        <v>1332</v>
      </c>
      <c r="F154" s="101">
        <v>422.30313523212499</v>
      </c>
      <c r="G154" s="4" t="s">
        <v>1333</v>
      </c>
      <c r="H154" s="101">
        <v>76.393135232125701</v>
      </c>
    </row>
    <row r="155" spans="1:8" ht="60" x14ac:dyDescent="0.25">
      <c r="A155" s="4" t="s">
        <v>542</v>
      </c>
      <c r="B155" s="101">
        <v>2823.88673989059</v>
      </c>
      <c r="C155" s="4" t="s">
        <v>1291</v>
      </c>
      <c r="D155" s="101">
        <v>2394.5167398905901</v>
      </c>
      <c r="E155" s="4" t="s">
        <v>1291</v>
      </c>
      <c r="F155" s="101">
        <v>2027.0467398905901</v>
      </c>
      <c r="G155" s="4" t="s">
        <v>1334</v>
      </c>
      <c r="H155" s="101">
        <v>0</v>
      </c>
    </row>
    <row r="156" spans="1:8" ht="45" x14ac:dyDescent="0.25">
      <c r="A156" s="4" t="s">
        <v>543</v>
      </c>
      <c r="B156" s="101">
        <v>3441.2436267610701</v>
      </c>
      <c r="C156" s="4" t="s">
        <v>1301</v>
      </c>
      <c r="D156" s="101">
        <v>3063.6936267610699</v>
      </c>
      <c r="E156" s="4" t="s">
        <v>1301</v>
      </c>
      <c r="F156" s="101">
        <v>2676.7336267610699</v>
      </c>
      <c r="G156" s="4" t="s">
        <v>1292</v>
      </c>
      <c r="H156" s="101">
        <v>844.74362680000002</v>
      </c>
    </row>
    <row r="157" spans="1:8" ht="90" x14ac:dyDescent="0.25">
      <c r="A157" s="4" t="s">
        <v>569</v>
      </c>
      <c r="B157" s="101">
        <v>5265.3205844372496</v>
      </c>
      <c r="C157" s="4" t="s">
        <v>1295</v>
      </c>
      <c r="D157" s="101">
        <v>4544.3705844372498</v>
      </c>
      <c r="E157" s="4" t="s">
        <v>1311</v>
      </c>
      <c r="F157" s="101">
        <v>1871.92058443725</v>
      </c>
      <c r="G157" s="4" t="s">
        <v>1291</v>
      </c>
      <c r="H157" s="101">
        <v>1077.2805844372499</v>
      </c>
    </row>
    <row r="158" spans="1:8" ht="90" x14ac:dyDescent="0.25">
      <c r="A158" s="4" t="s">
        <v>601</v>
      </c>
      <c r="B158" s="101">
        <v>16740.596528392402</v>
      </c>
      <c r="C158" s="4" t="s">
        <v>1307</v>
      </c>
      <c r="D158" s="101">
        <v>13573.406528392399</v>
      </c>
      <c r="E158" s="4" t="s">
        <v>1311</v>
      </c>
      <c r="F158" s="101">
        <v>9038.0965283924106</v>
      </c>
      <c r="G158" s="4" t="s">
        <v>1295</v>
      </c>
      <c r="H158" s="101">
        <v>6735.0465283924104</v>
      </c>
    </row>
    <row r="159" spans="1:8" ht="60" x14ac:dyDescent="0.25">
      <c r="A159" s="4" t="s">
        <v>536</v>
      </c>
      <c r="B159" s="101">
        <v>4253.7500829452001</v>
      </c>
      <c r="C159" s="4" t="s">
        <v>1295</v>
      </c>
      <c r="D159" s="101">
        <v>4035.9700829451999</v>
      </c>
      <c r="E159" s="4" t="s">
        <v>1299</v>
      </c>
      <c r="F159" s="101">
        <v>3724.9800829452001</v>
      </c>
      <c r="G159" s="4" t="s">
        <v>1291</v>
      </c>
      <c r="H159" s="101">
        <v>3513.2700829452001</v>
      </c>
    </row>
    <row r="160" spans="1:8" ht="60" x14ac:dyDescent="0.25">
      <c r="A160" s="4" t="s">
        <v>574</v>
      </c>
      <c r="B160" s="101">
        <v>800.69416675130401</v>
      </c>
      <c r="C160" s="4" t="s">
        <v>1291</v>
      </c>
      <c r="D160" s="101">
        <v>776.06416675130401</v>
      </c>
      <c r="E160" s="4" t="s">
        <v>1299</v>
      </c>
      <c r="F160" s="101">
        <v>737.35416675130398</v>
      </c>
      <c r="G160" s="4" t="s">
        <v>1300</v>
      </c>
      <c r="H160" s="101">
        <v>670.97416675130398</v>
      </c>
    </row>
    <row r="161" spans="1:8" ht="60" x14ac:dyDescent="0.25">
      <c r="A161" s="4" t="s">
        <v>620</v>
      </c>
      <c r="B161" s="101">
        <v>6763.0022160638</v>
      </c>
      <c r="C161" s="4" t="s">
        <v>1294</v>
      </c>
      <c r="D161" s="101">
        <v>5868.0522160638002</v>
      </c>
      <c r="E161" s="4" t="s">
        <v>1295</v>
      </c>
      <c r="F161" s="101">
        <v>4990.7622160638002</v>
      </c>
      <c r="G161" s="4" t="s">
        <v>1295</v>
      </c>
      <c r="H161" s="101">
        <v>4116.1522160637996</v>
      </c>
    </row>
    <row r="162" spans="1:8" ht="75" x14ac:dyDescent="0.25">
      <c r="A162" s="4" t="s">
        <v>563</v>
      </c>
      <c r="B162" s="101">
        <v>11350.3195910293</v>
      </c>
      <c r="C162" s="4" t="s">
        <v>1294</v>
      </c>
      <c r="D162" s="101">
        <v>8680.0295910293407</v>
      </c>
      <c r="E162" s="4" t="s">
        <v>1294</v>
      </c>
      <c r="F162" s="101">
        <v>7044.61959102934</v>
      </c>
      <c r="G162" s="4" t="s">
        <v>1295</v>
      </c>
      <c r="H162" s="101">
        <v>5444.4695910293403</v>
      </c>
    </row>
    <row r="163" spans="1:8" ht="75" x14ac:dyDescent="0.25">
      <c r="A163" s="4" t="s">
        <v>600</v>
      </c>
      <c r="B163" s="101">
        <v>8478.0066065978899</v>
      </c>
      <c r="C163" s="4" t="s">
        <v>1294</v>
      </c>
      <c r="D163" s="101">
        <v>6688.7366065978904</v>
      </c>
      <c r="E163" s="4" t="s">
        <v>1294</v>
      </c>
      <c r="F163" s="101">
        <v>5519.2966065978899</v>
      </c>
      <c r="G163" s="4" t="s">
        <v>1295</v>
      </c>
      <c r="H163" s="101">
        <v>4396.8766065978898</v>
      </c>
    </row>
    <row r="164" spans="1:8" ht="75" x14ac:dyDescent="0.25">
      <c r="A164" s="4" t="s">
        <v>599</v>
      </c>
      <c r="B164" s="101">
        <v>8713.0775620000004</v>
      </c>
      <c r="C164" s="4" t="s">
        <v>1294</v>
      </c>
      <c r="D164" s="101">
        <v>7237.06756223308</v>
      </c>
      <c r="E164" s="4" t="s">
        <v>1294</v>
      </c>
      <c r="F164" s="101">
        <v>4561.7475622330803</v>
      </c>
      <c r="G164" s="4" t="s">
        <v>1299</v>
      </c>
      <c r="H164" s="101">
        <v>2769.4175622330799</v>
      </c>
    </row>
    <row r="165" spans="1:8" ht="75" x14ac:dyDescent="0.25">
      <c r="A165" s="4" t="s">
        <v>640</v>
      </c>
      <c r="B165" s="101">
        <v>5618.7354778175904</v>
      </c>
      <c r="C165" s="4" t="s">
        <v>1307</v>
      </c>
      <c r="D165" s="101">
        <v>4373.5554778175901</v>
      </c>
      <c r="E165" s="4" t="s">
        <v>1294</v>
      </c>
      <c r="F165" s="101">
        <v>3352.3754778175899</v>
      </c>
      <c r="G165" s="4" t="s">
        <v>1295</v>
      </c>
      <c r="H165" s="101">
        <v>2642.1154778175901</v>
      </c>
    </row>
    <row r="166" spans="1:8" ht="60" x14ac:dyDescent="0.25">
      <c r="A166" s="4" t="s">
        <v>521</v>
      </c>
      <c r="B166" s="101">
        <v>12241.796839860101</v>
      </c>
      <c r="C166" s="4" t="s">
        <v>1295</v>
      </c>
      <c r="D166" s="101">
        <v>10736.5268398601</v>
      </c>
      <c r="E166" s="4" t="s">
        <v>1291</v>
      </c>
      <c r="F166" s="101">
        <v>9196.6668399999999</v>
      </c>
      <c r="G166" s="4" t="s">
        <v>1295</v>
      </c>
      <c r="H166" s="101">
        <v>7123.9168398601296</v>
      </c>
    </row>
    <row r="167" spans="1:8" ht="75" x14ac:dyDescent="0.25">
      <c r="A167" s="4" t="s">
        <v>606</v>
      </c>
      <c r="B167" s="101">
        <v>9012.7997755884699</v>
      </c>
      <c r="C167" s="4" t="s">
        <v>1295</v>
      </c>
      <c r="D167" s="101">
        <v>7708.9797755884701</v>
      </c>
      <c r="E167" s="4" t="s">
        <v>1294</v>
      </c>
      <c r="F167" s="101">
        <v>5663.0197755884701</v>
      </c>
      <c r="G167" s="4" t="s">
        <v>1295</v>
      </c>
      <c r="H167" s="101">
        <v>4433.5197755884701</v>
      </c>
    </row>
    <row r="168" spans="1:8" ht="60" x14ac:dyDescent="0.25">
      <c r="A168" s="4" t="s">
        <v>619</v>
      </c>
      <c r="B168" s="101">
        <v>5468.32943998684</v>
      </c>
      <c r="C168" s="4" t="s">
        <v>1294</v>
      </c>
      <c r="D168" s="101">
        <v>3602.7894399868401</v>
      </c>
      <c r="E168" s="4" t="s">
        <v>1295</v>
      </c>
      <c r="F168" s="101">
        <v>2804.7694399868401</v>
      </c>
      <c r="G168" s="4" t="s">
        <v>1295</v>
      </c>
      <c r="H168" s="101">
        <v>1988.0694399868401</v>
      </c>
    </row>
    <row r="169" spans="1:8" ht="60" x14ac:dyDescent="0.25">
      <c r="A169" s="4" t="s">
        <v>578</v>
      </c>
      <c r="B169" s="101">
        <v>11317.947795301799</v>
      </c>
      <c r="C169" s="4" t="s">
        <v>1294</v>
      </c>
      <c r="D169" s="101">
        <v>8067.6577953018696</v>
      </c>
      <c r="E169" s="4" t="s">
        <v>1295</v>
      </c>
      <c r="F169" s="101">
        <v>6725.0677949999999</v>
      </c>
      <c r="G169" s="4" t="s">
        <v>1295</v>
      </c>
      <c r="H169" s="101">
        <v>5355.0477953018699</v>
      </c>
    </row>
    <row r="170" spans="1:8" ht="60" x14ac:dyDescent="0.25">
      <c r="A170" s="4" t="s">
        <v>531</v>
      </c>
      <c r="B170" s="101">
        <v>13711.042846157099</v>
      </c>
      <c r="C170" s="4" t="s">
        <v>1294</v>
      </c>
      <c r="D170" s="101">
        <v>8899.8128461571905</v>
      </c>
      <c r="E170" s="4" t="s">
        <v>1295</v>
      </c>
      <c r="F170" s="101">
        <v>7109.8428461571903</v>
      </c>
      <c r="G170" s="4" t="s">
        <v>1295</v>
      </c>
      <c r="H170" s="101">
        <v>5095.3828461571902</v>
      </c>
    </row>
    <row r="171" spans="1:8" ht="60" x14ac:dyDescent="0.25">
      <c r="A171" s="4" t="s">
        <v>572</v>
      </c>
      <c r="B171" s="101">
        <v>8802.0067033269897</v>
      </c>
      <c r="C171" s="4" t="s">
        <v>1294</v>
      </c>
      <c r="D171" s="101">
        <v>5890.1167033269903</v>
      </c>
      <c r="E171" s="4" t="s">
        <v>1295</v>
      </c>
      <c r="F171" s="101">
        <v>4692.1267033269896</v>
      </c>
      <c r="G171" s="4" t="s">
        <v>1295</v>
      </c>
      <c r="H171" s="101">
        <v>3453.5467033269902</v>
      </c>
    </row>
    <row r="172" spans="1:8" ht="60" x14ac:dyDescent="0.25">
      <c r="A172" s="4" t="s">
        <v>525</v>
      </c>
      <c r="B172" s="101">
        <v>40375.480371246304</v>
      </c>
      <c r="C172" s="4" t="s">
        <v>1294</v>
      </c>
      <c r="D172" s="101">
        <v>26637.400371246302</v>
      </c>
      <c r="E172" s="4" t="s">
        <v>1295</v>
      </c>
      <c r="F172" s="101">
        <v>20655.4103712463</v>
      </c>
      <c r="G172" s="4" t="s">
        <v>1295</v>
      </c>
      <c r="H172" s="101">
        <v>14736.0703712463</v>
      </c>
    </row>
    <row r="173" spans="1:8" ht="45" x14ac:dyDescent="0.25">
      <c r="A173" s="4" t="s">
        <v>612</v>
      </c>
      <c r="B173" s="101">
        <v>833.76698345448597</v>
      </c>
      <c r="C173" s="4" t="s">
        <v>1303</v>
      </c>
      <c r="D173" s="101">
        <v>764.29698345448605</v>
      </c>
      <c r="E173" s="4" t="s">
        <v>1303</v>
      </c>
      <c r="F173" s="101">
        <v>693.09698345448601</v>
      </c>
      <c r="G173" s="4" t="s">
        <v>1289</v>
      </c>
      <c r="H173" s="101">
        <v>443.73698345448599</v>
      </c>
    </row>
    <row r="174" spans="1:8" ht="90" x14ac:dyDescent="0.25">
      <c r="A174" s="4" t="s">
        <v>538</v>
      </c>
      <c r="B174" s="101">
        <v>18774.532000406201</v>
      </c>
      <c r="C174" s="4" t="s">
        <v>1322</v>
      </c>
      <c r="D174" s="101">
        <v>16012.1420004062</v>
      </c>
      <c r="E174" s="4" t="s">
        <v>1311</v>
      </c>
      <c r="F174" s="101">
        <v>8073.5420004062598</v>
      </c>
      <c r="G174" s="4" t="s">
        <v>1294</v>
      </c>
      <c r="H174" s="101">
        <v>4759.2120004062599</v>
      </c>
    </row>
    <row r="175" spans="1:8" ht="90" x14ac:dyDescent="0.25">
      <c r="A175" s="4" t="s">
        <v>560</v>
      </c>
      <c r="B175" s="101">
        <v>25743.579700429898</v>
      </c>
      <c r="C175" s="4" t="s">
        <v>1322</v>
      </c>
      <c r="D175" s="101">
        <v>21888.449700429901</v>
      </c>
      <c r="E175" s="4" t="s">
        <v>1311</v>
      </c>
      <c r="F175" s="101">
        <v>11243.8897004299</v>
      </c>
      <c r="G175" s="4" t="s">
        <v>1294</v>
      </c>
      <c r="H175" s="101">
        <v>6840.8297004299602</v>
      </c>
    </row>
    <row r="176" spans="1:8" ht="75" x14ac:dyDescent="0.25">
      <c r="A176" s="4" t="s">
        <v>655</v>
      </c>
      <c r="B176" s="101">
        <v>6201.8595203203604</v>
      </c>
      <c r="C176" s="4" t="s">
        <v>1298</v>
      </c>
      <c r="D176" s="101">
        <v>4682.9795203203603</v>
      </c>
      <c r="E176" s="4" t="s">
        <v>1294</v>
      </c>
      <c r="F176" s="101">
        <v>3470.79952032036</v>
      </c>
      <c r="G176" s="4" t="s">
        <v>1295</v>
      </c>
      <c r="H176" s="101">
        <v>2709.27952032036</v>
      </c>
    </row>
    <row r="177" spans="1:8" ht="75" x14ac:dyDescent="0.25">
      <c r="A177" s="4" t="s">
        <v>504</v>
      </c>
      <c r="B177" s="101">
        <v>15337.427489444401</v>
      </c>
      <c r="C177" s="4" t="s">
        <v>1295</v>
      </c>
      <c r="D177" s="101">
        <v>13634.5474894444</v>
      </c>
      <c r="E177" s="4" t="s">
        <v>1294</v>
      </c>
      <c r="F177" s="101">
        <v>10659.947489444399</v>
      </c>
      <c r="G177" s="4" t="s">
        <v>1291</v>
      </c>
      <c r="H177" s="101">
        <v>8919.7074894444304</v>
      </c>
    </row>
    <row r="178" spans="1:8" ht="60" x14ac:dyDescent="0.25">
      <c r="A178" s="4" t="s">
        <v>464</v>
      </c>
      <c r="B178" s="101">
        <v>2448.8919294070902</v>
      </c>
      <c r="C178" s="4" t="s">
        <v>1291</v>
      </c>
      <c r="D178" s="101">
        <v>2176.0019294070898</v>
      </c>
      <c r="E178" s="4" t="s">
        <v>1291</v>
      </c>
      <c r="F178" s="101">
        <v>1880.28192940709</v>
      </c>
      <c r="G178" s="4" t="s">
        <v>1313</v>
      </c>
      <c r="H178" s="101">
        <v>1607.5019294070901</v>
      </c>
    </row>
    <row r="179" spans="1:8" ht="60" x14ac:dyDescent="0.25">
      <c r="A179" s="4" t="s">
        <v>598</v>
      </c>
      <c r="B179" s="101">
        <v>5733.8945053031703</v>
      </c>
      <c r="C179" s="4" t="s">
        <v>1335</v>
      </c>
      <c r="D179" s="101">
        <v>3652.7945053031699</v>
      </c>
      <c r="E179" s="4" t="s">
        <v>1301</v>
      </c>
      <c r="F179" s="101">
        <v>2976.73450530317</v>
      </c>
      <c r="G179" s="4" t="s">
        <v>1295</v>
      </c>
      <c r="H179" s="101">
        <v>2235.8245053031701</v>
      </c>
    </row>
    <row r="180" spans="1:8" ht="60" x14ac:dyDescent="0.25">
      <c r="A180" s="4" t="s">
        <v>582</v>
      </c>
      <c r="B180" s="101">
        <v>10591.590363846501</v>
      </c>
      <c r="C180" s="4" t="s">
        <v>1295</v>
      </c>
      <c r="D180" s="101">
        <v>9308.9003638465292</v>
      </c>
      <c r="E180" s="4" t="s">
        <v>1295</v>
      </c>
      <c r="F180" s="101">
        <v>7963.7303638465301</v>
      </c>
      <c r="G180" s="4" t="s">
        <v>1295</v>
      </c>
      <c r="H180" s="101">
        <v>6468.2603638465298</v>
      </c>
    </row>
    <row r="181" spans="1:8" ht="75" x14ac:dyDescent="0.25">
      <c r="A181" s="4" t="s">
        <v>568</v>
      </c>
      <c r="B181" s="101">
        <v>9288.0332032326805</v>
      </c>
      <c r="C181" s="4" t="s">
        <v>1295</v>
      </c>
      <c r="D181" s="101">
        <v>8215.6432032326793</v>
      </c>
      <c r="E181" s="4" t="s">
        <v>1294</v>
      </c>
      <c r="F181" s="101">
        <v>7100.6132032326796</v>
      </c>
      <c r="G181" s="4" t="s">
        <v>1295</v>
      </c>
      <c r="H181" s="101">
        <v>5915.8732032326798</v>
      </c>
    </row>
    <row r="182" spans="1:8" ht="90" x14ac:dyDescent="0.25">
      <c r="A182" s="4" t="s">
        <v>593</v>
      </c>
      <c r="B182" s="101">
        <v>3135.6491441892399</v>
      </c>
      <c r="C182" s="4" t="s">
        <v>1307</v>
      </c>
      <c r="D182" s="101">
        <v>2048.6791441892401</v>
      </c>
      <c r="E182" s="4" t="s">
        <v>1322</v>
      </c>
      <c r="F182" s="101">
        <v>1602.76914418924</v>
      </c>
      <c r="G182" s="4" t="s">
        <v>1291</v>
      </c>
      <c r="H182" s="101">
        <v>1200.4291441892401</v>
      </c>
    </row>
    <row r="183" spans="1:8" ht="60" x14ac:dyDescent="0.25">
      <c r="A183" s="4" t="s">
        <v>597</v>
      </c>
      <c r="B183" s="101">
        <v>1708.50666705358</v>
      </c>
      <c r="C183" s="4" t="s">
        <v>1307</v>
      </c>
      <c r="D183" s="101">
        <v>1087.83666705358</v>
      </c>
      <c r="E183" s="4" t="s">
        <v>1293</v>
      </c>
      <c r="F183" s="101">
        <v>829.96666705358302</v>
      </c>
      <c r="G183" s="4" t="s">
        <v>1291</v>
      </c>
      <c r="H183" s="101">
        <v>551.02666705358297</v>
      </c>
    </row>
    <row r="184" spans="1:8" ht="60" x14ac:dyDescent="0.25">
      <c r="A184" s="4" t="s">
        <v>587</v>
      </c>
      <c r="B184" s="101">
        <v>1937.8205230142701</v>
      </c>
      <c r="C184" s="4" t="s">
        <v>1307</v>
      </c>
      <c r="D184" s="101">
        <v>1228.19052301427</v>
      </c>
      <c r="E184" s="4" t="s">
        <v>1295</v>
      </c>
      <c r="F184" s="101">
        <v>965.62052300000005</v>
      </c>
      <c r="G184" s="4" t="s">
        <v>1291</v>
      </c>
      <c r="H184" s="101">
        <v>692.93052301427201</v>
      </c>
    </row>
    <row r="185" spans="1:8" ht="75" x14ac:dyDescent="0.25">
      <c r="A185" s="4" t="s">
        <v>437</v>
      </c>
      <c r="B185" s="101">
        <v>14526.854340476701</v>
      </c>
      <c r="C185" s="4" t="s">
        <v>1313</v>
      </c>
      <c r="D185" s="101">
        <v>12955.9143404767</v>
      </c>
      <c r="E185" s="4" t="s">
        <v>1298</v>
      </c>
      <c r="F185" s="101">
        <v>11155.5743404767</v>
      </c>
      <c r="G185" s="4" t="s">
        <v>1295</v>
      </c>
      <c r="H185" s="101">
        <v>9382.3443404767695</v>
      </c>
    </row>
    <row r="186" spans="1:8" ht="30" x14ac:dyDescent="0.25">
      <c r="A186" s="4" t="s">
        <v>412</v>
      </c>
      <c r="B186" s="101">
        <v>5696.5099171515203</v>
      </c>
      <c r="C186" s="4" t="s">
        <v>1336</v>
      </c>
      <c r="D186" s="101">
        <v>4995.9799171515197</v>
      </c>
      <c r="E186" s="4" t="s">
        <v>1336</v>
      </c>
      <c r="F186" s="101">
        <v>4277.9299171515204</v>
      </c>
      <c r="G186" s="4" t="s">
        <v>1337</v>
      </c>
      <c r="H186" s="101">
        <v>2069.9699171515199</v>
      </c>
    </row>
    <row r="187" spans="1:8" ht="45" x14ac:dyDescent="0.25">
      <c r="A187" s="4" t="s">
        <v>406</v>
      </c>
      <c r="B187" s="101">
        <v>7202.3369693803998</v>
      </c>
      <c r="C187" s="4" t="s">
        <v>1301</v>
      </c>
      <c r="D187" s="101">
        <v>6269.5769693804004</v>
      </c>
      <c r="E187" s="4" t="s">
        <v>1301</v>
      </c>
      <c r="F187" s="101">
        <v>5313.4869693804003</v>
      </c>
      <c r="G187" s="4" t="s">
        <v>1313</v>
      </c>
      <c r="H187" s="101">
        <v>4327.5669693804002</v>
      </c>
    </row>
    <row r="188" spans="1:8" ht="75" x14ac:dyDescent="0.25">
      <c r="A188" s="4" t="s">
        <v>636</v>
      </c>
      <c r="B188" s="101">
        <v>9132.52622567867</v>
      </c>
      <c r="C188" s="4" t="s">
        <v>1295</v>
      </c>
      <c r="D188" s="101">
        <v>8554.2162256786705</v>
      </c>
      <c r="E188" s="4" t="s">
        <v>1292</v>
      </c>
      <c r="F188" s="101">
        <v>7638.5362256786702</v>
      </c>
      <c r="G188" s="4" t="s">
        <v>1307</v>
      </c>
      <c r="H188" s="101">
        <v>6527.2462256786703</v>
      </c>
    </row>
    <row r="189" spans="1:8" ht="75" x14ac:dyDescent="0.25">
      <c r="A189" s="4" t="s">
        <v>510</v>
      </c>
      <c r="B189" s="101">
        <v>12321.128461088299</v>
      </c>
      <c r="C189" s="4" t="s">
        <v>1313</v>
      </c>
      <c r="D189" s="101">
        <v>10770.0484610883</v>
      </c>
      <c r="E189" s="4" t="s">
        <v>1307</v>
      </c>
      <c r="F189" s="101">
        <v>7038.4684610882996</v>
      </c>
      <c r="G189" s="4" t="s">
        <v>1294</v>
      </c>
      <c r="H189" s="101">
        <v>4945.8984610882999</v>
      </c>
    </row>
    <row r="190" spans="1:8" ht="75" x14ac:dyDescent="0.25">
      <c r="A190" s="4" t="s">
        <v>445</v>
      </c>
      <c r="B190" s="101">
        <v>9714.1691695322606</v>
      </c>
      <c r="C190" s="4" t="s">
        <v>1295</v>
      </c>
      <c r="D190" s="101">
        <v>8788.0691695322603</v>
      </c>
      <c r="E190" s="4" t="s">
        <v>1294</v>
      </c>
      <c r="F190" s="101">
        <v>6886.6491695322602</v>
      </c>
      <c r="G190" s="4" t="s">
        <v>1291</v>
      </c>
      <c r="H190" s="101">
        <v>5895.7191695322599</v>
      </c>
    </row>
    <row r="191" spans="1:8" ht="75" x14ac:dyDescent="0.25">
      <c r="A191" s="4" t="s">
        <v>427</v>
      </c>
      <c r="B191" s="101">
        <v>18448.7951906288</v>
      </c>
      <c r="C191" s="4" t="s">
        <v>1295</v>
      </c>
      <c r="D191" s="101">
        <v>16558.7051906288</v>
      </c>
      <c r="E191" s="4" t="s">
        <v>1307</v>
      </c>
      <c r="F191" s="101">
        <v>14193.5451906288</v>
      </c>
      <c r="G191" s="4" t="s">
        <v>1315</v>
      </c>
      <c r="H191" s="101">
        <v>0</v>
      </c>
    </row>
    <row r="192" spans="1:8" ht="60" x14ac:dyDescent="0.25">
      <c r="A192" s="4" t="s">
        <v>614</v>
      </c>
      <c r="B192" s="101">
        <v>2564.9364731600899</v>
      </c>
      <c r="C192" s="4" t="s">
        <v>1291</v>
      </c>
      <c r="D192" s="101">
        <v>2246.8664731600902</v>
      </c>
      <c r="E192" s="4" t="s">
        <v>1291</v>
      </c>
      <c r="F192" s="101">
        <v>1899.83647316009</v>
      </c>
      <c r="G192" s="4" t="s">
        <v>1291</v>
      </c>
      <c r="H192" s="101">
        <v>1554.88647316009</v>
      </c>
    </row>
    <row r="193" spans="1:8" ht="75" x14ac:dyDescent="0.25">
      <c r="A193" s="4" t="s">
        <v>559</v>
      </c>
      <c r="B193" s="101">
        <v>5536.6482862020703</v>
      </c>
      <c r="C193" s="4" t="s">
        <v>1295</v>
      </c>
      <c r="D193" s="101">
        <v>5032.0882862020699</v>
      </c>
      <c r="E193" s="4" t="s">
        <v>1294</v>
      </c>
      <c r="F193" s="101">
        <v>3540.0582862020701</v>
      </c>
      <c r="G193" s="4" t="s">
        <v>1295</v>
      </c>
      <c r="H193" s="101">
        <v>3009.94828620207</v>
      </c>
    </row>
    <row r="194" spans="1:8" ht="75" x14ac:dyDescent="0.25">
      <c r="A194" s="4" t="s">
        <v>501</v>
      </c>
      <c r="B194" s="101">
        <v>18781.020288929802</v>
      </c>
      <c r="C194" s="4" t="s">
        <v>1295</v>
      </c>
      <c r="D194" s="101">
        <v>17096.220288929799</v>
      </c>
      <c r="E194" s="4" t="s">
        <v>1294</v>
      </c>
      <c r="F194" s="101">
        <v>12248.5302889298</v>
      </c>
      <c r="G194" s="4" t="s">
        <v>1295</v>
      </c>
      <c r="H194" s="101">
        <v>10449.9302889298</v>
      </c>
    </row>
    <row r="195" spans="1:8" ht="75" x14ac:dyDescent="0.25">
      <c r="A195" s="4" t="s">
        <v>461</v>
      </c>
      <c r="B195" s="101">
        <v>19978.481643234001</v>
      </c>
      <c r="C195" s="4" t="s">
        <v>1295</v>
      </c>
      <c r="D195" s="101">
        <v>17544.911643234002</v>
      </c>
      <c r="E195" s="4" t="s">
        <v>1294</v>
      </c>
      <c r="F195" s="101">
        <v>12806.211643234001</v>
      </c>
      <c r="G195" s="4" t="s">
        <v>1295</v>
      </c>
      <c r="H195" s="101">
        <v>9543.2516432340399</v>
      </c>
    </row>
    <row r="196" spans="1:8" ht="75" x14ac:dyDescent="0.25">
      <c r="A196" s="4" t="s">
        <v>628</v>
      </c>
      <c r="B196" s="101">
        <v>3349.9192021783301</v>
      </c>
      <c r="C196" s="4" t="s">
        <v>1291</v>
      </c>
      <c r="D196" s="101">
        <v>3120.1892021783301</v>
      </c>
      <c r="E196" s="4" t="s">
        <v>1292</v>
      </c>
      <c r="F196" s="101">
        <v>2695.9392021783301</v>
      </c>
      <c r="G196" s="4" t="s">
        <v>1291</v>
      </c>
      <c r="H196" s="101">
        <v>2454.5692021783302</v>
      </c>
    </row>
    <row r="197" spans="1:8" ht="45" x14ac:dyDescent="0.25">
      <c r="A197" s="4" t="s">
        <v>584</v>
      </c>
      <c r="B197" s="101">
        <v>188.419204596567</v>
      </c>
      <c r="C197" s="4" t="s">
        <v>1338</v>
      </c>
      <c r="D197" s="101">
        <v>165.259204596567</v>
      </c>
      <c r="E197" s="4" t="s">
        <v>1339</v>
      </c>
      <c r="F197" s="101">
        <v>127.37920459656701</v>
      </c>
      <c r="G197" s="4" t="s">
        <v>1340</v>
      </c>
      <c r="H197" s="101">
        <v>44.219204596567003</v>
      </c>
    </row>
    <row r="198" spans="1:8" ht="90" x14ac:dyDescent="0.25">
      <c r="A198" s="4" t="s">
        <v>669</v>
      </c>
      <c r="B198" s="101">
        <v>8607.1403781140707</v>
      </c>
      <c r="C198" s="4" t="s">
        <v>1311</v>
      </c>
      <c r="D198" s="101">
        <v>7538.7003781140702</v>
      </c>
      <c r="E198" s="4" t="s">
        <v>1311</v>
      </c>
      <c r="F198" s="101">
        <v>6652.5403781140703</v>
      </c>
      <c r="G198" s="4" t="s">
        <v>1307</v>
      </c>
      <c r="H198" s="101">
        <v>6004.6303781140696</v>
      </c>
    </row>
    <row r="199" spans="1:8" ht="60" x14ac:dyDescent="0.25">
      <c r="A199" s="4" t="s">
        <v>447</v>
      </c>
      <c r="B199" s="101">
        <v>8439.9356169999992</v>
      </c>
      <c r="C199" s="4" t="s">
        <v>1295</v>
      </c>
      <c r="D199" s="101">
        <v>7376.8656171075099</v>
      </c>
      <c r="E199" s="4" t="s">
        <v>1295</v>
      </c>
      <c r="F199" s="101">
        <v>6191.9056171075099</v>
      </c>
      <c r="G199" s="4" t="s">
        <v>1299</v>
      </c>
      <c r="H199" s="101">
        <v>4521.0056169999998</v>
      </c>
    </row>
    <row r="200" spans="1:8" ht="60" x14ac:dyDescent="0.25">
      <c r="A200" s="4" t="s">
        <v>473</v>
      </c>
      <c r="B200" s="101">
        <v>9100.5575407592205</v>
      </c>
      <c r="C200" s="4" t="s">
        <v>1294</v>
      </c>
      <c r="D200" s="101">
        <v>7533.90754075922</v>
      </c>
      <c r="E200" s="4" t="s">
        <v>1291</v>
      </c>
      <c r="F200" s="101">
        <v>6269.86754075922</v>
      </c>
      <c r="G200" s="4" t="s">
        <v>1299</v>
      </c>
      <c r="H200" s="101">
        <v>4401.6975407592199</v>
      </c>
    </row>
    <row r="201" spans="1:8" ht="60" x14ac:dyDescent="0.25">
      <c r="A201" s="4" t="s">
        <v>444</v>
      </c>
      <c r="B201" s="101">
        <v>27066.673383535701</v>
      </c>
      <c r="C201" s="4" t="s">
        <v>1307</v>
      </c>
      <c r="D201" s="101">
        <v>22294.763383535701</v>
      </c>
      <c r="E201" s="4" t="s">
        <v>1295</v>
      </c>
      <c r="F201" s="101">
        <v>18703.073383535699</v>
      </c>
      <c r="G201" s="4" t="s">
        <v>1320</v>
      </c>
      <c r="H201" s="101">
        <v>13560.4633835357</v>
      </c>
    </row>
    <row r="202" spans="1:8" ht="45" x14ac:dyDescent="0.25">
      <c r="A202" s="4" t="s">
        <v>425</v>
      </c>
      <c r="B202" s="101">
        <v>6348.6380812814596</v>
      </c>
      <c r="C202" s="4" t="s">
        <v>1301</v>
      </c>
      <c r="D202" s="101">
        <v>5581.7480812814601</v>
      </c>
      <c r="E202" s="4" t="s">
        <v>1301</v>
      </c>
      <c r="F202" s="101">
        <v>4795.7080812814602</v>
      </c>
      <c r="G202" s="4" t="s">
        <v>1314</v>
      </c>
      <c r="H202" s="101">
        <v>3632.7280812814602</v>
      </c>
    </row>
    <row r="203" spans="1:8" ht="60" x14ac:dyDescent="0.25">
      <c r="A203" s="4" t="s">
        <v>484</v>
      </c>
      <c r="B203" s="101">
        <v>15766.7747130772</v>
      </c>
      <c r="C203" s="4" t="s">
        <v>1294</v>
      </c>
      <c r="D203" s="101">
        <v>13451.444713077201</v>
      </c>
      <c r="E203" s="4" t="s">
        <v>1295</v>
      </c>
      <c r="F203" s="101">
        <v>11265.304713077199</v>
      </c>
      <c r="G203" s="4" t="s">
        <v>1320</v>
      </c>
      <c r="H203" s="101">
        <v>8192.5047130772891</v>
      </c>
    </row>
    <row r="204" spans="1:8" ht="60" x14ac:dyDescent="0.25">
      <c r="A204" s="4" t="s">
        <v>440</v>
      </c>
      <c r="B204" s="101">
        <v>11763.932160009201</v>
      </c>
      <c r="C204" s="4" t="s">
        <v>1307</v>
      </c>
      <c r="D204" s="101">
        <v>7892.7321600092801</v>
      </c>
      <c r="E204" s="4" t="s">
        <v>1291</v>
      </c>
      <c r="F204" s="101">
        <v>6292.7521600092796</v>
      </c>
      <c r="G204" s="4" t="s">
        <v>1320</v>
      </c>
      <c r="H204" s="101">
        <v>1514.59216000928</v>
      </c>
    </row>
    <row r="205" spans="1:8" ht="60" x14ac:dyDescent="0.25">
      <c r="A205" s="4" t="s">
        <v>443</v>
      </c>
      <c r="B205" s="101">
        <v>7960.2904775032202</v>
      </c>
      <c r="C205" s="4" t="s">
        <v>1307</v>
      </c>
      <c r="D205" s="101">
        <v>5247.0004775032203</v>
      </c>
      <c r="E205" s="4" t="s">
        <v>1291</v>
      </c>
      <c r="F205" s="101">
        <v>3997.86047750322</v>
      </c>
      <c r="G205" s="4" t="s">
        <v>1341</v>
      </c>
      <c r="H205" s="101">
        <v>0</v>
      </c>
    </row>
    <row r="206" spans="1:8" ht="60" x14ac:dyDescent="0.25">
      <c r="A206" s="4" t="s">
        <v>436</v>
      </c>
      <c r="B206" s="101">
        <v>41258.583564757697</v>
      </c>
      <c r="C206" s="4" t="s">
        <v>1294</v>
      </c>
      <c r="D206" s="101">
        <v>28069.893564757698</v>
      </c>
      <c r="E206" s="4" t="s">
        <v>1295</v>
      </c>
      <c r="F206" s="101">
        <v>22349.513564757701</v>
      </c>
      <c r="G206" s="4" t="s">
        <v>1320</v>
      </c>
      <c r="H206" s="101">
        <v>15288.283564757699</v>
      </c>
    </row>
    <row r="207" spans="1:8" ht="60" x14ac:dyDescent="0.25">
      <c r="A207" s="4" t="s">
        <v>603</v>
      </c>
      <c r="B207" s="101">
        <v>3646.8116249038699</v>
      </c>
      <c r="C207" s="4" t="s">
        <v>1291</v>
      </c>
      <c r="D207" s="101">
        <v>3200.8116249038699</v>
      </c>
      <c r="E207" s="4" t="s">
        <v>1295</v>
      </c>
      <c r="F207" s="101">
        <v>2761.8316249038699</v>
      </c>
      <c r="G207" s="4" t="s">
        <v>1299</v>
      </c>
      <c r="H207" s="101">
        <v>2107.2416249038702</v>
      </c>
    </row>
    <row r="208" spans="1:8" ht="60" x14ac:dyDescent="0.25">
      <c r="A208" s="4" t="s">
        <v>456</v>
      </c>
      <c r="B208" s="101">
        <v>22564.075348103801</v>
      </c>
      <c r="C208" s="4" t="s">
        <v>1294</v>
      </c>
      <c r="D208" s="101">
        <v>16780.185348103802</v>
      </c>
      <c r="E208" s="4" t="s">
        <v>1295</v>
      </c>
      <c r="F208" s="101">
        <v>13948.005348103799</v>
      </c>
      <c r="G208" s="4" t="s">
        <v>1320</v>
      </c>
      <c r="H208" s="101">
        <v>9338.6553480000002</v>
      </c>
    </row>
    <row r="209" spans="1:8" ht="60" x14ac:dyDescent="0.25">
      <c r="A209" s="4" t="s">
        <v>641</v>
      </c>
      <c r="B209" s="101">
        <v>847.71341100680399</v>
      </c>
      <c r="C209" s="4" t="s">
        <v>1291</v>
      </c>
      <c r="D209" s="101">
        <v>739.37341100680396</v>
      </c>
      <c r="E209" s="4" t="s">
        <v>1295</v>
      </c>
      <c r="F209" s="101">
        <v>593.91341100680404</v>
      </c>
      <c r="G209" s="4" t="s">
        <v>1302</v>
      </c>
      <c r="H209" s="101">
        <v>445.50341100680401</v>
      </c>
    </row>
    <row r="210" spans="1:8" ht="60" x14ac:dyDescent="0.25">
      <c r="A210" s="4" t="s">
        <v>423</v>
      </c>
      <c r="B210" s="101">
        <v>55252.700724984599</v>
      </c>
      <c r="C210" s="4" t="s">
        <v>1294</v>
      </c>
      <c r="D210" s="101">
        <v>36496.0607249846</v>
      </c>
      <c r="E210" s="4" t="s">
        <v>1295</v>
      </c>
      <c r="F210" s="101">
        <v>28693.4907249846</v>
      </c>
      <c r="G210" s="4" t="s">
        <v>1312</v>
      </c>
      <c r="H210" s="101">
        <v>0</v>
      </c>
    </row>
    <row r="211" spans="1:8" ht="45" x14ac:dyDescent="0.25">
      <c r="A211" s="4" t="s">
        <v>431</v>
      </c>
      <c r="B211" s="101">
        <v>5703.3813593341101</v>
      </c>
      <c r="C211" s="4" t="s">
        <v>1342</v>
      </c>
      <c r="D211" s="101">
        <v>5196.3013593341102</v>
      </c>
      <c r="E211" s="4" t="s">
        <v>1319</v>
      </c>
      <c r="F211" s="101">
        <v>4760.5913593341102</v>
      </c>
      <c r="G211" s="4" t="s">
        <v>1318</v>
      </c>
      <c r="H211" s="101">
        <v>4203.0713593341097</v>
      </c>
    </row>
    <row r="212" spans="1:8" ht="60" x14ac:dyDescent="0.25">
      <c r="A212" s="4" t="s">
        <v>432</v>
      </c>
      <c r="B212" s="101">
        <v>32313.243162461298</v>
      </c>
      <c r="C212" s="4" t="s">
        <v>1294</v>
      </c>
      <c r="D212" s="101">
        <v>25076.953162461301</v>
      </c>
      <c r="E212" s="4" t="s">
        <v>1291</v>
      </c>
      <c r="F212" s="101">
        <v>20572.8431624613</v>
      </c>
      <c r="G212" s="4" t="s">
        <v>1299</v>
      </c>
      <c r="H212" s="101">
        <v>12762.4131624613</v>
      </c>
    </row>
    <row r="213" spans="1:8" ht="75" x14ac:dyDescent="0.25">
      <c r="A213" s="4" t="s">
        <v>649</v>
      </c>
      <c r="B213" s="101">
        <v>3406.8363101715399</v>
      </c>
      <c r="C213" s="4" t="s">
        <v>1291</v>
      </c>
      <c r="D213" s="101">
        <v>2916.6963101715401</v>
      </c>
      <c r="E213" s="4" t="s">
        <v>1292</v>
      </c>
      <c r="F213" s="101">
        <v>1577.04631017154</v>
      </c>
      <c r="G213" s="4" t="s">
        <v>1343</v>
      </c>
      <c r="H213" s="101">
        <v>349.936310171549</v>
      </c>
    </row>
    <row r="214" spans="1:8" ht="60" x14ac:dyDescent="0.25">
      <c r="A214" s="4" t="s">
        <v>417</v>
      </c>
      <c r="B214" s="101">
        <v>12961.7910361138</v>
      </c>
      <c r="C214" s="4" t="s">
        <v>1307</v>
      </c>
      <c r="D214" s="101">
        <v>11351.3810361138</v>
      </c>
      <c r="E214" s="4" t="s">
        <v>1291</v>
      </c>
      <c r="F214" s="101">
        <v>9914.6110361138108</v>
      </c>
      <c r="G214" s="4" t="s">
        <v>1295</v>
      </c>
      <c r="H214" s="101">
        <v>8153.5410361138102</v>
      </c>
    </row>
    <row r="215" spans="1:8" ht="60" x14ac:dyDescent="0.25">
      <c r="A215" s="4" t="s">
        <v>500</v>
      </c>
      <c r="B215" s="101">
        <v>15149.1723374104</v>
      </c>
      <c r="C215" s="4" t="s">
        <v>1307</v>
      </c>
      <c r="D215" s="101">
        <v>10970.9923374104</v>
      </c>
      <c r="E215" s="4" t="s">
        <v>1295</v>
      </c>
      <c r="F215" s="101">
        <v>9235.32233741046</v>
      </c>
      <c r="G215" s="4" t="s">
        <v>1322</v>
      </c>
      <c r="H215" s="101">
        <v>7044.0523374104596</v>
      </c>
    </row>
    <row r="216" spans="1:8" ht="60" x14ac:dyDescent="0.25">
      <c r="A216" s="4" t="s">
        <v>502</v>
      </c>
      <c r="B216" s="101">
        <v>28484.871471201299</v>
      </c>
      <c r="C216" s="4" t="s">
        <v>1294</v>
      </c>
      <c r="D216" s="101">
        <v>21002.831471201302</v>
      </c>
      <c r="E216" s="4" t="s">
        <v>1295</v>
      </c>
      <c r="F216" s="101">
        <v>17548.401471201301</v>
      </c>
      <c r="G216" s="4" t="s">
        <v>1295</v>
      </c>
      <c r="H216" s="101">
        <v>13716.051471201299</v>
      </c>
    </row>
    <row r="217" spans="1:8" ht="60" x14ac:dyDescent="0.25">
      <c r="A217" s="4" t="s">
        <v>446</v>
      </c>
      <c r="B217" s="101">
        <v>8015.5632487437297</v>
      </c>
      <c r="C217" s="4" t="s">
        <v>1298</v>
      </c>
      <c r="D217" s="101">
        <v>5118.7332487437297</v>
      </c>
      <c r="E217" s="4" t="s">
        <v>1291</v>
      </c>
      <c r="F217" s="101">
        <v>4126.24324874373</v>
      </c>
      <c r="G217" s="4" t="s">
        <v>1295</v>
      </c>
      <c r="H217" s="101">
        <v>2823.99324874373</v>
      </c>
    </row>
    <row r="218" spans="1:8" ht="60" x14ac:dyDescent="0.25">
      <c r="A218" s="4" t="s">
        <v>471</v>
      </c>
      <c r="B218" s="101">
        <v>4351.5691859762101</v>
      </c>
      <c r="C218" s="4" t="s">
        <v>1307</v>
      </c>
      <c r="D218" s="101">
        <v>2681.68918597621</v>
      </c>
      <c r="E218" s="4" t="s">
        <v>1291</v>
      </c>
      <c r="F218" s="101">
        <v>2130.2291859762099</v>
      </c>
      <c r="G218" s="4" t="s">
        <v>1295</v>
      </c>
      <c r="H218" s="101">
        <v>1560.7591859762099</v>
      </c>
    </row>
    <row r="219" spans="1:8" ht="60" x14ac:dyDescent="0.25">
      <c r="A219" s="4" t="s">
        <v>487</v>
      </c>
      <c r="B219" s="101">
        <v>14770.643179999999</v>
      </c>
      <c r="C219" s="4" t="s">
        <v>1294</v>
      </c>
      <c r="D219" s="101">
        <v>9766.2731808398894</v>
      </c>
      <c r="E219" s="4" t="s">
        <v>1295</v>
      </c>
      <c r="F219" s="101">
        <v>7691.6531808398904</v>
      </c>
      <c r="G219" s="4" t="s">
        <v>1291</v>
      </c>
      <c r="H219" s="101">
        <v>5636.7531808398899</v>
      </c>
    </row>
    <row r="220" spans="1:8" ht="60" x14ac:dyDescent="0.25">
      <c r="A220" s="4" t="s">
        <v>621</v>
      </c>
      <c r="B220" s="101">
        <v>11268.070592901</v>
      </c>
      <c r="C220" s="4" t="s">
        <v>1295</v>
      </c>
      <c r="D220" s="101">
        <v>9924.1705929010495</v>
      </c>
      <c r="E220" s="4" t="s">
        <v>1295</v>
      </c>
      <c r="F220" s="101">
        <v>8546.7005929010502</v>
      </c>
      <c r="G220" s="4" t="s">
        <v>1295</v>
      </c>
      <c r="H220" s="101">
        <v>7006.11059290105</v>
      </c>
    </row>
    <row r="221" spans="1:8" ht="60" x14ac:dyDescent="0.25">
      <c r="A221" s="4" t="s">
        <v>594</v>
      </c>
      <c r="B221" s="101">
        <v>8019.3585893027202</v>
      </c>
      <c r="C221" s="4" t="s">
        <v>1294</v>
      </c>
      <c r="D221" s="101">
        <v>4934.7185893027199</v>
      </c>
      <c r="E221" s="4" t="s">
        <v>1313</v>
      </c>
      <c r="F221" s="101">
        <v>3943.07858930272</v>
      </c>
      <c r="G221" s="4" t="s">
        <v>1291</v>
      </c>
      <c r="H221" s="101">
        <v>2917.17858930272</v>
      </c>
    </row>
    <row r="222" spans="1:8" ht="60" x14ac:dyDescent="0.25">
      <c r="A222" s="4" t="s">
        <v>529</v>
      </c>
      <c r="B222" s="101">
        <v>23409.152774916201</v>
      </c>
      <c r="C222" s="4" t="s">
        <v>1294</v>
      </c>
      <c r="D222" s="101">
        <v>15945.962774916199</v>
      </c>
      <c r="E222" s="4" t="s">
        <v>1295</v>
      </c>
      <c r="F222" s="101">
        <v>13108.892774916199</v>
      </c>
      <c r="G222" s="4" t="s">
        <v>1295</v>
      </c>
      <c r="H222" s="101">
        <v>10283.462774916199</v>
      </c>
    </row>
    <row r="223" spans="1:8" ht="60" x14ac:dyDescent="0.25">
      <c r="A223" s="4" t="s">
        <v>491</v>
      </c>
      <c r="B223" s="101">
        <v>22914.332098102601</v>
      </c>
      <c r="C223" s="4" t="s">
        <v>1294</v>
      </c>
      <c r="D223" s="101">
        <v>15150.7020981026</v>
      </c>
      <c r="E223" s="4" t="s">
        <v>1295</v>
      </c>
      <c r="F223" s="101">
        <v>12293.992098102601</v>
      </c>
      <c r="G223" s="4" t="s">
        <v>1291</v>
      </c>
      <c r="H223" s="101">
        <v>9190.4620981026601</v>
      </c>
    </row>
    <row r="224" spans="1:8" ht="60" x14ac:dyDescent="0.25">
      <c r="A224" s="4" t="s">
        <v>527</v>
      </c>
      <c r="B224" s="101">
        <v>9149.7215323824803</v>
      </c>
      <c r="C224" s="4" t="s">
        <v>1298</v>
      </c>
      <c r="D224" s="101">
        <v>5894.5915323824802</v>
      </c>
      <c r="E224" s="4" t="s">
        <v>1313</v>
      </c>
      <c r="F224" s="101">
        <v>4824.1315323824801</v>
      </c>
      <c r="G224" s="4" t="s">
        <v>1295</v>
      </c>
      <c r="H224" s="101">
        <v>3578.7115323824801</v>
      </c>
    </row>
    <row r="225" spans="1:8" ht="75" x14ac:dyDescent="0.25">
      <c r="A225" s="4" t="s">
        <v>626</v>
      </c>
      <c r="B225" s="101">
        <v>5177.8712671029098</v>
      </c>
      <c r="C225" s="4" t="s">
        <v>1294</v>
      </c>
      <c r="D225" s="101">
        <v>4136.6412671029102</v>
      </c>
      <c r="E225" s="4" t="s">
        <v>1344</v>
      </c>
      <c r="F225" s="101">
        <v>549.29126710291496</v>
      </c>
      <c r="G225" s="4" t="s">
        <v>1291</v>
      </c>
      <c r="H225" s="101">
        <v>0</v>
      </c>
    </row>
    <row r="226" spans="1:8" ht="60" x14ac:dyDescent="0.25">
      <c r="A226" s="4" t="s">
        <v>426</v>
      </c>
      <c r="B226" s="101">
        <v>8620.4197075879092</v>
      </c>
      <c r="C226" s="4" t="s">
        <v>1300</v>
      </c>
      <c r="D226" s="101">
        <v>7393.6897075879097</v>
      </c>
      <c r="E226" s="4" t="s">
        <v>1345</v>
      </c>
      <c r="F226" s="101">
        <v>3303.57970758791</v>
      </c>
      <c r="G226" s="4" t="s">
        <v>1291</v>
      </c>
      <c r="H226" s="101">
        <v>1696.82970758791</v>
      </c>
    </row>
    <row r="227" spans="1:8" ht="75" x14ac:dyDescent="0.25">
      <c r="A227" s="4" t="s">
        <v>629</v>
      </c>
      <c r="B227" s="101">
        <v>6521.834758</v>
      </c>
      <c r="C227" s="4" t="s">
        <v>1298</v>
      </c>
      <c r="D227" s="101">
        <v>5521.3147580000004</v>
      </c>
      <c r="E227" s="4" t="s">
        <v>1346</v>
      </c>
      <c r="F227" s="101">
        <v>817.06475769999997</v>
      </c>
      <c r="G227" s="4" t="s">
        <v>1301</v>
      </c>
      <c r="H227" s="101">
        <v>0</v>
      </c>
    </row>
    <row r="228" spans="1:8" ht="75" x14ac:dyDescent="0.25">
      <c r="A228" s="4" t="s">
        <v>575</v>
      </c>
      <c r="B228" s="101">
        <v>7107.3383540000004</v>
      </c>
      <c r="C228" s="4" t="s">
        <v>1294</v>
      </c>
      <c r="D228" s="101">
        <v>6176.6983540000001</v>
      </c>
      <c r="E228" s="4" t="s">
        <v>1294</v>
      </c>
      <c r="F228" s="101">
        <v>5043.278354</v>
      </c>
      <c r="G228" s="4" t="s">
        <v>1295</v>
      </c>
      <c r="H228" s="101">
        <v>4082.0183535738902</v>
      </c>
    </row>
    <row r="229" spans="1:8" ht="60" x14ac:dyDescent="0.25">
      <c r="A229" s="4" t="s">
        <v>409</v>
      </c>
      <c r="B229" s="101">
        <v>6417.0688682211003</v>
      </c>
      <c r="C229" s="4" t="s">
        <v>1291</v>
      </c>
      <c r="D229" s="101">
        <v>5927.6288682210998</v>
      </c>
      <c r="E229" s="4" t="s">
        <v>1291</v>
      </c>
      <c r="F229" s="101">
        <v>5425.9588682210997</v>
      </c>
      <c r="G229" s="4" t="s">
        <v>1291</v>
      </c>
      <c r="H229" s="101">
        <v>4911.7588682210999</v>
      </c>
    </row>
    <row r="230" spans="1:8" ht="75" x14ac:dyDescent="0.25">
      <c r="A230" s="4" t="s">
        <v>664</v>
      </c>
      <c r="B230" s="101">
        <v>627.14102619907806</v>
      </c>
      <c r="C230" s="4" t="s">
        <v>1291</v>
      </c>
      <c r="D230" s="101">
        <v>567.90102619907805</v>
      </c>
      <c r="E230" s="4" t="s">
        <v>1292</v>
      </c>
      <c r="F230" s="101">
        <v>439.54102619907798</v>
      </c>
      <c r="G230" s="4" t="s">
        <v>1291</v>
      </c>
      <c r="H230" s="101">
        <v>377.27102619907799</v>
      </c>
    </row>
    <row r="231" spans="1:8" ht="75" x14ac:dyDescent="0.25">
      <c r="A231" s="4" t="s">
        <v>663</v>
      </c>
      <c r="B231" s="101">
        <v>4576.8822490000002</v>
      </c>
      <c r="C231" s="4" t="s">
        <v>1301</v>
      </c>
      <c r="D231" s="101">
        <v>3985.4922487582398</v>
      </c>
      <c r="E231" s="4" t="s">
        <v>1292</v>
      </c>
      <c r="F231" s="101">
        <v>2068.3822489999998</v>
      </c>
      <c r="G231" s="4" t="s">
        <v>1307</v>
      </c>
      <c r="H231" s="101">
        <v>812.23224875823996</v>
      </c>
    </row>
    <row r="232" spans="1:8" ht="45" x14ac:dyDescent="0.25">
      <c r="A232" s="4" t="s">
        <v>570</v>
      </c>
      <c r="B232" s="101">
        <v>3332.74159496621</v>
      </c>
      <c r="C232" s="4" t="s">
        <v>1307</v>
      </c>
      <c r="D232" s="101">
        <v>2913.95159496621</v>
      </c>
      <c r="E232" s="4" t="s">
        <v>1301</v>
      </c>
      <c r="F232" s="101">
        <v>2562.6715949662098</v>
      </c>
      <c r="G232" s="4" t="s">
        <v>1299</v>
      </c>
      <c r="H232" s="101">
        <v>2057.9615949662102</v>
      </c>
    </row>
    <row r="233" spans="1:8" ht="60" x14ac:dyDescent="0.25">
      <c r="A233" s="4" t="s">
        <v>511</v>
      </c>
      <c r="B233" s="101">
        <v>1647.1007598071201</v>
      </c>
      <c r="C233" s="4" t="s">
        <v>1301</v>
      </c>
      <c r="D233" s="101">
        <v>1571.3107598071199</v>
      </c>
      <c r="E233" s="4" t="s">
        <v>1299</v>
      </c>
      <c r="F233" s="101">
        <v>1424.39075980712</v>
      </c>
      <c r="G233" s="4" t="s">
        <v>1300</v>
      </c>
      <c r="H233" s="101">
        <v>1329.94075980712</v>
      </c>
    </row>
    <row r="234" spans="1:8" ht="60" x14ac:dyDescent="0.25">
      <c r="A234" s="4" t="s">
        <v>482</v>
      </c>
      <c r="B234" s="101">
        <v>4075.5103611381101</v>
      </c>
      <c r="C234" s="4" t="s">
        <v>1347</v>
      </c>
      <c r="D234" s="101">
        <v>2878.0003611381098</v>
      </c>
      <c r="E234" s="4" t="s">
        <v>1302</v>
      </c>
      <c r="F234" s="101">
        <v>2321.7603611381101</v>
      </c>
      <c r="G234" s="4" t="s">
        <v>1301</v>
      </c>
      <c r="H234" s="101">
        <v>1765.31036113811</v>
      </c>
    </row>
    <row r="235" spans="1:8" ht="60" x14ac:dyDescent="0.25">
      <c r="A235" s="4" t="s">
        <v>505</v>
      </c>
      <c r="B235" s="101">
        <v>12711.4327031432</v>
      </c>
      <c r="C235" s="4" t="s">
        <v>1294</v>
      </c>
      <c r="D235" s="101">
        <v>9890.4727031432103</v>
      </c>
      <c r="E235" s="4" t="s">
        <v>1291</v>
      </c>
      <c r="F235" s="101">
        <v>8674.6027031432095</v>
      </c>
      <c r="G235" s="4" t="s">
        <v>1315</v>
      </c>
      <c r="H235" s="101">
        <v>0</v>
      </c>
    </row>
    <row r="236" spans="1:8" ht="45" x14ac:dyDescent="0.25">
      <c r="A236" s="4" t="s">
        <v>428</v>
      </c>
      <c r="B236" s="101">
        <v>2111.59249188684</v>
      </c>
      <c r="C236" s="4" t="s">
        <v>1307</v>
      </c>
      <c r="D236" s="101">
        <v>1836.2524918868401</v>
      </c>
      <c r="E236" s="4" t="s">
        <v>1301</v>
      </c>
      <c r="F236" s="101">
        <v>1694.60249188684</v>
      </c>
      <c r="G236" s="4" t="s">
        <v>1291</v>
      </c>
      <c r="H236" s="101">
        <v>1533.3824918868399</v>
      </c>
    </row>
    <row r="237" spans="1:8" ht="60" x14ac:dyDescent="0.25">
      <c r="A237" s="4" t="s">
        <v>476</v>
      </c>
      <c r="B237" s="101">
        <v>1456.79951055072</v>
      </c>
      <c r="C237" s="4" t="s">
        <v>1313</v>
      </c>
      <c r="D237" s="101">
        <v>1254.9695105507201</v>
      </c>
      <c r="E237" s="4" t="s">
        <v>1348</v>
      </c>
      <c r="F237" s="101">
        <v>687.09951055072702</v>
      </c>
      <c r="G237" s="4" t="s">
        <v>1300</v>
      </c>
      <c r="H237" s="101">
        <v>57.369510550727298</v>
      </c>
    </row>
    <row r="238" spans="1:8" ht="60" x14ac:dyDescent="0.25">
      <c r="A238" s="4" t="s">
        <v>439</v>
      </c>
      <c r="B238" s="101">
        <v>14599.8727044974</v>
      </c>
      <c r="C238" s="4" t="s">
        <v>1300</v>
      </c>
      <c r="D238" s="101">
        <v>10699.9327044974</v>
      </c>
      <c r="E238" s="4" t="s">
        <v>1291</v>
      </c>
      <c r="F238" s="101">
        <v>9034.2427044974193</v>
      </c>
      <c r="G238" s="4" t="s">
        <v>1349</v>
      </c>
      <c r="H238" s="101">
        <v>0</v>
      </c>
    </row>
    <row r="239" spans="1:8" ht="75" x14ac:dyDescent="0.25">
      <c r="A239" s="4" t="s">
        <v>515</v>
      </c>
      <c r="B239" s="101">
        <v>11288.550272534199</v>
      </c>
      <c r="C239" s="4" t="s">
        <v>1294</v>
      </c>
      <c r="D239" s="101">
        <v>8463.0202725342497</v>
      </c>
      <c r="E239" s="4" t="s">
        <v>1294</v>
      </c>
      <c r="F239" s="101">
        <v>6805.0102725342504</v>
      </c>
      <c r="G239" s="4" t="s">
        <v>1315</v>
      </c>
      <c r="H239" s="101">
        <v>0</v>
      </c>
    </row>
    <row r="240" spans="1:8" ht="75" x14ac:dyDescent="0.25">
      <c r="A240" s="4" t="s">
        <v>522</v>
      </c>
      <c r="B240" s="101">
        <v>6111.0633529999996</v>
      </c>
      <c r="C240" s="4" t="s">
        <v>1294</v>
      </c>
      <c r="D240" s="101">
        <v>4588.7233530000003</v>
      </c>
      <c r="E240" s="4" t="s">
        <v>1294</v>
      </c>
      <c r="F240" s="101">
        <v>3569.0133529999998</v>
      </c>
      <c r="G240" s="4" t="s">
        <v>1291</v>
      </c>
      <c r="H240" s="101">
        <v>2819.043353</v>
      </c>
    </row>
    <row r="241" spans="1:8" ht="60" x14ac:dyDescent="0.25">
      <c r="A241" s="4" t="s">
        <v>420</v>
      </c>
      <c r="B241" s="101">
        <v>861.54458969931704</v>
      </c>
      <c r="C241" s="4" t="s">
        <v>1307</v>
      </c>
      <c r="D241" s="101">
        <v>837.964589699317</v>
      </c>
      <c r="E241" s="4" t="s">
        <v>1300</v>
      </c>
      <c r="F241" s="101">
        <v>823.23458969931698</v>
      </c>
      <c r="G241" s="4" t="s">
        <v>1291</v>
      </c>
      <c r="H241" s="101">
        <v>805.72458969931699</v>
      </c>
    </row>
    <row r="242" spans="1:8" ht="75" x14ac:dyDescent="0.25">
      <c r="A242" s="4" t="s">
        <v>638</v>
      </c>
      <c r="B242" s="101">
        <v>6922.0497477788504</v>
      </c>
      <c r="C242" s="4" t="s">
        <v>1291</v>
      </c>
      <c r="D242" s="101">
        <v>6561.2597477788504</v>
      </c>
      <c r="E242" s="4" t="s">
        <v>1292</v>
      </c>
      <c r="F242" s="101">
        <v>5913.6797477788496</v>
      </c>
      <c r="G242" s="4" t="s">
        <v>1291</v>
      </c>
      <c r="H242" s="101">
        <v>5577.9597477788502</v>
      </c>
    </row>
    <row r="243" spans="1:8" ht="60" x14ac:dyDescent="0.25">
      <c r="A243" s="4" t="s">
        <v>615</v>
      </c>
      <c r="B243" s="101">
        <v>417.80785730522302</v>
      </c>
      <c r="C243" s="4" t="s">
        <v>1291</v>
      </c>
      <c r="D243" s="101">
        <v>379.647857305223</v>
      </c>
      <c r="E243" s="4" t="s">
        <v>1302</v>
      </c>
      <c r="F243" s="101">
        <v>331.31785730000001</v>
      </c>
      <c r="G243" s="4" t="s">
        <v>1313</v>
      </c>
      <c r="H243" s="101">
        <v>295.42785730000003</v>
      </c>
    </row>
    <row r="244" spans="1:8" ht="60" x14ac:dyDescent="0.25">
      <c r="A244" s="4" t="s">
        <v>452</v>
      </c>
      <c r="B244" s="101">
        <v>2742.33502125622</v>
      </c>
      <c r="C244" s="4" t="s">
        <v>1294</v>
      </c>
      <c r="D244" s="101">
        <v>2360.2650212562198</v>
      </c>
      <c r="E244" s="4" t="s">
        <v>1291</v>
      </c>
      <c r="F244" s="101">
        <v>2021.32502125622</v>
      </c>
      <c r="G244" s="4" t="s">
        <v>1299</v>
      </c>
      <c r="H244" s="101">
        <v>1354.2250212562201</v>
      </c>
    </row>
    <row r="245" spans="1:8" ht="60" x14ac:dyDescent="0.25">
      <c r="A245" s="4" t="s">
        <v>438</v>
      </c>
      <c r="B245" s="101">
        <v>11456.9172859747</v>
      </c>
      <c r="C245" s="4" t="s">
        <v>1294</v>
      </c>
      <c r="D245" s="101">
        <v>7909.9172859747596</v>
      </c>
      <c r="E245" s="4" t="s">
        <v>1295</v>
      </c>
      <c r="F245" s="101">
        <v>6661.6772859747598</v>
      </c>
      <c r="G245" s="4" t="s">
        <v>1315</v>
      </c>
      <c r="H245" s="101">
        <v>0</v>
      </c>
    </row>
    <row r="246" spans="1:8" ht="60" x14ac:dyDescent="0.25">
      <c r="A246" s="4" t="s">
        <v>419</v>
      </c>
      <c r="B246" s="101">
        <v>1304.4827943103901</v>
      </c>
      <c r="C246" s="4" t="s">
        <v>1300</v>
      </c>
      <c r="D246" s="101">
        <v>1097.6727943103899</v>
      </c>
      <c r="E246" s="4" t="s">
        <v>1291</v>
      </c>
      <c r="F246" s="101">
        <v>921.62279430000001</v>
      </c>
      <c r="G246" s="4" t="s">
        <v>1291</v>
      </c>
      <c r="H246" s="101">
        <v>741.17279429999996</v>
      </c>
    </row>
    <row r="247" spans="1:8" ht="60" x14ac:dyDescent="0.25">
      <c r="A247" s="4" t="s">
        <v>632</v>
      </c>
      <c r="B247" s="101">
        <v>1531.8935863766701</v>
      </c>
      <c r="C247" s="4" t="s">
        <v>1350</v>
      </c>
      <c r="D247" s="101">
        <v>1211.6735863766701</v>
      </c>
      <c r="E247" s="4" t="s">
        <v>1295</v>
      </c>
      <c r="F247" s="101">
        <v>1026.30358637667</v>
      </c>
      <c r="G247" s="4" t="s">
        <v>1295</v>
      </c>
      <c r="H247" s="101">
        <v>830.45358637667198</v>
      </c>
    </row>
    <row r="248" spans="1:8" ht="60" x14ac:dyDescent="0.25">
      <c r="A248" s="4" t="s">
        <v>493</v>
      </c>
      <c r="B248" s="101">
        <v>5119.84059043445</v>
      </c>
      <c r="C248" s="4" t="s">
        <v>1294</v>
      </c>
      <c r="D248" s="101">
        <v>3441.7905904344502</v>
      </c>
      <c r="E248" s="4" t="s">
        <v>1295</v>
      </c>
      <c r="F248" s="101">
        <v>2782.0605904344502</v>
      </c>
      <c r="G248" s="4" t="s">
        <v>1295</v>
      </c>
      <c r="H248" s="101">
        <v>1997.1405904344499</v>
      </c>
    </row>
    <row r="249" spans="1:8" ht="60" x14ac:dyDescent="0.25">
      <c r="A249" s="4" t="s">
        <v>554</v>
      </c>
      <c r="B249" s="101">
        <v>6915.8866915260396</v>
      </c>
      <c r="C249" s="4" t="s">
        <v>1295</v>
      </c>
      <c r="D249" s="101">
        <v>5871.8166915260399</v>
      </c>
      <c r="E249" s="4" t="s">
        <v>1295</v>
      </c>
      <c r="F249" s="101">
        <v>5039.2266915260398</v>
      </c>
      <c r="G249" s="4" t="s">
        <v>1295</v>
      </c>
      <c r="H249" s="101">
        <v>4178.6266915260403</v>
      </c>
    </row>
    <row r="250" spans="1:8" ht="60" x14ac:dyDescent="0.25">
      <c r="A250" s="4" t="s">
        <v>533</v>
      </c>
      <c r="B250" s="101">
        <v>10517.1512504655</v>
      </c>
      <c r="C250" s="4" t="s">
        <v>1307</v>
      </c>
      <c r="D250" s="101">
        <v>9104.6712499999994</v>
      </c>
      <c r="E250" s="4" t="s">
        <v>1295</v>
      </c>
      <c r="F250" s="101">
        <v>8017.7412504655003</v>
      </c>
      <c r="G250" s="4" t="s">
        <v>1315</v>
      </c>
      <c r="H250" s="101">
        <v>0</v>
      </c>
    </row>
    <row r="251" spans="1:8" ht="60" x14ac:dyDescent="0.25">
      <c r="A251" s="4" t="s">
        <v>492</v>
      </c>
      <c r="B251" s="101">
        <v>5230.1212499334897</v>
      </c>
      <c r="C251" s="4" t="s">
        <v>1294</v>
      </c>
      <c r="D251" s="101">
        <v>3875.1712499334899</v>
      </c>
      <c r="E251" s="4" t="s">
        <v>1295</v>
      </c>
      <c r="F251" s="101">
        <v>3387.2712499334898</v>
      </c>
      <c r="G251" s="4" t="s">
        <v>1291</v>
      </c>
      <c r="H251" s="101">
        <v>2849.6712499334899</v>
      </c>
    </row>
    <row r="252" spans="1:8" ht="75" x14ac:dyDescent="0.25">
      <c r="A252" s="4" t="s">
        <v>528</v>
      </c>
      <c r="B252" s="101">
        <v>3739.8767419702699</v>
      </c>
      <c r="C252" s="4" t="s">
        <v>1295</v>
      </c>
      <c r="D252" s="101">
        <v>3283.8667419702701</v>
      </c>
      <c r="E252" s="4" t="s">
        <v>1307</v>
      </c>
      <c r="F252" s="101">
        <v>2686.31674197027</v>
      </c>
      <c r="G252" s="4" t="s">
        <v>1292</v>
      </c>
      <c r="H252" s="101">
        <v>1389.0967419702699</v>
      </c>
    </row>
    <row r="253" spans="1:8" ht="60" x14ac:dyDescent="0.25">
      <c r="A253" s="4" t="s">
        <v>657</v>
      </c>
      <c r="B253" s="101">
        <v>3361.7755594569599</v>
      </c>
      <c r="C253" s="4" t="s">
        <v>1295</v>
      </c>
      <c r="D253" s="101">
        <v>2913.1955594569599</v>
      </c>
      <c r="E253" s="4" t="s">
        <v>1295</v>
      </c>
      <c r="F253" s="101">
        <v>2427.0255594569599</v>
      </c>
      <c r="G253" s="4" t="s">
        <v>1295</v>
      </c>
      <c r="H253" s="101">
        <v>1958.7955594569601</v>
      </c>
    </row>
    <row r="254" spans="1:8" ht="60" x14ac:dyDescent="0.25">
      <c r="A254" s="4" t="s">
        <v>659</v>
      </c>
      <c r="B254" s="101">
        <v>3719.4994442912898</v>
      </c>
      <c r="C254" s="4" t="s">
        <v>1294</v>
      </c>
      <c r="D254" s="101">
        <v>2457.6494442912899</v>
      </c>
      <c r="E254" s="4" t="s">
        <v>1295</v>
      </c>
      <c r="F254" s="101">
        <v>2020.77944429129</v>
      </c>
      <c r="G254" s="4" t="s">
        <v>1295</v>
      </c>
      <c r="H254" s="101">
        <v>1470.34944429129</v>
      </c>
    </row>
    <row r="255" spans="1:8" ht="45" x14ac:dyDescent="0.25">
      <c r="A255" s="4" t="s">
        <v>430</v>
      </c>
      <c r="B255" s="101">
        <v>9339.3968166451396</v>
      </c>
      <c r="C255" s="4" t="s">
        <v>1295</v>
      </c>
      <c r="D255" s="101">
        <v>8425.8868166451393</v>
      </c>
      <c r="E255" s="4" t="s">
        <v>1301</v>
      </c>
      <c r="F255" s="101">
        <v>7542.3568166451396</v>
      </c>
      <c r="G255" s="4" t="s">
        <v>1295</v>
      </c>
      <c r="H255" s="101">
        <v>6514.66681664514</v>
      </c>
    </row>
    <row r="256" spans="1:8" ht="75" x14ac:dyDescent="0.25">
      <c r="A256" s="4" t="s">
        <v>645</v>
      </c>
      <c r="B256" s="101">
        <v>6920.1274754187098</v>
      </c>
      <c r="C256" s="4" t="s">
        <v>1295</v>
      </c>
      <c r="D256" s="101">
        <v>6004.7174754187099</v>
      </c>
      <c r="E256" s="4" t="s">
        <v>1351</v>
      </c>
      <c r="F256" s="101">
        <v>4013.5374754187101</v>
      </c>
      <c r="G256" s="4" t="s">
        <v>1311</v>
      </c>
      <c r="H256" s="101">
        <v>2849.8974754187102</v>
      </c>
    </row>
    <row r="257" spans="1:8" ht="60" x14ac:dyDescent="0.25">
      <c r="A257" s="4" t="s">
        <v>555</v>
      </c>
      <c r="B257" s="101">
        <v>5946.7314306718299</v>
      </c>
      <c r="C257" s="4" t="s">
        <v>1295</v>
      </c>
      <c r="D257" s="101">
        <v>5177.7714306718299</v>
      </c>
      <c r="E257" s="4" t="s">
        <v>1295</v>
      </c>
      <c r="F257" s="101">
        <v>4391.8514306718298</v>
      </c>
      <c r="G257" s="4" t="s">
        <v>1320</v>
      </c>
      <c r="H257" s="101">
        <v>3207.5614306718298</v>
      </c>
    </row>
    <row r="258" spans="1:8" ht="60" x14ac:dyDescent="0.25">
      <c r="A258" s="4" t="s">
        <v>530</v>
      </c>
      <c r="B258" s="101">
        <v>3782.9418667750001</v>
      </c>
      <c r="C258" s="4" t="s">
        <v>1295</v>
      </c>
      <c r="D258" s="101">
        <v>3318.521866775</v>
      </c>
      <c r="E258" s="4" t="s">
        <v>1291</v>
      </c>
      <c r="F258" s="101">
        <v>2855.581866775</v>
      </c>
      <c r="G258" s="4" t="s">
        <v>1352</v>
      </c>
      <c r="H258" s="101">
        <v>126.141866775003</v>
      </c>
    </row>
  </sheetData>
  <autoFilter ref="A1:I138" xr:uid="{37DA2B51-8E7F-46D2-8396-4EDF7883C359}">
    <filterColumn colId="8">
      <filters>
        <filter val="#N/A"/>
      </filters>
    </filterColumn>
  </autoFilter>
  <conditionalFormatting sqref="A1:A1048576">
    <cfRule type="duplicateValues" dxfId="0" priority="1"/>
  </conditionalFormatting>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7D670-576B-4D97-A82B-86D1B04E2D77}">
  <dimension ref="A1:T30"/>
  <sheetViews>
    <sheetView zoomScale="90" zoomScaleNormal="70" workbookViewId="0">
      <pane ySplit="1" topLeftCell="A2" activePane="bottomLeft" state="frozen"/>
      <selection activeCell="C1" sqref="C1"/>
      <selection pane="bottomLeft" activeCell="A2" sqref="A2"/>
    </sheetView>
  </sheetViews>
  <sheetFormatPr defaultColWidth="8.85546875" defaultRowHeight="15" x14ac:dyDescent="0.25"/>
  <cols>
    <col min="1" max="1" width="29.5703125" style="53" customWidth="1"/>
    <col min="2" max="2" width="14.42578125" style="53" customWidth="1"/>
    <col min="3" max="3" width="59.85546875" style="53" customWidth="1"/>
    <col min="4" max="4" width="15.28515625" style="53" customWidth="1"/>
    <col min="5" max="5" width="11.42578125" style="53" bestFit="1" customWidth="1"/>
    <col min="6" max="6" width="29.85546875" style="168" customWidth="1"/>
    <col min="7" max="7" width="9.42578125" style="169" customWidth="1"/>
    <col min="8" max="8" width="10.28515625" style="163" customWidth="1"/>
    <col min="9" max="9" width="13.140625" style="163" customWidth="1"/>
    <col min="10" max="10" width="17.28515625" style="170" customWidth="1"/>
    <col min="11" max="11" width="22.7109375" style="172" customWidth="1"/>
    <col min="12" max="12" width="22.7109375" style="163" customWidth="1"/>
    <col min="13" max="13" width="14.42578125" style="163" customWidth="1"/>
    <col min="14" max="14" width="19.28515625" style="170" customWidth="1"/>
    <col min="15" max="15" width="22.7109375" style="172" customWidth="1"/>
    <col min="16" max="16" width="22.7109375" style="163" customWidth="1"/>
    <col min="17" max="17" width="10.28515625" style="163" customWidth="1"/>
    <col min="18" max="18" width="11.5703125" style="173" customWidth="1"/>
    <col min="19" max="19" width="12.140625" style="167" customWidth="1"/>
    <col min="20" max="16384" width="8.85546875" style="59"/>
  </cols>
  <sheetData>
    <row r="1" spans="1:19" ht="60" x14ac:dyDescent="0.25">
      <c r="A1" s="5" t="s">
        <v>1353</v>
      </c>
      <c r="B1" s="145" t="s">
        <v>1354</v>
      </c>
      <c r="C1" s="5" t="s">
        <v>1355</v>
      </c>
      <c r="D1" s="5" t="s">
        <v>1356</v>
      </c>
      <c r="E1" s="5" t="s">
        <v>1357</v>
      </c>
      <c r="F1" s="123" t="s">
        <v>1358</v>
      </c>
      <c r="G1" s="122" t="s">
        <v>1359</v>
      </c>
      <c r="H1" s="119" t="s">
        <v>1360</v>
      </c>
      <c r="I1" s="118" t="s">
        <v>1361</v>
      </c>
      <c r="J1" s="121" t="s">
        <v>1362</v>
      </c>
      <c r="K1" s="120" t="s">
        <v>1363</v>
      </c>
      <c r="L1" s="119" t="s">
        <v>1364</v>
      </c>
      <c r="M1" s="118" t="s">
        <v>1365</v>
      </c>
      <c r="N1" s="121" t="s">
        <v>1366</v>
      </c>
      <c r="O1" s="120" t="s">
        <v>1367</v>
      </c>
      <c r="P1" s="119" t="s">
        <v>1368</v>
      </c>
      <c r="Q1" s="118" t="s">
        <v>1369</v>
      </c>
      <c r="R1" s="117" t="s">
        <v>1370</v>
      </c>
      <c r="S1" s="116" t="s">
        <v>1371</v>
      </c>
    </row>
    <row r="2" spans="1:19" ht="60" x14ac:dyDescent="0.25">
      <c r="A2" s="10" t="s">
        <v>1372</v>
      </c>
      <c r="B2" s="146" t="s">
        <v>1373</v>
      </c>
      <c r="C2" s="10" t="s">
        <v>1374</v>
      </c>
      <c r="D2" s="10" t="s">
        <v>8</v>
      </c>
      <c r="E2" s="10" t="s">
        <v>8</v>
      </c>
      <c r="F2" s="115" t="s">
        <v>1375</v>
      </c>
      <c r="G2" s="10" t="s">
        <v>8</v>
      </c>
      <c r="H2" s="21" t="s">
        <v>8</v>
      </c>
      <c r="I2" s="21" t="s">
        <v>8</v>
      </c>
      <c r="J2" s="114" t="s">
        <v>1376</v>
      </c>
      <c r="K2" s="21" t="s">
        <v>8</v>
      </c>
      <c r="L2" s="21" t="s">
        <v>8</v>
      </c>
      <c r="M2" s="21" t="s">
        <v>8</v>
      </c>
      <c r="N2" s="114" t="s">
        <v>1377</v>
      </c>
      <c r="O2" s="21" t="s">
        <v>8</v>
      </c>
      <c r="P2" s="21" t="s">
        <v>8</v>
      </c>
      <c r="Q2" s="21" t="s">
        <v>8</v>
      </c>
      <c r="R2" s="147" t="s">
        <v>8</v>
      </c>
      <c r="S2" s="148" t="s">
        <v>1378</v>
      </c>
    </row>
    <row r="3" spans="1:19" ht="105" x14ac:dyDescent="0.25">
      <c r="A3" s="10" t="s">
        <v>1379</v>
      </c>
      <c r="B3" s="146" t="s">
        <v>1373</v>
      </c>
      <c r="C3" s="10" t="s">
        <v>1380</v>
      </c>
      <c r="D3" s="10" t="s">
        <v>8</v>
      </c>
      <c r="E3" s="10" t="s">
        <v>8</v>
      </c>
      <c r="F3" s="115" t="s">
        <v>1381</v>
      </c>
      <c r="G3" s="10" t="s">
        <v>8</v>
      </c>
      <c r="H3" s="21" t="s">
        <v>8</v>
      </c>
      <c r="I3" s="21" t="s">
        <v>8</v>
      </c>
      <c r="J3" s="114" t="s">
        <v>1382</v>
      </c>
      <c r="K3" s="21" t="s">
        <v>8</v>
      </c>
      <c r="L3" s="21" t="s">
        <v>8</v>
      </c>
      <c r="M3" s="21" t="s">
        <v>8</v>
      </c>
      <c r="N3" s="114" t="s">
        <v>1383</v>
      </c>
      <c r="O3" s="21" t="s">
        <v>8</v>
      </c>
      <c r="P3" s="21" t="s">
        <v>8</v>
      </c>
      <c r="Q3" s="21" t="s">
        <v>8</v>
      </c>
      <c r="R3" s="147" t="s">
        <v>8</v>
      </c>
      <c r="S3" s="148" t="s">
        <v>1384</v>
      </c>
    </row>
    <row r="4" spans="1:19" ht="60" x14ac:dyDescent="0.25">
      <c r="A4" s="10" t="s">
        <v>1385</v>
      </c>
      <c r="B4" s="146" t="s">
        <v>1373</v>
      </c>
      <c r="C4" s="10" t="s">
        <v>1386</v>
      </c>
      <c r="D4" s="10" t="s">
        <v>8</v>
      </c>
      <c r="E4" s="10" t="s">
        <v>8</v>
      </c>
      <c r="F4" s="115" t="s">
        <v>1387</v>
      </c>
      <c r="G4" s="10" t="s">
        <v>8</v>
      </c>
      <c r="H4" s="21" t="s">
        <v>8</v>
      </c>
      <c r="I4" s="21" t="s">
        <v>8</v>
      </c>
      <c r="J4" s="114" t="s">
        <v>1388</v>
      </c>
      <c r="K4" s="21" t="s">
        <v>8</v>
      </c>
      <c r="L4" s="21" t="s">
        <v>8</v>
      </c>
      <c r="M4" s="21" t="s">
        <v>8</v>
      </c>
      <c r="N4" s="114" t="s">
        <v>1389</v>
      </c>
      <c r="O4" s="21" t="s">
        <v>8</v>
      </c>
      <c r="P4" s="21" t="s">
        <v>8</v>
      </c>
      <c r="Q4" s="21" t="s">
        <v>8</v>
      </c>
      <c r="R4" s="147" t="s">
        <v>8</v>
      </c>
      <c r="S4" s="148" t="s">
        <v>1390</v>
      </c>
    </row>
    <row r="5" spans="1:19" ht="75" x14ac:dyDescent="0.25">
      <c r="A5" s="10" t="s">
        <v>1391</v>
      </c>
      <c r="B5" s="146" t="s">
        <v>1373</v>
      </c>
      <c r="C5" s="10" t="s">
        <v>1392</v>
      </c>
      <c r="D5" s="10" t="s">
        <v>8</v>
      </c>
      <c r="E5" s="10" t="s">
        <v>8</v>
      </c>
      <c r="F5" s="115" t="s">
        <v>1393</v>
      </c>
      <c r="G5" s="10" t="s">
        <v>8</v>
      </c>
      <c r="H5" s="21" t="s">
        <v>8</v>
      </c>
      <c r="I5" s="21" t="s">
        <v>8</v>
      </c>
      <c r="J5" s="114" t="s">
        <v>1394</v>
      </c>
      <c r="K5" s="21" t="s">
        <v>8</v>
      </c>
      <c r="L5" s="21" t="s">
        <v>8</v>
      </c>
      <c r="M5" s="21" t="s">
        <v>8</v>
      </c>
      <c r="N5" s="114" t="s">
        <v>1395</v>
      </c>
      <c r="O5" s="21" t="s">
        <v>8</v>
      </c>
      <c r="P5" s="21" t="s">
        <v>8</v>
      </c>
      <c r="Q5" s="21" t="s">
        <v>8</v>
      </c>
      <c r="R5" s="147" t="s">
        <v>8</v>
      </c>
      <c r="S5" s="148" t="s">
        <v>1396</v>
      </c>
    </row>
    <row r="6" spans="1:19" ht="60" x14ac:dyDescent="0.25">
      <c r="A6" s="10" t="s">
        <v>1397</v>
      </c>
      <c r="B6" s="146" t="s">
        <v>1373</v>
      </c>
      <c r="C6" s="10" t="s">
        <v>1398</v>
      </c>
      <c r="D6" s="10" t="s">
        <v>8</v>
      </c>
      <c r="E6" s="10" t="s">
        <v>8</v>
      </c>
      <c r="F6" s="115" t="s">
        <v>1399</v>
      </c>
      <c r="G6" s="10" t="s">
        <v>8</v>
      </c>
      <c r="H6" s="21" t="s">
        <v>8</v>
      </c>
      <c r="I6" s="21" t="s">
        <v>8</v>
      </c>
      <c r="J6" s="114" t="s">
        <v>1400</v>
      </c>
      <c r="K6" s="21" t="s">
        <v>8</v>
      </c>
      <c r="L6" s="21" t="s">
        <v>8</v>
      </c>
      <c r="M6" s="21" t="s">
        <v>8</v>
      </c>
      <c r="N6" s="114" t="s">
        <v>1401</v>
      </c>
      <c r="O6" s="21" t="s">
        <v>8</v>
      </c>
      <c r="P6" s="21" t="s">
        <v>8</v>
      </c>
      <c r="Q6" s="21" t="s">
        <v>8</v>
      </c>
      <c r="R6" s="147" t="s">
        <v>8</v>
      </c>
      <c r="S6" s="148" t="s">
        <v>1402</v>
      </c>
    </row>
    <row r="7" spans="1:19" ht="75" x14ac:dyDescent="0.25">
      <c r="A7" s="10" t="s">
        <v>1403</v>
      </c>
      <c r="B7" s="146" t="s">
        <v>1373</v>
      </c>
      <c r="C7" s="10" t="s">
        <v>1404</v>
      </c>
      <c r="D7" s="10" t="s">
        <v>8</v>
      </c>
      <c r="E7" s="10" t="s">
        <v>8</v>
      </c>
      <c r="F7" s="115" t="s">
        <v>1405</v>
      </c>
      <c r="G7" s="10" t="s">
        <v>8</v>
      </c>
      <c r="H7" s="21" t="s">
        <v>8</v>
      </c>
      <c r="I7" s="21" t="s">
        <v>8</v>
      </c>
      <c r="J7" s="114" t="s">
        <v>1406</v>
      </c>
      <c r="K7" s="21" t="s">
        <v>8</v>
      </c>
      <c r="L7" s="21" t="s">
        <v>8</v>
      </c>
      <c r="M7" s="21" t="s">
        <v>8</v>
      </c>
      <c r="N7" s="114" t="s">
        <v>1407</v>
      </c>
      <c r="O7" s="21" t="s">
        <v>8</v>
      </c>
      <c r="P7" s="21" t="s">
        <v>8</v>
      </c>
      <c r="Q7" s="21" t="s">
        <v>8</v>
      </c>
      <c r="R7" s="147" t="s">
        <v>8</v>
      </c>
      <c r="S7" s="148" t="s">
        <v>1402</v>
      </c>
    </row>
    <row r="8" spans="1:19" ht="90" x14ac:dyDescent="0.25">
      <c r="A8" s="10" t="s">
        <v>1403</v>
      </c>
      <c r="B8" s="146" t="s">
        <v>1373</v>
      </c>
      <c r="C8" s="10" t="s">
        <v>1408</v>
      </c>
      <c r="D8" s="10" t="s">
        <v>8</v>
      </c>
      <c r="E8" s="10" t="s">
        <v>8</v>
      </c>
      <c r="F8" s="115" t="s">
        <v>1409</v>
      </c>
      <c r="G8" s="10" t="s">
        <v>8</v>
      </c>
      <c r="H8" s="21" t="s">
        <v>8</v>
      </c>
      <c r="I8" s="21" t="s">
        <v>8</v>
      </c>
      <c r="J8" s="114" t="s">
        <v>1410</v>
      </c>
      <c r="K8" s="21" t="s">
        <v>8</v>
      </c>
      <c r="L8" s="21" t="s">
        <v>8</v>
      </c>
      <c r="M8" s="21" t="s">
        <v>8</v>
      </c>
      <c r="N8" s="114" t="s">
        <v>1411</v>
      </c>
      <c r="O8" s="21" t="s">
        <v>8</v>
      </c>
      <c r="P8" s="21" t="s">
        <v>8</v>
      </c>
      <c r="Q8" s="21" t="s">
        <v>8</v>
      </c>
      <c r="R8" s="147" t="s">
        <v>8</v>
      </c>
      <c r="S8" s="148" t="s">
        <v>1402</v>
      </c>
    </row>
    <row r="9" spans="1:19" ht="30" x14ac:dyDescent="0.25">
      <c r="A9" s="10" t="s">
        <v>1412</v>
      </c>
      <c r="B9" s="146" t="s">
        <v>1413</v>
      </c>
      <c r="C9" s="10" t="s">
        <v>1414</v>
      </c>
      <c r="D9" s="10" t="s">
        <v>8</v>
      </c>
      <c r="E9" s="10" t="s">
        <v>1415</v>
      </c>
      <c r="F9" s="149">
        <v>50</v>
      </c>
      <c r="G9" s="150">
        <v>1</v>
      </c>
      <c r="H9" s="21" t="s">
        <v>8</v>
      </c>
      <c r="I9" s="151">
        <v>0.2382</v>
      </c>
      <c r="J9" s="152">
        <v>50</v>
      </c>
      <c r="K9" s="153">
        <v>1</v>
      </c>
      <c r="L9" s="21" t="s">
        <v>8</v>
      </c>
      <c r="M9" s="151">
        <v>0.34429999999999999</v>
      </c>
      <c r="N9" s="154">
        <v>30</v>
      </c>
      <c r="O9" s="155">
        <v>1</v>
      </c>
      <c r="P9" s="21" t="s">
        <v>8</v>
      </c>
      <c r="Q9" s="151">
        <v>0.43890000000000001</v>
      </c>
      <c r="R9" s="156">
        <v>130</v>
      </c>
      <c r="S9" s="148" t="s">
        <v>1416</v>
      </c>
    </row>
    <row r="10" spans="1:19" ht="30" x14ac:dyDescent="0.25">
      <c r="A10" s="10" t="s">
        <v>1412</v>
      </c>
      <c r="B10" s="146" t="s">
        <v>1413</v>
      </c>
      <c r="C10" s="10" t="s">
        <v>1417</v>
      </c>
      <c r="D10" s="10" t="s">
        <v>8</v>
      </c>
      <c r="E10" s="10" t="s">
        <v>1418</v>
      </c>
      <c r="F10" s="157">
        <v>7</v>
      </c>
      <c r="G10" s="158">
        <v>1</v>
      </c>
      <c r="H10" s="21" t="s">
        <v>8</v>
      </c>
      <c r="I10" s="21" t="s">
        <v>8</v>
      </c>
      <c r="J10" s="156">
        <v>6</v>
      </c>
      <c r="K10" s="153">
        <v>1</v>
      </c>
      <c r="L10" s="21" t="s">
        <v>8</v>
      </c>
      <c r="M10" s="21" t="s">
        <v>8</v>
      </c>
      <c r="N10" s="156">
        <v>5</v>
      </c>
      <c r="O10" s="153">
        <v>1</v>
      </c>
      <c r="P10" s="21" t="s">
        <v>8</v>
      </c>
      <c r="Q10" s="21" t="s">
        <v>8</v>
      </c>
      <c r="R10" s="156">
        <v>18</v>
      </c>
      <c r="S10" s="148" t="s">
        <v>1402</v>
      </c>
    </row>
    <row r="11" spans="1:19" ht="30" x14ac:dyDescent="0.25">
      <c r="A11" s="10" t="s">
        <v>1412</v>
      </c>
      <c r="B11" s="146" t="s">
        <v>1413</v>
      </c>
      <c r="C11" s="10" t="s">
        <v>1233</v>
      </c>
      <c r="D11" s="10" t="s">
        <v>8</v>
      </c>
      <c r="E11" s="10" t="s">
        <v>1419</v>
      </c>
      <c r="F11" s="157">
        <v>0</v>
      </c>
      <c r="G11" s="158" t="s">
        <v>8</v>
      </c>
      <c r="H11" s="21" t="s">
        <v>8</v>
      </c>
      <c r="I11" s="21" t="s">
        <v>8</v>
      </c>
      <c r="J11" s="159">
        <v>0</v>
      </c>
      <c r="K11" s="158" t="s">
        <v>8</v>
      </c>
      <c r="L11" s="21" t="s">
        <v>8</v>
      </c>
      <c r="M11" s="21" t="s">
        <v>8</v>
      </c>
      <c r="N11" s="159">
        <v>1</v>
      </c>
      <c r="O11" s="155">
        <v>1</v>
      </c>
      <c r="P11" s="21" t="s">
        <v>8</v>
      </c>
      <c r="Q11" s="70">
        <v>1</v>
      </c>
      <c r="R11" s="159">
        <v>1</v>
      </c>
      <c r="S11" s="21" t="s">
        <v>1420</v>
      </c>
    </row>
    <row r="12" spans="1:19" ht="30" x14ac:dyDescent="0.25">
      <c r="A12" s="10" t="s">
        <v>1412</v>
      </c>
      <c r="B12" s="146" t="s">
        <v>1413</v>
      </c>
      <c r="C12" s="10" t="s">
        <v>1237</v>
      </c>
      <c r="D12" s="10" t="s">
        <v>8</v>
      </c>
      <c r="E12" s="10" t="s">
        <v>1421</v>
      </c>
      <c r="F12" s="157">
        <v>30</v>
      </c>
      <c r="G12" s="158">
        <v>1</v>
      </c>
      <c r="H12" s="21" t="s">
        <v>8</v>
      </c>
      <c r="I12" s="151">
        <v>1.8100000000000002E-2</v>
      </c>
      <c r="J12" s="159">
        <v>30</v>
      </c>
      <c r="K12" s="155">
        <v>1</v>
      </c>
      <c r="L12" s="21" t="s">
        <v>8</v>
      </c>
      <c r="M12" s="151">
        <v>1.89E-2</v>
      </c>
      <c r="N12" s="159">
        <v>30</v>
      </c>
      <c r="O12" s="155">
        <v>1</v>
      </c>
      <c r="P12" s="21" t="s">
        <v>8</v>
      </c>
      <c r="Q12" s="151">
        <v>1.8800000000000001E-2</v>
      </c>
      <c r="R12" s="156">
        <v>90</v>
      </c>
      <c r="S12" s="148" t="s">
        <v>1422</v>
      </c>
    </row>
    <row r="13" spans="1:19" ht="30" x14ac:dyDescent="0.25">
      <c r="A13" s="10" t="s">
        <v>1412</v>
      </c>
      <c r="B13" s="146" t="s">
        <v>1413</v>
      </c>
      <c r="C13" s="10" t="s">
        <v>1239</v>
      </c>
      <c r="D13" s="10" t="s">
        <v>8</v>
      </c>
      <c r="E13" s="10" t="s">
        <v>1415</v>
      </c>
      <c r="F13" s="157">
        <v>0</v>
      </c>
      <c r="G13" s="158" t="s">
        <v>8</v>
      </c>
      <c r="H13" s="21" t="s">
        <v>8</v>
      </c>
      <c r="I13" s="21" t="s">
        <v>8</v>
      </c>
      <c r="J13" s="159">
        <v>0</v>
      </c>
      <c r="K13" s="158" t="s">
        <v>8</v>
      </c>
      <c r="L13" s="21" t="s">
        <v>8</v>
      </c>
      <c r="M13" s="21" t="s">
        <v>8</v>
      </c>
      <c r="N13" s="159">
        <v>50</v>
      </c>
      <c r="O13" s="155">
        <v>1</v>
      </c>
      <c r="P13" s="21" t="s">
        <v>8</v>
      </c>
      <c r="Q13" s="151">
        <v>0.98380000000000001</v>
      </c>
      <c r="R13" s="156">
        <v>50</v>
      </c>
      <c r="S13" s="148" t="s">
        <v>1423</v>
      </c>
    </row>
    <row r="14" spans="1:19" ht="30" x14ac:dyDescent="0.25">
      <c r="A14" s="10" t="s">
        <v>1412</v>
      </c>
      <c r="B14" s="146" t="s">
        <v>1413</v>
      </c>
      <c r="C14" s="10" t="s">
        <v>1242</v>
      </c>
      <c r="D14" s="10" t="s">
        <v>8</v>
      </c>
      <c r="E14" s="10" t="s">
        <v>1415</v>
      </c>
      <c r="F14" s="157">
        <v>6.53</v>
      </c>
      <c r="G14" s="158">
        <v>1</v>
      </c>
      <c r="H14" s="21" t="s">
        <v>8</v>
      </c>
      <c r="I14" s="151">
        <v>3.1199999999999999E-2</v>
      </c>
      <c r="J14" s="159">
        <v>0</v>
      </c>
      <c r="K14" s="158" t="s">
        <v>8</v>
      </c>
      <c r="L14" s="21" t="s">
        <v>8</v>
      </c>
      <c r="M14" s="21" t="s">
        <v>8</v>
      </c>
      <c r="N14" s="159">
        <v>0</v>
      </c>
      <c r="O14" s="158" t="s">
        <v>8</v>
      </c>
      <c r="P14" s="21" t="s">
        <v>8</v>
      </c>
      <c r="Q14" s="21" t="s">
        <v>8</v>
      </c>
      <c r="R14" s="156">
        <v>6.53</v>
      </c>
      <c r="S14" s="148" t="s">
        <v>1424</v>
      </c>
    </row>
    <row r="15" spans="1:19" ht="30" x14ac:dyDescent="0.25">
      <c r="A15" s="10" t="s">
        <v>1412</v>
      </c>
      <c r="B15" s="146" t="s">
        <v>1413</v>
      </c>
      <c r="C15" s="10" t="s">
        <v>1425</v>
      </c>
      <c r="D15" s="10" t="s">
        <v>8</v>
      </c>
      <c r="E15" s="10" t="s">
        <v>1415</v>
      </c>
      <c r="F15" s="157">
        <v>6.02</v>
      </c>
      <c r="G15" s="158">
        <v>1</v>
      </c>
      <c r="H15" s="21" t="s">
        <v>8</v>
      </c>
      <c r="I15" s="21" t="s">
        <v>8</v>
      </c>
      <c r="J15" s="159">
        <v>11.94</v>
      </c>
      <c r="K15" s="155">
        <v>1</v>
      </c>
      <c r="L15" s="21" t="s">
        <v>8</v>
      </c>
      <c r="M15" s="21" t="s">
        <v>8</v>
      </c>
      <c r="N15" s="159">
        <v>3</v>
      </c>
      <c r="O15" s="155">
        <v>1</v>
      </c>
      <c r="P15" s="21" t="s">
        <v>8</v>
      </c>
      <c r="Q15" s="21" t="s">
        <v>8</v>
      </c>
      <c r="R15" s="156">
        <v>20.96</v>
      </c>
      <c r="S15" s="148" t="s">
        <v>1426</v>
      </c>
    </row>
    <row r="16" spans="1:19" ht="30" x14ac:dyDescent="0.25">
      <c r="A16" s="10" t="s">
        <v>1412</v>
      </c>
      <c r="B16" s="146" t="s">
        <v>1413</v>
      </c>
      <c r="C16" s="10" t="s">
        <v>1427</v>
      </c>
      <c r="D16" s="10" t="s">
        <v>8</v>
      </c>
      <c r="E16" s="10" t="s">
        <v>1415</v>
      </c>
      <c r="F16" s="157">
        <v>1.2</v>
      </c>
      <c r="G16" s="158">
        <v>1</v>
      </c>
      <c r="H16" s="21" t="s">
        <v>8</v>
      </c>
      <c r="I16" s="21" t="s">
        <v>8</v>
      </c>
      <c r="J16" s="156">
        <v>7.1</v>
      </c>
      <c r="K16" s="153">
        <v>1</v>
      </c>
      <c r="L16" s="21" t="s">
        <v>8</v>
      </c>
      <c r="M16" s="21" t="s">
        <v>8</v>
      </c>
      <c r="N16" s="156">
        <v>3</v>
      </c>
      <c r="O16" s="153">
        <v>1</v>
      </c>
      <c r="P16" s="21" t="s">
        <v>8</v>
      </c>
      <c r="Q16" s="21" t="s">
        <v>8</v>
      </c>
      <c r="R16" s="156">
        <v>11.3</v>
      </c>
      <c r="S16" s="148" t="s">
        <v>1426</v>
      </c>
    </row>
    <row r="17" spans="1:20" ht="30" x14ac:dyDescent="0.25">
      <c r="A17" s="10" t="s">
        <v>1412</v>
      </c>
      <c r="B17" s="146" t="s">
        <v>1413</v>
      </c>
      <c r="C17" s="10" t="s">
        <v>1257</v>
      </c>
      <c r="D17" s="10" t="s">
        <v>8</v>
      </c>
      <c r="E17" s="10" t="s">
        <v>1428</v>
      </c>
      <c r="F17" s="157">
        <v>200</v>
      </c>
      <c r="G17" s="158">
        <v>0.93</v>
      </c>
      <c r="H17" s="21" t="s">
        <v>8</v>
      </c>
      <c r="I17" s="151">
        <v>1.35E-2</v>
      </c>
      <c r="J17" s="156">
        <v>200</v>
      </c>
      <c r="K17" s="153">
        <v>0.86</v>
      </c>
      <c r="L17" s="21" t="s">
        <v>8</v>
      </c>
      <c r="M17" s="151">
        <v>1.4999999999999999E-2</v>
      </c>
      <c r="N17" s="156">
        <v>200</v>
      </c>
      <c r="O17" s="153">
        <v>0.7</v>
      </c>
      <c r="P17" s="21" t="s">
        <v>8</v>
      </c>
      <c r="Q17" s="151">
        <v>1.3599999999999999E-2</v>
      </c>
      <c r="R17" s="156">
        <v>600</v>
      </c>
      <c r="S17" s="148" t="s">
        <v>1429</v>
      </c>
    </row>
    <row r="18" spans="1:20" x14ac:dyDescent="0.25">
      <c r="A18" s="10" t="s">
        <v>1430</v>
      </c>
      <c r="B18" s="146" t="s">
        <v>1413</v>
      </c>
      <c r="C18" s="10" t="s">
        <v>1245</v>
      </c>
      <c r="D18" s="10" t="s">
        <v>8</v>
      </c>
      <c r="E18" s="10" t="s">
        <v>1431</v>
      </c>
      <c r="F18" s="157">
        <v>21924</v>
      </c>
      <c r="G18" s="158">
        <v>1</v>
      </c>
      <c r="H18" s="21" t="s">
        <v>8</v>
      </c>
      <c r="I18" s="151">
        <v>8.1000000000000003E-2</v>
      </c>
      <c r="J18" s="156">
        <v>17779</v>
      </c>
      <c r="K18" s="153">
        <v>1</v>
      </c>
      <c r="L18" s="21" t="s">
        <v>8</v>
      </c>
      <c r="M18" s="151">
        <v>7.0199999999999999E-2</v>
      </c>
      <c r="N18" s="156">
        <v>11537</v>
      </c>
      <c r="O18" s="153">
        <v>1</v>
      </c>
      <c r="P18" s="21" t="s">
        <v>8</v>
      </c>
      <c r="Q18" s="151">
        <v>7.7600000000000002E-2</v>
      </c>
      <c r="R18" s="156">
        <f t="shared" ref="R18:R26" si="0">N18+J18+F18</f>
        <v>51240</v>
      </c>
      <c r="S18" s="148" t="s">
        <v>1432</v>
      </c>
      <c r="T18" s="53"/>
    </row>
    <row r="19" spans="1:20" x14ac:dyDescent="0.25">
      <c r="A19" s="10" t="s">
        <v>1430</v>
      </c>
      <c r="B19" s="146" t="s">
        <v>1413</v>
      </c>
      <c r="C19" s="10" t="s">
        <v>1248</v>
      </c>
      <c r="D19" s="10" t="s">
        <v>8</v>
      </c>
      <c r="E19" s="10" t="s">
        <v>1431</v>
      </c>
      <c r="F19" s="157">
        <v>2447</v>
      </c>
      <c r="G19" s="110">
        <v>0.83</v>
      </c>
      <c r="H19" s="21" t="s">
        <v>8</v>
      </c>
      <c r="I19" s="21" t="s">
        <v>8</v>
      </c>
      <c r="J19" s="156">
        <v>2524</v>
      </c>
      <c r="K19" s="70">
        <v>0.81</v>
      </c>
      <c r="L19" s="21" t="s">
        <v>8</v>
      </c>
      <c r="M19" s="21" t="s">
        <v>8</v>
      </c>
      <c r="N19" s="156">
        <v>2545</v>
      </c>
      <c r="O19" s="153">
        <v>0.87</v>
      </c>
      <c r="P19" s="21" t="s">
        <v>8</v>
      </c>
      <c r="Q19" s="21" t="s">
        <v>8</v>
      </c>
      <c r="R19" s="156">
        <f t="shared" si="0"/>
        <v>7516</v>
      </c>
      <c r="S19" s="148" t="s">
        <v>1433</v>
      </c>
      <c r="T19" s="160"/>
    </row>
    <row r="20" spans="1:20" x14ac:dyDescent="0.25">
      <c r="A20" s="10" t="s">
        <v>1430</v>
      </c>
      <c r="B20" s="146" t="s">
        <v>1413</v>
      </c>
      <c r="C20" s="10" t="s">
        <v>1434</v>
      </c>
      <c r="D20" s="10" t="s">
        <v>8</v>
      </c>
      <c r="E20" s="10" t="s">
        <v>1431</v>
      </c>
      <c r="F20" s="157">
        <v>7294</v>
      </c>
      <c r="G20" s="110">
        <v>0.84</v>
      </c>
      <c r="H20" s="21" t="s">
        <v>8</v>
      </c>
      <c r="I20" s="21" t="s">
        <v>8</v>
      </c>
      <c r="J20" s="156">
        <v>7294</v>
      </c>
      <c r="K20" s="70">
        <v>0.84</v>
      </c>
      <c r="L20" s="21" t="s">
        <v>8</v>
      </c>
      <c r="M20" s="21" t="s">
        <v>8</v>
      </c>
      <c r="N20" s="156">
        <v>7294</v>
      </c>
      <c r="O20" s="70">
        <v>0.84</v>
      </c>
      <c r="P20" s="21" t="s">
        <v>8</v>
      </c>
      <c r="Q20" s="21" t="s">
        <v>8</v>
      </c>
      <c r="R20" s="156">
        <f t="shared" si="0"/>
        <v>21882</v>
      </c>
      <c r="S20" s="148" t="s">
        <v>1435</v>
      </c>
      <c r="T20" s="160"/>
    </row>
    <row r="21" spans="1:20" x14ac:dyDescent="0.25">
      <c r="A21" s="10" t="s">
        <v>1430</v>
      </c>
      <c r="B21" s="146" t="s">
        <v>1413</v>
      </c>
      <c r="C21" s="10" t="s">
        <v>1264</v>
      </c>
      <c r="D21" s="10" t="s">
        <v>8</v>
      </c>
      <c r="E21" s="10" t="s">
        <v>1431</v>
      </c>
      <c r="F21" s="157">
        <v>1214</v>
      </c>
      <c r="G21" s="158">
        <v>1</v>
      </c>
      <c r="H21" s="21" t="s">
        <v>8</v>
      </c>
      <c r="I21" s="151">
        <v>2.6200000000000001E-2</v>
      </c>
      <c r="J21" s="156">
        <v>5477</v>
      </c>
      <c r="K21" s="153">
        <v>1</v>
      </c>
      <c r="L21" s="21" t="s">
        <v>8</v>
      </c>
      <c r="M21" s="151">
        <v>3.9399999999999998E-2</v>
      </c>
      <c r="N21" s="156">
        <v>11923</v>
      </c>
      <c r="O21" s="153">
        <v>1</v>
      </c>
      <c r="P21" s="21" t="s">
        <v>8</v>
      </c>
      <c r="Q21" s="151">
        <v>5.33E-2</v>
      </c>
      <c r="R21" s="156">
        <f t="shared" si="0"/>
        <v>18614</v>
      </c>
      <c r="S21" s="148" t="s">
        <v>1436</v>
      </c>
    </row>
    <row r="22" spans="1:20" x14ac:dyDescent="0.25">
      <c r="A22" s="10" t="s">
        <v>1430</v>
      </c>
      <c r="B22" s="146" t="s">
        <v>1413</v>
      </c>
      <c r="C22" s="10" t="s">
        <v>1437</v>
      </c>
      <c r="D22" s="10" t="s">
        <v>8</v>
      </c>
      <c r="E22" s="10" t="s">
        <v>1431</v>
      </c>
      <c r="F22" s="157">
        <v>68</v>
      </c>
      <c r="G22" s="158">
        <v>1</v>
      </c>
      <c r="H22" s="21" t="s">
        <v>8</v>
      </c>
      <c r="I22" s="21" t="s">
        <v>8</v>
      </c>
      <c r="J22" s="156">
        <v>196</v>
      </c>
      <c r="K22" s="153">
        <v>1</v>
      </c>
      <c r="L22" s="21" t="s">
        <v>8</v>
      </c>
      <c r="M22" s="21" t="s">
        <v>8</v>
      </c>
      <c r="N22" s="156">
        <v>24</v>
      </c>
      <c r="O22" s="153">
        <v>1</v>
      </c>
      <c r="P22" s="21" t="s">
        <v>8</v>
      </c>
      <c r="Q22" s="21" t="s">
        <v>8</v>
      </c>
      <c r="R22" s="156">
        <f t="shared" si="0"/>
        <v>288</v>
      </c>
      <c r="S22" s="148" t="s">
        <v>1438</v>
      </c>
    </row>
    <row r="23" spans="1:20" x14ac:dyDescent="0.25">
      <c r="A23" s="10" t="s">
        <v>1430</v>
      </c>
      <c r="B23" s="146" t="s">
        <v>1413</v>
      </c>
      <c r="C23" s="10" t="s">
        <v>1439</v>
      </c>
      <c r="D23" s="10" t="s">
        <v>8</v>
      </c>
      <c r="E23" s="10" t="s">
        <v>1431</v>
      </c>
      <c r="F23" s="157">
        <v>6500</v>
      </c>
      <c r="G23" s="110">
        <v>0.85</v>
      </c>
      <c r="H23" s="21" t="s">
        <v>8</v>
      </c>
      <c r="I23" s="151">
        <v>1.24E-2</v>
      </c>
      <c r="J23" s="156">
        <v>6500</v>
      </c>
      <c r="K23" s="70">
        <v>0.96</v>
      </c>
      <c r="L23" s="21" t="s">
        <v>8</v>
      </c>
      <c r="M23" s="151">
        <v>1.54E-2</v>
      </c>
      <c r="N23" s="156">
        <v>6500</v>
      </c>
      <c r="O23" s="153">
        <v>0.98</v>
      </c>
      <c r="P23" s="21" t="s">
        <v>8</v>
      </c>
      <c r="Q23" s="151">
        <v>1.9099999999999999E-2</v>
      </c>
      <c r="R23" s="156">
        <f t="shared" si="0"/>
        <v>19500</v>
      </c>
      <c r="S23" s="148" t="s">
        <v>1440</v>
      </c>
    </row>
    <row r="24" spans="1:20" x14ac:dyDescent="0.25">
      <c r="A24" s="10" t="s">
        <v>1430</v>
      </c>
      <c r="B24" s="146" t="s">
        <v>1413</v>
      </c>
      <c r="C24" s="10" t="s">
        <v>1441</v>
      </c>
      <c r="D24" s="10" t="s">
        <v>8</v>
      </c>
      <c r="E24" s="10" t="s">
        <v>1431</v>
      </c>
      <c r="F24" s="157">
        <v>84678</v>
      </c>
      <c r="G24" s="158">
        <v>1</v>
      </c>
      <c r="H24" s="21" t="s">
        <v>8</v>
      </c>
      <c r="I24" s="151">
        <v>7.3400000000000007E-2</v>
      </c>
      <c r="J24" s="156">
        <v>84678</v>
      </c>
      <c r="K24" s="153">
        <v>1</v>
      </c>
      <c r="L24" s="21" t="s">
        <v>8</v>
      </c>
      <c r="M24" s="151">
        <v>7.3400000000000007E-2</v>
      </c>
      <c r="N24" s="156">
        <v>84678</v>
      </c>
      <c r="O24" s="153">
        <v>1</v>
      </c>
      <c r="P24" s="21" t="s">
        <v>8</v>
      </c>
      <c r="Q24" s="151">
        <v>7.3400000000000007E-2</v>
      </c>
      <c r="R24" s="156">
        <f t="shared" si="0"/>
        <v>254034</v>
      </c>
      <c r="S24" s="148" t="s">
        <v>1442</v>
      </c>
    </row>
    <row r="25" spans="1:20" x14ac:dyDescent="0.25">
      <c r="A25" s="10" t="s">
        <v>1430</v>
      </c>
      <c r="B25" s="146" t="s">
        <v>1413</v>
      </c>
      <c r="C25" s="10" t="s">
        <v>1443</v>
      </c>
      <c r="D25" s="10" t="s">
        <v>8</v>
      </c>
      <c r="E25" s="10" t="s">
        <v>1431</v>
      </c>
      <c r="F25" s="157">
        <v>7454</v>
      </c>
      <c r="G25" s="110">
        <v>0.84</v>
      </c>
      <c r="H25" s="21" t="s">
        <v>8</v>
      </c>
      <c r="I25" s="21" t="s">
        <v>8</v>
      </c>
      <c r="J25" s="156">
        <v>7454</v>
      </c>
      <c r="K25" s="70">
        <v>0.84</v>
      </c>
      <c r="L25" s="21" t="s">
        <v>8</v>
      </c>
      <c r="M25" s="21" t="s">
        <v>8</v>
      </c>
      <c r="N25" s="156">
        <v>7454</v>
      </c>
      <c r="O25" s="70">
        <v>0.84</v>
      </c>
      <c r="P25" s="21" t="s">
        <v>8</v>
      </c>
      <c r="Q25" s="21" t="s">
        <v>8</v>
      </c>
      <c r="R25" s="156">
        <f t="shared" si="0"/>
        <v>22362</v>
      </c>
      <c r="S25" s="148" t="s">
        <v>1444</v>
      </c>
    </row>
    <row r="26" spans="1:20" x14ac:dyDescent="0.25">
      <c r="A26" s="10" t="s">
        <v>1430</v>
      </c>
      <c r="B26" s="146" t="s">
        <v>1413</v>
      </c>
      <c r="C26" s="10" t="s">
        <v>1445</v>
      </c>
      <c r="D26" s="10" t="s">
        <v>8</v>
      </c>
      <c r="E26" s="10" t="s">
        <v>1431</v>
      </c>
      <c r="F26" s="157">
        <v>381</v>
      </c>
      <c r="G26" s="158">
        <v>1</v>
      </c>
      <c r="H26" s="21" t="s">
        <v>8</v>
      </c>
      <c r="I26" s="21" t="s">
        <v>8</v>
      </c>
      <c r="J26" s="156">
        <v>381</v>
      </c>
      <c r="K26" s="153">
        <v>1</v>
      </c>
      <c r="L26" s="21" t="s">
        <v>8</v>
      </c>
      <c r="M26" s="21" t="s">
        <v>8</v>
      </c>
      <c r="N26" s="156">
        <v>381</v>
      </c>
      <c r="O26" s="153">
        <v>1</v>
      </c>
      <c r="P26" s="21" t="s">
        <v>8</v>
      </c>
      <c r="Q26" s="21" t="s">
        <v>8</v>
      </c>
      <c r="R26" s="156">
        <f t="shared" si="0"/>
        <v>1143</v>
      </c>
      <c r="S26" s="148" t="s">
        <v>1446</v>
      </c>
    </row>
    <row r="27" spans="1:20" x14ac:dyDescent="0.25">
      <c r="F27" s="161"/>
      <c r="G27" s="162"/>
      <c r="J27" s="164"/>
      <c r="K27" s="165"/>
      <c r="N27" s="164"/>
      <c r="O27" s="165"/>
      <c r="R27" s="166"/>
    </row>
    <row r="28" spans="1:20" x14ac:dyDescent="0.25">
      <c r="K28" s="171"/>
      <c r="L28" s="167"/>
      <c r="M28" s="167"/>
      <c r="R28" s="166"/>
    </row>
    <row r="29" spans="1:20" x14ac:dyDescent="0.25">
      <c r="K29" s="171"/>
      <c r="L29" s="167"/>
      <c r="M29" s="167"/>
      <c r="R29" s="166"/>
    </row>
    <row r="30" spans="1:20" x14ac:dyDescent="0.25">
      <c r="K30" s="171"/>
      <c r="L30" s="167"/>
      <c r="M30" s="167"/>
    </row>
  </sheetData>
  <autoFilter ref="A1:R26" xr:uid="{00000000-0001-0000-1A00-000000000000}"/>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F35DC-2F96-46AE-BAAF-D0DCF8010C45}">
  <dimension ref="A1:U17"/>
  <sheetViews>
    <sheetView workbookViewId="0"/>
  </sheetViews>
  <sheetFormatPr defaultColWidth="8.85546875" defaultRowHeight="15" x14ac:dyDescent="0.25"/>
  <cols>
    <col min="1" max="1" width="20.28515625" style="88" customWidth="1"/>
    <col min="2" max="2" width="38.140625" style="88" customWidth="1"/>
    <col min="3" max="3" width="13" style="88" customWidth="1"/>
    <col min="4" max="4" width="13.28515625" style="88" bestFit="1" customWidth="1"/>
    <col min="5" max="5" width="14.140625" style="88" customWidth="1"/>
    <col min="6" max="6" width="14" style="88" customWidth="1"/>
    <col min="7" max="7" width="14.28515625" style="88" customWidth="1"/>
    <col min="8" max="8" width="14" style="88" customWidth="1"/>
    <col min="9" max="15" width="13.28515625" style="88" customWidth="1"/>
    <col min="16" max="16" width="13.7109375" style="88" customWidth="1"/>
    <col min="17" max="17" width="13.42578125" style="88" customWidth="1"/>
    <col min="18" max="18" width="20.7109375" style="88" customWidth="1"/>
    <col min="19" max="19" width="10.28515625" style="88" customWidth="1"/>
    <col min="20" max="20" width="11.7109375" style="88" customWidth="1"/>
    <col min="21" max="21" width="10.7109375" style="88" customWidth="1"/>
    <col min="22" max="16384" width="8.85546875" style="59"/>
  </cols>
  <sheetData>
    <row r="1" spans="1:21" ht="60" x14ac:dyDescent="0.25">
      <c r="A1" s="44" t="s">
        <v>1447</v>
      </c>
      <c r="B1" s="44" t="s">
        <v>1448</v>
      </c>
      <c r="C1" s="44" t="s">
        <v>1449</v>
      </c>
      <c r="D1" s="44" t="s">
        <v>1450</v>
      </c>
      <c r="E1" s="44" t="s">
        <v>1451</v>
      </c>
      <c r="F1" s="44" t="s">
        <v>1452</v>
      </c>
      <c r="G1" s="44" t="s">
        <v>1453</v>
      </c>
      <c r="H1" s="44" t="s">
        <v>1454</v>
      </c>
      <c r="I1" s="44" t="s">
        <v>1455</v>
      </c>
      <c r="J1" s="44" t="s">
        <v>1456</v>
      </c>
      <c r="K1" s="44" t="s">
        <v>1457</v>
      </c>
      <c r="L1" s="44" t="s">
        <v>1458</v>
      </c>
      <c r="M1" s="44" t="s">
        <v>1459</v>
      </c>
      <c r="N1" s="44" t="s">
        <v>1460</v>
      </c>
      <c r="O1" s="44" t="s">
        <v>1461</v>
      </c>
      <c r="P1" s="44" t="s">
        <v>1462</v>
      </c>
      <c r="Q1" s="44" t="s">
        <v>1463</v>
      </c>
      <c r="R1" s="44" t="s">
        <v>1464</v>
      </c>
      <c r="S1" s="44" t="s">
        <v>1465</v>
      </c>
      <c r="T1" s="44" t="s">
        <v>1466</v>
      </c>
      <c r="U1" s="44" t="s">
        <v>1467</v>
      </c>
    </row>
    <row r="2" spans="1:21" ht="30" x14ac:dyDescent="0.25">
      <c r="A2" s="124" t="s">
        <v>1468</v>
      </c>
      <c r="B2" s="87" t="s">
        <v>1245</v>
      </c>
      <c r="C2" s="124" t="s">
        <v>1469</v>
      </c>
      <c r="D2" s="124" t="s">
        <v>1470</v>
      </c>
      <c r="E2" s="124" t="s">
        <v>1471</v>
      </c>
      <c r="F2" s="174">
        <v>5481</v>
      </c>
      <c r="G2" s="174">
        <v>10962</v>
      </c>
      <c r="H2" s="174">
        <v>16443</v>
      </c>
      <c r="I2" s="174">
        <v>21924</v>
      </c>
      <c r="J2" s="174">
        <v>4444</v>
      </c>
      <c r="K2" s="174">
        <v>8888</v>
      </c>
      <c r="L2" s="174">
        <v>13332</v>
      </c>
      <c r="M2" s="174">
        <v>17779</v>
      </c>
      <c r="N2" s="174">
        <v>2884</v>
      </c>
      <c r="O2" s="174">
        <v>5768</v>
      </c>
      <c r="P2" s="174">
        <v>8652</v>
      </c>
      <c r="Q2" s="174">
        <v>11537</v>
      </c>
      <c r="R2" s="70">
        <v>0.2</v>
      </c>
      <c r="S2" s="175">
        <f>(9+18+28)/(18029+11774+16510)</f>
        <v>1.1875715241940709E-3</v>
      </c>
      <c r="T2" s="175">
        <f>(393+207+508)/(18029+11774+16510)</f>
        <v>2.3924168160127827E-2</v>
      </c>
      <c r="U2" s="148" t="s">
        <v>8</v>
      </c>
    </row>
    <row r="3" spans="1:21" ht="30" x14ac:dyDescent="0.25">
      <c r="A3" s="124" t="s">
        <v>1472</v>
      </c>
      <c r="B3" s="87" t="s">
        <v>1248</v>
      </c>
      <c r="C3" s="124" t="s">
        <v>1473</v>
      </c>
      <c r="D3" s="124" t="s">
        <v>1470</v>
      </c>
      <c r="E3" s="124" t="s">
        <v>1474</v>
      </c>
      <c r="F3" s="174">
        <v>433</v>
      </c>
      <c r="G3" s="174">
        <v>917</v>
      </c>
      <c r="H3" s="174">
        <v>1685</v>
      </c>
      <c r="I3" s="174">
        <v>2447</v>
      </c>
      <c r="J3" s="174">
        <v>913</v>
      </c>
      <c r="K3" s="174">
        <v>1437</v>
      </c>
      <c r="L3" s="174">
        <v>2127</v>
      </c>
      <c r="M3" s="174">
        <v>2524</v>
      </c>
      <c r="N3" s="174">
        <v>654</v>
      </c>
      <c r="O3" s="174">
        <v>1325</v>
      </c>
      <c r="P3" s="174">
        <v>1980</v>
      </c>
      <c r="Q3" s="174">
        <v>2545</v>
      </c>
      <c r="R3" s="70">
        <v>0.33</v>
      </c>
      <c r="S3" s="175">
        <f>(0+18+0)/(2210+1927+2933)</f>
        <v>2.5459688826025462E-3</v>
      </c>
      <c r="T3" s="175">
        <f>(214+202+116)/(2210+1927+2933)</f>
        <v>7.5247524752475245E-2</v>
      </c>
      <c r="U3" s="175">
        <f>(20+25+2)/(2210+1927+2933)</f>
        <v>6.647807637906648E-3</v>
      </c>
    </row>
    <row r="4" spans="1:21" ht="45" x14ac:dyDescent="0.25">
      <c r="A4" s="124" t="s">
        <v>1472</v>
      </c>
      <c r="B4" s="87" t="s">
        <v>1434</v>
      </c>
      <c r="C4" s="124" t="s">
        <v>1475</v>
      </c>
      <c r="D4" s="124" t="s">
        <v>1476</v>
      </c>
      <c r="E4" s="124" t="s">
        <v>1471</v>
      </c>
      <c r="F4" s="176">
        <v>0</v>
      </c>
      <c r="G4" s="176">
        <v>0</v>
      </c>
      <c r="H4" s="174">
        <v>7294</v>
      </c>
      <c r="I4" s="174">
        <v>7294</v>
      </c>
      <c r="J4" s="176">
        <v>0</v>
      </c>
      <c r="K4" s="176">
        <v>0</v>
      </c>
      <c r="L4" s="174">
        <v>7294</v>
      </c>
      <c r="M4" s="174">
        <v>7294</v>
      </c>
      <c r="N4" s="176">
        <v>0</v>
      </c>
      <c r="O4" s="176">
        <v>0</v>
      </c>
      <c r="P4" s="176">
        <v>7294</v>
      </c>
      <c r="Q4" s="176">
        <v>7294</v>
      </c>
      <c r="R4" s="176">
        <v>1</v>
      </c>
      <c r="S4" s="176">
        <f>(0+0+0)/(6259+6077+7077)</f>
        <v>0</v>
      </c>
      <c r="T4" s="175">
        <f>(0+0+0)/(6259+6077+7077)</f>
        <v>0</v>
      </c>
      <c r="U4" s="175">
        <f>(0+0+0)/(6259+6077+7077)</f>
        <v>0</v>
      </c>
    </row>
    <row r="5" spans="1:21" ht="30" x14ac:dyDescent="0.25">
      <c r="A5" s="124" t="s">
        <v>1468</v>
      </c>
      <c r="B5" s="87" t="s">
        <v>1264</v>
      </c>
      <c r="C5" s="124" t="s">
        <v>1477</v>
      </c>
      <c r="D5" s="124" t="s">
        <v>1470</v>
      </c>
      <c r="E5" s="124" t="s">
        <v>1471</v>
      </c>
      <c r="F5" s="174">
        <v>303</v>
      </c>
      <c r="G5" s="174">
        <v>606</v>
      </c>
      <c r="H5" s="174">
        <v>909</v>
      </c>
      <c r="I5" s="174">
        <v>1214</v>
      </c>
      <c r="J5" s="174">
        <v>1369</v>
      </c>
      <c r="K5" s="174">
        <v>2738</v>
      </c>
      <c r="L5" s="174">
        <v>4107</v>
      </c>
      <c r="M5" s="174">
        <v>5477</v>
      </c>
      <c r="N5" s="174">
        <v>3000</v>
      </c>
      <c r="O5" s="174">
        <v>6000</v>
      </c>
      <c r="P5" s="174">
        <v>9000</v>
      </c>
      <c r="Q5" s="174">
        <v>11923</v>
      </c>
      <c r="R5" s="70" t="s">
        <v>1478</v>
      </c>
      <c r="S5" s="175">
        <f>(2+0+0)/(996+1038+2227)</f>
        <v>4.6937338652898382E-4</v>
      </c>
      <c r="T5" s="175">
        <f>(12+13+14)/(996+1038+2227)</f>
        <v>9.1527810373151844E-3</v>
      </c>
      <c r="U5" s="148" t="s">
        <v>8</v>
      </c>
    </row>
    <row r="6" spans="1:21" ht="30" x14ac:dyDescent="0.25">
      <c r="A6" s="124" t="s">
        <v>1472</v>
      </c>
      <c r="B6" s="87" t="s">
        <v>1437</v>
      </c>
      <c r="C6" s="124" t="s">
        <v>1479</v>
      </c>
      <c r="D6" s="124" t="s">
        <v>1470</v>
      </c>
      <c r="E6" s="124" t="s">
        <v>1471</v>
      </c>
      <c r="F6" s="174">
        <v>17</v>
      </c>
      <c r="G6" s="174">
        <v>34</v>
      </c>
      <c r="H6" s="174">
        <v>51</v>
      </c>
      <c r="I6" s="174">
        <v>68</v>
      </c>
      <c r="J6" s="174">
        <v>49</v>
      </c>
      <c r="K6" s="174">
        <v>98</v>
      </c>
      <c r="L6" s="174">
        <v>147</v>
      </c>
      <c r="M6" s="174">
        <v>196</v>
      </c>
      <c r="N6" s="174">
        <v>6</v>
      </c>
      <c r="O6" s="174">
        <v>12</v>
      </c>
      <c r="P6" s="174">
        <v>18</v>
      </c>
      <c r="Q6" s="174">
        <v>24</v>
      </c>
      <c r="R6" s="70" t="s">
        <v>1478</v>
      </c>
      <c r="S6" s="175">
        <f>(0+0+0)/(0+90+164)</f>
        <v>0</v>
      </c>
      <c r="T6" s="175">
        <f>(0+2+0)/(0+90+164)</f>
        <v>7.874015748031496E-3</v>
      </c>
      <c r="U6" s="175">
        <f>(0+0+0)/(0+90+164)</f>
        <v>0</v>
      </c>
    </row>
    <row r="7" spans="1:21" ht="45" x14ac:dyDescent="0.25">
      <c r="A7" s="124" t="s">
        <v>1468</v>
      </c>
      <c r="B7" s="87" t="s">
        <v>1266</v>
      </c>
      <c r="C7" s="124" t="s">
        <v>1480</v>
      </c>
      <c r="D7" s="124" t="s">
        <v>1481</v>
      </c>
      <c r="E7" s="124" t="s">
        <v>1482</v>
      </c>
      <c r="F7" s="174">
        <v>1625</v>
      </c>
      <c r="G7" s="174">
        <v>3250</v>
      </c>
      <c r="H7" s="174">
        <v>4875</v>
      </c>
      <c r="I7" s="174">
        <v>6500</v>
      </c>
      <c r="J7" s="174">
        <v>1625</v>
      </c>
      <c r="K7" s="174">
        <v>3250</v>
      </c>
      <c r="L7" s="174">
        <v>4875</v>
      </c>
      <c r="M7" s="174">
        <v>6500</v>
      </c>
      <c r="N7" s="174">
        <v>1625</v>
      </c>
      <c r="O7" s="174">
        <v>3250</v>
      </c>
      <c r="P7" s="174">
        <v>4875</v>
      </c>
      <c r="Q7" s="174">
        <v>6500</v>
      </c>
      <c r="R7" s="70">
        <v>7.0000000000000007E-2</v>
      </c>
      <c r="S7" s="175">
        <f>(0+210+17)/(30039+15312+6529)</f>
        <v>4.375481881264456E-3</v>
      </c>
      <c r="T7" s="175">
        <f>(7155+3423+669)/(30039+15312+6529)</f>
        <v>0.21678874325366229</v>
      </c>
      <c r="U7" s="148" t="s">
        <v>8</v>
      </c>
    </row>
    <row r="8" spans="1:21" ht="30" x14ac:dyDescent="0.25">
      <c r="A8" s="124" t="s">
        <v>1468</v>
      </c>
      <c r="B8" s="87" t="s">
        <v>1441</v>
      </c>
      <c r="C8" s="124" t="s">
        <v>1475</v>
      </c>
      <c r="D8" s="124" t="s">
        <v>1470</v>
      </c>
      <c r="E8" s="124" t="s">
        <v>1471</v>
      </c>
      <c r="F8" s="174">
        <v>21170</v>
      </c>
      <c r="G8" s="174">
        <v>42340</v>
      </c>
      <c r="H8" s="174">
        <v>63510</v>
      </c>
      <c r="I8" s="174">
        <v>84678</v>
      </c>
      <c r="J8" s="174">
        <v>21170</v>
      </c>
      <c r="K8" s="174">
        <v>42340</v>
      </c>
      <c r="L8" s="174">
        <v>63510</v>
      </c>
      <c r="M8" s="174">
        <v>84678</v>
      </c>
      <c r="N8" s="174">
        <v>21170</v>
      </c>
      <c r="O8" s="174">
        <v>42340</v>
      </c>
      <c r="P8" s="174">
        <v>63510</v>
      </c>
      <c r="Q8" s="174">
        <v>84678</v>
      </c>
      <c r="R8" s="70">
        <v>1</v>
      </c>
      <c r="S8" s="175">
        <f>(3+3+9)/(87324+86757+86230)</f>
        <v>5.7623381263181345E-5</v>
      </c>
      <c r="T8" s="175">
        <f>(119+223+276)/(87324+86757+86230)</f>
        <v>2.3740833080430714E-3</v>
      </c>
      <c r="U8" s="148" t="s">
        <v>8</v>
      </c>
    </row>
    <row r="9" spans="1:21" ht="30" x14ac:dyDescent="0.25">
      <c r="A9" s="124" t="s">
        <v>1472</v>
      </c>
      <c r="B9" s="87" t="s">
        <v>1443</v>
      </c>
      <c r="C9" s="124" t="s">
        <v>1475</v>
      </c>
      <c r="D9" s="124" t="s">
        <v>1483</v>
      </c>
      <c r="E9" s="124" t="s">
        <v>1474</v>
      </c>
      <c r="F9" s="174">
        <v>7121</v>
      </c>
      <c r="G9" s="174">
        <v>7121</v>
      </c>
      <c r="H9" s="174">
        <v>7121</v>
      </c>
      <c r="I9" s="174">
        <v>7454</v>
      </c>
      <c r="J9" s="174">
        <v>7121</v>
      </c>
      <c r="K9" s="174">
        <v>7121</v>
      </c>
      <c r="L9" s="174">
        <v>7121</v>
      </c>
      <c r="M9" s="174">
        <v>7454</v>
      </c>
      <c r="N9" s="174">
        <v>7121</v>
      </c>
      <c r="O9" s="174">
        <v>7121</v>
      </c>
      <c r="P9" s="174">
        <v>7121</v>
      </c>
      <c r="Q9" s="174">
        <v>7454</v>
      </c>
      <c r="R9" s="70">
        <v>1</v>
      </c>
      <c r="S9" s="175">
        <f>(0+0+0)/(6445+6200+7366)</f>
        <v>0</v>
      </c>
      <c r="T9" s="175">
        <f>(6+1+2)/(6445+6200+7366)</f>
        <v>4.4975263605017242E-4</v>
      </c>
      <c r="U9" s="175">
        <f>(0+0+0)/(6445+6200+7366)</f>
        <v>0</v>
      </c>
    </row>
    <row r="10" spans="1:21" ht="30" x14ac:dyDescent="0.25">
      <c r="A10" s="124" t="s">
        <v>1484</v>
      </c>
      <c r="B10" s="87" t="s">
        <v>1445</v>
      </c>
      <c r="C10" s="124" t="s">
        <v>1485</v>
      </c>
      <c r="D10" s="124" t="s">
        <v>1470</v>
      </c>
      <c r="E10" s="124" t="s">
        <v>1486</v>
      </c>
      <c r="F10" s="174">
        <v>90</v>
      </c>
      <c r="G10" s="174">
        <v>192</v>
      </c>
      <c r="H10" s="174">
        <v>282</v>
      </c>
      <c r="I10" s="174">
        <v>381</v>
      </c>
      <c r="J10" s="174">
        <v>90</v>
      </c>
      <c r="K10" s="174">
        <v>192</v>
      </c>
      <c r="L10" s="174">
        <v>282</v>
      </c>
      <c r="M10" s="174">
        <v>381</v>
      </c>
      <c r="N10" s="174">
        <v>90</v>
      </c>
      <c r="O10" s="174">
        <v>192</v>
      </c>
      <c r="P10" s="174">
        <v>282</v>
      </c>
      <c r="Q10" s="174">
        <v>381</v>
      </c>
      <c r="R10" s="70">
        <v>1</v>
      </c>
      <c r="S10" s="175" t="s">
        <v>1487</v>
      </c>
      <c r="T10" s="175" t="s">
        <v>1487</v>
      </c>
      <c r="U10" s="175" t="s">
        <v>1487</v>
      </c>
    </row>
    <row r="11" spans="1:21" x14ac:dyDescent="0.25">
      <c r="A11" s="177" t="s">
        <v>1488</v>
      </c>
    </row>
    <row r="12" spans="1:21" x14ac:dyDescent="0.25">
      <c r="A12" s="177" t="s">
        <v>1489</v>
      </c>
    </row>
    <row r="13" spans="1:21" ht="21" x14ac:dyDescent="0.25">
      <c r="A13" s="178"/>
      <c r="E13" s="179"/>
      <c r="F13" s="179"/>
    </row>
    <row r="14" spans="1:21" x14ac:dyDescent="0.25">
      <c r="E14" s="179"/>
      <c r="F14" s="179"/>
    </row>
    <row r="15" spans="1:21" x14ac:dyDescent="0.25">
      <c r="H15" s="179"/>
    </row>
    <row r="16" spans="1:21" x14ac:dyDescent="0.25">
      <c r="H16" s="179"/>
    </row>
    <row r="17" spans="12:12" x14ac:dyDescent="0.25">
      <c r="L17" s="176"/>
    </row>
  </sheetData>
  <autoFilter ref="A1:V10" xr:uid="{00000000-0001-0000-1B00-000000000000}"/>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F95DB-796D-44D9-9F41-A31548869552}">
  <sheetPr>
    <tabColor theme="0"/>
  </sheetPr>
  <dimension ref="A1:G8"/>
  <sheetViews>
    <sheetView workbookViewId="0">
      <pane ySplit="1" topLeftCell="A2" activePane="bottomLeft" state="frozen"/>
      <selection pane="bottomLeft" activeCell="A2" sqref="A2"/>
    </sheetView>
  </sheetViews>
  <sheetFormatPr defaultRowHeight="15" x14ac:dyDescent="0.25"/>
  <cols>
    <col min="1" max="1" width="31.28515625" style="8" customWidth="1"/>
    <col min="2" max="2" width="16.7109375" style="8" customWidth="1"/>
    <col min="3" max="3" width="35.140625" style="8" customWidth="1"/>
    <col min="4" max="4" width="15.42578125" style="8" customWidth="1"/>
    <col min="5" max="5" width="17" style="8" customWidth="1"/>
    <col min="6" max="6" width="41.7109375" style="8" customWidth="1"/>
    <col min="7" max="7" width="15.42578125" customWidth="1"/>
  </cols>
  <sheetData>
    <row r="1" spans="1:7" ht="30" x14ac:dyDescent="0.25">
      <c r="A1" s="37" t="s">
        <v>1490</v>
      </c>
      <c r="B1" s="37" t="s">
        <v>1491</v>
      </c>
      <c r="C1" s="5" t="s">
        <v>1492</v>
      </c>
      <c r="D1" s="5" t="s">
        <v>1493</v>
      </c>
      <c r="E1" s="5" t="s">
        <v>1494</v>
      </c>
      <c r="F1" s="5" t="s">
        <v>1495</v>
      </c>
    </row>
    <row r="2" spans="1:7" ht="45" x14ac:dyDescent="0.25">
      <c r="A2" s="4" t="s">
        <v>1496</v>
      </c>
      <c r="B2" s="4" t="s">
        <v>1497</v>
      </c>
      <c r="C2" s="4" t="s">
        <v>1498</v>
      </c>
      <c r="D2" s="4" t="s">
        <v>1499</v>
      </c>
      <c r="E2" s="4" t="s">
        <v>1500</v>
      </c>
      <c r="F2" s="4" t="s">
        <v>1501</v>
      </c>
      <c r="G2" s="42"/>
    </row>
    <row r="3" spans="1:7" s="42" customFormat="1" ht="30" x14ac:dyDescent="0.25">
      <c r="A3" s="4" t="s">
        <v>1502</v>
      </c>
      <c r="B3" s="4" t="s">
        <v>1503</v>
      </c>
      <c r="C3" s="6" t="s">
        <v>1504</v>
      </c>
      <c r="D3" s="4" t="s">
        <v>1505</v>
      </c>
      <c r="E3" s="4" t="s">
        <v>1506</v>
      </c>
      <c r="F3" s="4" t="s">
        <v>1507</v>
      </c>
    </row>
    <row r="4" spans="1:7" ht="45" x14ac:dyDescent="0.25">
      <c r="A4" s="4" t="s">
        <v>1508</v>
      </c>
      <c r="B4" s="4" t="s">
        <v>1509</v>
      </c>
      <c r="C4" s="6" t="s">
        <v>1510</v>
      </c>
      <c r="D4" s="4" t="s">
        <v>1511</v>
      </c>
      <c r="E4" s="4" t="s">
        <v>1500</v>
      </c>
      <c r="F4" s="4" t="s">
        <v>1501</v>
      </c>
      <c r="G4" s="42"/>
    </row>
    <row r="5" spans="1:7" ht="45" x14ac:dyDescent="0.25">
      <c r="A5" s="4" t="s">
        <v>1512</v>
      </c>
      <c r="B5" s="4" t="s">
        <v>1513</v>
      </c>
      <c r="C5" s="4" t="s">
        <v>1514</v>
      </c>
      <c r="D5" s="4" t="s">
        <v>1515</v>
      </c>
      <c r="E5" s="4" t="s">
        <v>1500</v>
      </c>
      <c r="F5" s="4" t="s">
        <v>1501</v>
      </c>
      <c r="G5" s="42"/>
    </row>
    <row r="6" spans="1:7" ht="45" x14ac:dyDescent="0.25">
      <c r="A6" s="4" t="s">
        <v>1516</v>
      </c>
      <c r="B6" s="4" t="s">
        <v>1517</v>
      </c>
      <c r="C6" s="4" t="s">
        <v>1518</v>
      </c>
      <c r="D6" s="4" t="s">
        <v>1519</v>
      </c>
      <c r="E6" s="4" t="s">
        <v>1500</v>
      </c>
      <c r="F6" s="4" t="s">
        <v>1520</v>
      </c>
      <c r="G6" s="42"/>
    </row>
    <row r="7" spans="1:7" ht="45" x14ac:dyDescent="0.25">
      <c r="A7" s="4" t="s">
        <v>1521</v>
      </c>
      <c r="B7" s="4" t="s">
        <v>1522</v>
      </c>
      <c r="C7" s="4" t="s">
        <v>1523</v>
      </c>
      <c r="D7" s="4" t="s">
        <v>1524</v>
      </c>
      <c r="E7" s="4" t="s">
        <v>1500</v>
      </c>
      <c r="F7" s="4" t="s">
        <v>1525</v>
      </c>
      <c r="G7" s="42"/>
    </row>
    <row r="8" spans="1:7" ht="135" x14ac:dyDescent="0.25">
      <c r="A8" s="4" t="s">
        <v>1526</v>
      </c>
      <c r="B8" s="4" t="s">
        <v>1527</v>
      </c>
      <c r="C8" s="4" t="s">
        <v>1528</v>
      </c>
      <c r="D8" s="4" t="s">
        <v>1529</v>
      </c>
      <c r="E8" s="4" t="s">
        <v>1500</v>
      </c>
      <c r="F8" s="4" t="s">
        <v>1530</v>
      </c>
    </row>
  </sheetData>
  <autoFilter ref="A1:F8" xr:uid="{00000000-0001-0000-1C00-000000000000}"/>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AD6FD-8787-46F6-943F-E64043FF6A01}">
  <sheetPr>
    <tabColor theme="0"/>
  </sheetPr>
  <dimension ref="A1:F14"/>
  <sheetViews>
    <sheetView workbookViewId="0">
      <pane ySplit="1" topLeftCell="A2" activePane="bottomLeft" state="frozen"/>
      <selection pane="bottomLeft" activeCell="A2" sqref="A2"/>
    </sheetView>
  </sheetViews>
  <sheetFormatPr defaultColWidth="8.85546875" defaultRowHeight="15" x14ac:dyDescent="0.25"/>
  <cols>
    <col min="1" max="1" width="36.5703125" style="8" customWidth="1"/>
    <col min="2" max="2" width="31.7109375" style="8" customWidth="1"/>
    <col min="3" max="3" width="18.7109375" style="8" customWidth="1"/>
    <col min="4" max="5" width="10.7109375" style="8" customWidth="1"/>
    <col min="6" max="6" width="9.28515625" style="8" customWidth="1"/>
    <col min="7" max="7" width="16" style="1" customWidth="1"/>
    <col min="8" max="16384" width="8.85546875" style="1"/>
  </cols>
  <sheetData>
    <row r="1" spans="1:6" ht="105" x14ac:dyDescent="0.25">
      <c r="A1" s="5" t="s">
        <v>72</v>
      </c>
      <c r="B1" s="5" t="s">
        <v>73</v>
      </c>
      <c r="C1" s="5" t="s">
        <v>74</v>
      </c>
      <c r="D1" s="37" t="s">
        <v>75</v>
      </c>
      <c r="E1" s="37" t="s">
        <v>76</v>
      </c>
      <c r="F1" s="37" t="s">
        <v>77</v>
      </c>
    </row>
    <row r="2" spans="1:6" ht="60" x14ac:dyDescent="0.25">
      <c r="A2" s="41" t="s">
        <v>78</v>
      </c>
      <c r="B2" s="4" t="s">
        <v>79</v>
      </c>
      <c r="C2" s="4" t="s">
        <v>80</v>
      </c>
      <c r="D2" s="4">
        <v>1</v>
      </c>
      <c r="E2" s="4">
        <v>1</v>
      </c>
      <c r="F2" s="4">
        <v>1</v>
      </c>
    </row>
    <row r="3" spans="1:6" ht="60" x14ac:dyDescent="0.25">
      <c r="A3" s="41" t="s">
        <v>81</v>
      </c>
      <c r="B3" s="4" t="s">
        <v>79</v>
      </c>
      <c r="C3" s="4" t="s">
        <v>80</v>
      </c>
      <c r="D3" s="4">
        <v>1</v>
      </c>
      <c r="E3" s="4">
        <v>1</v>
      </c>
      <c r="F3" s="4">
        <v>1</v>
      </c>
    </row>
    <row r="4" spans="1:6" ht="60" x14ac:dyDescent="0.25">
      <c r="A4" s="41" t="s">
        <v>82</v>
      </c>
      <c r="B4" s="4" t="s">
        <v>83</v>
      </c>
      <c r="C4" s="4" t="s">
        <v>84</v>
      </c>
      <c r="D4" s="4">
        <v>5</v>
      </c>
      <c r="E4" s="4">
        <v>5</v>
      </c>
      <c r="F4" s="4">
        <v>5</v>
      </c>
    </row>
    <row r="5" spans="1:6" ht="60" x14ac:dyDescent="0.25">
      <c r="A5" s="41" t="s">
        <v>85</v>
      </c>
      <c r="B5" s="4" t="s">
        <v>83</v>
      </c>
      <c r="C5" s="4" t="s">
        <v>84</v>
      </c>
      <c r="D5" s="4">
        <v>1</v>
      </c>
      <c r="E5" s="4">
        <v>1</v>
      </c>
      <c r="F5" s="4">
        <v>1</v>
      </c>
    </row>
    <row r="6" spans="1:6" ht="60" x14ac:dyDescent="0.25">
      <c r="A6" s="40" t="s">
        <v>86</v>
      </c>
      <c r="B6" s="4" t="s">
        <v>83</v>
      </c>
      <c r="C6" s="4" t="s">
        <v>84</v>
      </c>
      <c r="D6" s="4">
        <v>0.03</v>
      </c>
      <c r="E6" s="4">
        <v>0.03</v>
      </c>
      <c r="F6" s="4">
        <v>0.03</v>
      </c>
    </row>
    <row r="7" spans="1:6" ht="60" x14ac:dyDescent="0.25">
      <c r="A7" s="41" t="s">
        <v>87</v>
      </c>
      <c r="B7" s="4" t="s">
        <v>79</v>
      </c>
      <c r="C7" s="4" t="s">
        <v>80</v>
      </c>
      <c r="D7" s="4">
        <v>4</v>
      </c>
      <c r="E7" s="4">
        <v>4</v>
      </c>
      <c r="F7" s="4">
        <v>4</v>
      </c>
    </row>
    <row r="8" spans="1:6" ht="60" x14ac:dyDescent="0.25">
      <c r="A8" s="41" t="s">
        <v>88</v>
      </c>
      <c r="B8" s="4" t="s">
        <v>79</v>
      </c>
      <c r="C8" s="4" t="s">
        <v>80</v>
      </c>
      <c r="D8" s="4">
        <v>1</v>
      </c>
      <c r="E8" s="4">
        <v>1</v>
      </c>
      <c r="F8" s="4">
        <v>1</v>
      </c>
    </row>
    <row r="9" spans="1:6" ht="60" x14ac:dyDescent="0.25">
      <c r="A9" s="41" t="s">
        <v>89</v>
      </c>
      <c r="B9" s="4" t="s">
        <v>90</v>
      </c>
      <c r="C9" s="4" t="s">
        <v>84</v>
      </c>
      <c r="D9" s="4">
        <v>135</v>
      </c>
      <c r="E9" s="4">
        <v>135</v>
      </c>
      <c r="F9" s="4">
        <v>135</v>
      </c>
    </row>
    <row r="10" spans="1:6" ht="60" x14ac:dyDescent="0.25">
      <c r="A10" s="41" t="s">
        <v>91</v>
      </c>
      <c r="B10" s="4" t="s">
        <v>90</v>
      </c>
      <c r="C10" s="4" t="s">
        <v>84</v>
      </c>
      <c r="D10" s="4">
        <v>11</v>
      </c>
      <c r="E10" s="4">
        <v>11</v>
      </c>
      <c r="F10" s="4">
        <v>11</v>
      </c>
    </row>
    <row r="11" spans="1:6" ht="60" x14ac:dyDescent="0.25">
      <c r="A11" s="41" t="s">
        <v>92</v>
      </c>
      <c r="B11" s="4" t="s">
        <v>93</v>
      </c>
      <c r="C11" s="4" t="s">
        <v>84</v>
      </c>
      <c r="D11" s="4">
        <v>9</v>
      </c>
      <c r="E11" s="4">
        <v>9</v>
      </c>
      <c r="F11" s="4">
        <v>9</v>
      </c>
    </row>
    <row r="12" spans="1:6" ht="60" x14ac:dyDescent="0.25">
      <c r="A12" s="41" t="s">
        <v>94</v>
      </c>
      <c r="B12" s="4" t="s">
        <v>93</v>
      </c>
      <c r="C12" s="4" t="s">
        <v>84</v>
      </c>
      <c r="D12" s="4">
        <v>1</v>
      </c>
      <c r="E12" s="4">
        <v>1</v>
      </c>
      <c r="F12" s="4">
        <v>1</v>
      </c>
    </row>
    <row r="13" spans="1:6" ht="60" x14ac:dyDescent="0.25">
      <c r="A13" s="40" t="s">
        <v>95</v>
      </c>
      <c r="B13" s="4" t="s">
        <v>90</v>
      </c>
      <c r="C13" s="4" t="s">
        <v>84</v>
      </c>
      <c r="D13" s="4">
        <v>0.9</v>
      </c>
      <c r="E13" s="4">
        <v>0.9</v>
      </c>
      <c r="F13" s="4">
        <v>0.9</v>
      </c>
    </row>
    <row r="14" spans="1:6" x14ac:dyDescent="0.25">
      <c r="A14" s="8" t="s">
        <v>96</v>
      </c>
    </row>
  </sheetData>
  <autoFilter ref="A1:F1" xr:uid="{00000000-0001-0000-0700-000000000000}"/>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EC5B5-2DDD-42A2-966C-9B4A9D41A44D}">
  <dimension ref="A1:P9"/>
  <sheetViews>
    <sheetView zoomScale="80" zoomScaleNormal="80" workbookViewId="0">
      <pane ySplit="1" topLeftCell="A2" activePane="bottomLeft" state="frozen"/>
      <selection pane="bottomLeft" activeCell="A2" sqref="A2"/>
    </sheetView>
  </sheetViews>
  <sheetFormatPr defaultColWidth="8.85546875" defaultRowHeight="15" customHeight="1" x14ac:dyDescent="0.25"/>
  <cols>
    <col min="1" max="1" width="26.7109375" style="181" customWidth="1"/>
    <col min="2" max="2" width="21.28515625" style="181" customWidth="1"/>
    <col min="3" max="3" width="13.85546875" style="181" customWidth="1"/>
    <col min="4" max="4" width="18.5703125" style="181" customWidth="1"/>
    <col min="5" max="5" width="15.85546875" style="181" customWidth="1"/>
    <col min="6" max="6" width="14" style="181" customWidth="1"/>
    <col min="7" max="7" width="13.5703125" style="181" customWidth="1"/>
    <col min="8" max="8" width="13.42578125" style="181" customWidth="1"/>
    <col min="9" max="9" width="13.85546875" style="181" customWidth="1"/>
    <col min="10" max="10" width="12.7109375" style="181" customWidth="1"/>
    <col min="11" max="11" width="14.28515625" style="181" customWidth="1"/>
    <col min="12" max="12" width="13.28515625" style="181" customWidth="1"/>
    <col min="13" max="15" width="15.5703125" style="181" customWidth="1"/>
    <col min="16" max="16384" width="8.85546875" style="59"/>
  </cols>
  <sheetData>
    <row r="1" spans="1:16" ht="45" x14ac:dyDescent="0.25">
      <c r="A1" s="113" t="s">
        <v>1490</v>
      </c>
      <c r="B1" s="5" t="s">
        <v>1492</v>
      </c>
      <c r="C1" s="15" t="s">
        <v>1531</v>
      </c>
      <c r="D1" s="5" t="s">
        <v>1532</v>
      </c>
      <c r="E1" s="5" t="s">
        <v>1533</v>
      </c>
      <c r="F1" s="5" t="s">
        <v>1534</v>
      </c>
      <c r="G1" s="5" t="s">
        <v>1535</v>
      </c>
      <c r="H1" s="5" t="s">
        <v>1536</v>
      </c>
      <c r="I1" s="5" t="s">
        <v>1537</v>
      </c>
      <c r="J1" s="5" t="s">
        <v>1538</v>
      </c>
      <c r="K1" s="5" t="s">
        <v>1539</v>
      </c>
      <c r="L1" s="5" t="s">
        <v>1540</v>
      </c>
      <c r="M1" s="5" t="s">
        <v>1541</v>
      </c>
      <c r="N1" s="5" t="s">
        <v>1542</v>
      </c>
      <c r="O1" s="5" t="s">
        <v>1543</v>
      </c>
    </row>
    <row r="2" spans="1:16" ht="165" x14ac:dyDescent="0.25">
      <c r="A2" s="10" t="s">
        <v>1544</v>
      </c>
      <c r="B2" s="10" t="s">
        <v>1545</v>
      </c>
      <c r="C2" s="10" t="s">
        <v>1546</v>
      </c>
      <c r="D2" s="10" t="s">
        <v>1547</v>
      </c>
      <c r="E2" s="10" t="s">
        <v>1548</v>
      </c>
      <c r="F2" s="110" t="s">
        <v>1549</v>
      </c>
      <c r="G2" s="10" t="s">
        <v>1548</v>
      </c>
      <c r="H2" s="110" t="s">
        <v>1549</v>
      </c>
      <c r="I2" s="10" t="s">
        <v>1548</v>
      </c>
      <c r="J2" s="110" t="s">
        <v>1549</v>
      </c>
      <c r="K2" s="110">
        <v>1</v>
      </c>
      <c r="L2" s="10" t="s">
        <v>1550</v>
      </c>
      <c r="M2" s="110">
        <v>0.95</v>
      </c>
      <c r="N2" s="110">
        <v>0.95</v>
      </c>
      <c r="O2" s="110">
        <v>0.95</v>
      </c>
      <c r="P2" s="180"/>
    </row>
    <row r="3" spans="1:16" ht="165" x14ac:dyDescent="0.25">
      <c r="A3" s="10" t="s">
        <v>1551</v>
      </c>
      <c r="B3" s="10" t="s">
        <v>1552</v>
      </c>
      <c r="C3" s="10" t="s">
        <v>1546</v>
      </c>
      <c r="D3" s="10" t="s">
        <v>1547</v>
      </c>
      <c r="E3" s="10" t="s">
        <v>1548</v>
      </c>
      <c r="F3" s="10" t="s">
        <v>1553</v>
      </c>
      <c r="G3" s="10" t="s">
        <v>1548</v>
      </c>
      <c r="H3" s="10" t="s">
        <v>1553</v>
      </c>
      <c r="I3" s="10" t="s">
        <v>1548</v>
      </c>
      <c r="J3" s="10" t="s">
        <v>1553</v>
      </c>
      <c r="K3" s="110">
        <v>1</v>
      </c>
      <c r="L3" s="10" t="s">
        <v>1550</v>
      </c>
      <c r="M3" s="10" t="s">
        <v>1554</v>
      </c>
      <c r="N3" s="10" t="s">
        <v>1554</v>
      </c>
      <c r="O3" s="10" t="s">
        <v>1554</v>
      </c>
    </row>
    <row r="4" spans="1:16" ht="135" x14ac:dyDescent="0.25">
      <c r="A4" s="108" t="s">
        <v>1555</v>
      </c>
      <c r="B4" s="108" t="s">
        <v>1556</v>
      </c>
      <c r="C4" s="10" t="s">
        <v>1557</v>
      </c>
      <c r="D4" s="10" t="s">
        <v>1558</v>
      </c>
      <c r="E4" s="112">
        <f>1214+68</f>
        <v>1282</v>
      </c>
      <c r="F4" s="112">
        <v>0.05</v>
      </c>
      <c r="G4" s="112">
        <f>5477+196</f>
        <v>5673</v>
      </c>
      <c r="H4" s="112">
        <v>0.05</v>
      </c>
      <c r="I4" s="112">
        <f>11923+24</f>
        <v>11947</v>
      </c>
      <c r="J4" s="112">
        <v>0.05</v>
      </c>
      <c r="K4" s="110">
        <v>1</v>
      </c>
      <c r="L4" s="10" t="s">
        <v>1550</v>
      </c>
      <c r="M4" s="110">
        <v>0.95</v>
      </c>
      <c r="N4" s="110">
        <v>0.95</v>
      </c>
      <c r="O4" s="110">
        <v>0.95</v>
      </c>
    </row>
    <row r="5" spans="1:16" ht="63" customHeight="1" x14ac:dyDescent="0.25">
      <c r="A5" s="108" t="s">
        <v>1559</v>
      </c>
      <c r="B5" s="108" t="s">
        <v>1266</v>
      </c>
      <c r="C5" s="10" t="s">
        <v>1560</v>
      </c>
      <c r="D5" s="10" t="s">
        <v>1561</v>
      </c>
      <c r="E5" s="112">
        <v>6500</v>
      </c>
      <c r="F5" s="112">
        <v>0.15</v>
      </c>
      <c r="G5" s="112">
        <v>6500</v>
      </c>
      <c r="H5" s="112">
        <v>0.15</v>
      </c>
      <c r="I5" s="112">
        <v>6500</v>
      </c>
      <c r="J5" s="112">
        <v>0.15</v>
      </c>
      <c r="K5" s="111">
        <v>0.9</v>
      </c>
      <c r="L5" s="10" t="s">
        <v>1550</v>
      </c>
      <c r="M5" s="110">
        <v>0.98</v>
      </c>
      <c r="N5" s="110">
        <v>0.98</v>
      </c>
      <c r="O5" s="110">
        <v>0.98</v>
      </c>
    </row>
    <row r="6" spans="1:16" ht="45" x14ac:dyDescent="0.25">
      <c r="A6" s="10" t="s">
        <v>1562</v>
      </c>
      <c r="B6" s="10" t="s">
        <v>1563</v>
      </c>
      <c r="C6" s="10" t="s">
        <v>1557</v>
      </c>
      <c r="D6" s="10" t="s">
        <v>1547</v>
      </c>
      <c r="E6" s="112">
        <v>45</v>
      </c>
      <c r="F6" s="112">
        <v>18</v>
      </c>
      <c r="G6" s="112">
        <v>45</v>
      </c>
      <c r="H6" s="112">
        <v>18</v>
      </c>
      <c r="I6" s="112">
        <v>45</v>
      </c>
      <c r="J6" s="112">
        <v>18</v>
      </c>
      <c r="K6" s="111">
        <v>1</v>
      </c>
      <c r="L6" s="10" t="s">
        <v>1550</v>
      </c>
      <c r="M6" s="110">
        <v>0.9</v>
      </c>
      <c r="N6" s="110">
        <v>0.9</v>
      </c>
      <c r="O6" s="110">
        <v>0.9</v>
      </c>
    </row>
    <row r="7" spans="1:16" ht="135" x14ac:dyDescent="0.25">
      <c r="A7" s="10" t="s">
        <v>1564</v>
      </c>
      <c r="B7" s="10" t="s">
        <v>1565</v>
      </c>
      <c r="C7" s="10" t="s">
        <v>1546</v>
      </c>
      <c r="D7" s="10" t="s">
        <v>1566</v>
      </c>
      <c r="E7" s="10" t="s">
        <v>1567</v>
      </c>
      <c r="F7" s="110">
        <v>0.01</v>
      </c>
      <c r="G7" s="10" t="s">
        <v>1567</v>
      </c>
      <c r="H7" s="110">
        <v>0.01</v>
      </c>
      <c r="I7" s="10" t="s">
        <v>1567</v>
      </c>
      <c r="J7" s="110">
        <v>0.01</v>
      </c>
      <c r="K7" s="110">
        <v>1</v>
      </c>
      <c r="L7" s="10" t="s">
        <v>1550</v>
      </c>
      <c r="M7" s="110">
        <v>0.9</v>
      </c>
      <c r="N7" s="110">
        <v>0.9</v>
      </c>
      <c r="O7" s="110">
        <v>0.9</v>
      </c>
    </row>
    <row r="8" spans="1:16" ht="120" x14ac:dyDescent="0.25">
      <c r="A8" s="10" t="s">
        <v>1568</v>
      </c>
      <c r="B8" s="10" t="s">
        <v>1569</v>
      </c>
      <c r="C8" s="10" t="s">
        <v>1546</v>
      </c>
      <c r="D8" s="10" t="s">
        <v>1570</v>
      </c>
      <c r="E8" s="10" t="s">
        <v>1571</v>
      </c>
      <c r="F8" s="110" t="s">
        <v>1572</v>
      </c>
      <c r="G8" s="10" t="s">
        <v>1571</v>
      </c>
      <c r="H8" s="110" t="s">
        <v>1572</v>
      </c>
      <c r="I8" s="10" t="s">
        <v>1571</v>
      </c>
      <c r="J8" s="110" t="s">
        <v>1572</v>
      </c>
      <c r="K8" s="110">
        <v>1</v>
      </c>
      <c r="L8" s="10" t="s">
        <v>1573</v>
      </c>
      <c r="M8" s="110">
        <v>0.95</v>
      </c>
      <c r="N8" s="110">
        <v>0.95</v>
      </c>
      <c r="O8" s="110">
        <v>0.95</v>
      </c>
    </row>
    <row r="9" spans="1:16" ht="15" customHeight="1" x14ac:dyDescent="0.25">
      <c r="A9" s="181" t="s">
        <v>1574</v>
      </c>
    </row>
  </sheetData>
  <autoFilter ref="A1:P8" xr:uid="{00000000-0001-0000-1D00-000000000000}"/>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sheetPr>
  <dimension ref="A1:E5"/>
  <sheetViews>
    <sheetView workbookViewId="0"/>
  </sheetViews>
  <sheetFormatPr defaultRowHeight="15" x14ac:dyDescent="0.25"/>
  <cols>
    <col min="1" max="1" width="23.28515625" style="8" bestFit="1" customWidth="1"/>
    <col min="2" max="2" width="15.85546875" style="8" customWidth="1"/>
    <col min="3" max="3" width="11.85546875" style="8" customWidth="1"/>
    <col min="4" max="4" width="12.140625" style="8" customWidth="1"/>
    <col min="5" max="5" width="15.28515625" style="8" customWidth="1"/>
  </cols>
  <sheetData>
    <row r="1" spans="1:5" x14ac:dyDescent="0.25">
      <c r="A1" s="5" t="s">
        <v>1575</v>
      </c>
      <c r="B1" s="5" t="s">
        <v>1576</v>
      </c>
      <c r="C1" s="5" t="s">
        <v>1577</v>
      </c>
      <c r="D1" s="5" t="s">
        <v>1578</v>
      </c>
      <c r="E1" s="5" t="s">
        <v>1579</v>
      </c>
    </row>
    <row r="2" spans="1:5" ht="16.5" customHeight="1" x14ac:dyDescent="0.25">
      <c r="A2" s="4" t="s">
        <v>1580</v>
      </c>
      <c r="B2" s="4">
        <v>0</v>
      </c>
      <c r="C2" s="4">
        <v>0</v>
      </c>
      <c r="D2" s="4">
        <v>0</v>
      </c>
      <c r="E2" s="4">
        <v>0</v>
      </c>
    </row>
    <row r="3" spans="1:5" ht="30" x14ac:dyDescent="0.25">
      <c r="A3" s="4" t="s">
        <v>1581</v>
      </c>
      <c r="B3" s="4">
        <v>0</v>
      </c>
      <c r="C3" s="4">
        <v>0</v>
      </c>
      <c r="D3" s="4">
        <v>0</v>
      </c>
      <c r="E3" s="4">
        <v>0</v>
      </c>
    </row>
    <row r="4" spans="1:5" x14ac:dyDescent="0.25">
      <c r="A4" s="4" t="s">
        <v>1582</v>
      </c>
      <c r="B4" s="4">
        <v>0</v>
      </c>
      <c r="C4" s="4">
        <v>9</v>
      </c>
      <c r="D4" s="4">
        <v>10</v>
      </c>
      <c r="E4" s="4">
        <v>7</v>
      </c>
    </row>
    <row r="5" spans="1:5" x14ac:dyDescent="0.25">
      <c r="A5" s="4" t="s">
        <v>1583</v>
      </c>
      <c r="B5" s="4">
        <v>21</v>
      </c>
      <c r="C5" s="4">
        <v>18</v>
      </c>
      <c r="D5" s="4">
        <v>26</v>
      </c>
      <c r="E5" s="4">
        <v>3</v>
      </c>
    </row>
  </sheetData>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sheetPr>
  <dimension ref="A1:E8"/>
  <sheetViews>
    <sheetView workbookViewId="0"/>
  </sheetViews>
  <sheetFormatPr defaultRowHeight="15" x14ac:dyDescent="0.25"/>
  <cols>
    <col min="1" max="1" width="23" style="18" customWidth="1"/>
    <col min="2" max="2" width="15.5703125" style="18" customWidth="1"/>
    <col min="3" max="3" width="11.85546875" style="18" customWidth="1"/>
    <col min="4" max="4" width="14.42578125" style="18" customWidth="1"/>
    <col min="5" max="5" width="20.5703125" style="18" customWidth="1"/>
  </cols>
  <sheetData>
    <row r="1" spans="1:5" x14ac:dyDescent="0.25">
      <c r="A1" s="15" t="s">
        <v>1584</v>
      </c>
      <c r="B1" s="15" t="s">
        <v>1576</v>
      </c>
      <c r="C1" s="15" t="s">
        <v>1577</v>
      </c>
      <c r="D1" s="15" t="s">
        <v>1578</v>
      </c>
      <c r="E1" s="15" t="s">
        <v>1579</v>
      </c>
    </row>
    <row r="2" spans="1:5" x14ac:dyDescent="0.25">
      <c r="A2" s="24" t="s">
        <v>1585</v>
      </c>
      <c r="B2" s="19">
        <v>0</v>
      </c>
      <c r="C2" s="19">
        <v>0</v>
      </c>
      <c r="D2" s="19">
        <v>0</v>
      </c>
      <c r="E2" s="19">
        <v>0</v>
      </c>
    </row>
    <row r="3" spans="1:5" x14ac:dyDescent="0.25">
      <c r="A3" s="24" t="s">
        <v>1586</v>
      </c>
      <c r="B3" s="19">
        <v>21</v>
      </c>
      <c r="C3" s="19">
        <v>27</v>
      </c>
      <c r="D3" s="19">
        <v>36</v>
      </c>
      <c r="E3" s="19">
        <v>10</v>
      </c>
    </row>
    <row r="4" spans="1:5" x14ac:dyDescent="0.25">
      <c r="A4" s="24" t="s">
        <v>1587</v>
      </c>
      <c r="B4" s="19">
        <v>0</v>
      </c>
      <c r="C4" s="19">
        <v>0</v>
      </c>
      <c r="D4" s="19">
        <v>0</v>
      </c>
      <c r="E4" s="19">
        <v>0</v>
      </c>
    </row>
    <row r="5" spans="1:5" x14ac:dyDescent="0.25">
      <c r="A5" s="25"/>
    </row>
    <row r="6" spans="1:5" x14ac:dyDescent="0.25">
      <c r="A6" s="25"/>
    </row>
    <row r="7" spans="1:5" x14ac:dyDescent="0.25">
      <c r="A7" s="25"/>
    </row>
    <row r="8" spans="1:5" x14ac:dyDescent="0.25">
      <c r="A8" s="25"/>
    </row>
  </sheetData>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22227-F6C0-45AA-98C1-E094085110F5}">
  <dimension ref="A1:G18"/>
  <sheetViews>
    <sheetView zoomScaleNormal="100" workbookViewId="0"/>
  </sheetViews>
  <sheetFormatPr defaultColWidth="8.85546875" defaultRowHeight="15" x14ac:dyDescent="0.25"/>
  <cols>
    <col min="1" max="3" width="13.5703125" style="181" customWidth="1"/>
    <col min="4" max="4" width="20" style="181" customWidth="1"/>
    <col min="5" max="5" width="18" style="181" customWidth="1"/>
    <col min="6" max="6" width="22.7109375" style="181" customWidth="1"/>
    <col min="7" max="7" width="26" style="181" customWidth="1"/>
    <col min="8" max="16384" width="8.85546875" style="59"/>
  </cols>
  <sheetData>
    <row r="1" spans="1:7" ht="60" x14ac:dyDescent="0.25">
      <c r="A1" s="5" t="s">
        <v>1588</v>
      </c>
      <c r="B1" s="5" t="s">
        <v>1589</v>
      </c>
      <c r="C1" s="5" t="s">
        <v>1590</v>
      </c>
      <c r="D1" s="5" t="s">
        <v>1591</v>
      </c>
      <c r="E1" s="5" t="s">
        <v>1592</v>
      </c>
      <c r="F1" s="5" t="s">
        <v>1593</v>
      </c>
      <c r="G1" s="113" t="s">
        <v>1594</v>
      </c>
    </row>
    <row r="2" spans="1:7" x14ac:dyDescent="0.25">
      <c r="A2" s="24">
        <v>237</v>
      </c>
      <c r="B2" s="182" t="s">
        <v>1595</v>
      </c>
      <c r="C2" s="183">
        <v>75.386174240000003</v>
      </c>
      <c r="D2" s="24">
        <v>3</v>
      </c>
      <c r="E2" s="184">
        <v>1706</v>
      </c>
      <c r="F2" s="184">
        <v>3410</v>
      </c>
      <c r="G2" s="184">
        <v>861520</v>
      </c>
    </row>
    <row r="3" spans="1:7" x14ac:dyDescent="0.25">
      <c r="A3" s="24">
        <v>520</v>
      </c>
      <c r="B3" s="182" t="s">
        <v>1596</v>
      </c>
      <c r="C3" s="183">
        <v>96.778409089999997</v>
      </c>
      <c r="D3" s="24">
        <v>1</v>
      </c>
      <c r="E3" s="184">
        <v>1008</v>
      </c>
      <c r="F3" s="24">
        <v>541</v>
      </c>
      <c r="G3" s="184">
        <v>543517</v>
      </c>
    </row>
    <row r="4" spans="1:7" x14ac:dyDescent="0.25">
      <c r="A4" s="24">
        <v>1233</v>
      </c>
      <c r="B4" s="182" t="s">
        <v>1597</v>
      </c>
      <c r="C4" s="183">
        <v>28.4282197</v>
      </c>
      <c r="D4" s="24">
        <v>3</v>
      </c>
      <c r="E4" s="184">
        <v>1609</v>
      </c>
      <c r="F4" s="24">
        <v>878</v>
      </c>
      <c r="G4" s="184">
        <v>465162</v>
      </c>
    </row>
    <row r="5" spans="1:7" x14ac:dyDescent="0.25">
      <c r="A5" s="24">
        <v>442</v>
      </c>
      <c r="B5" s="182" t="s">
        <v>1598</v>
      </c>
      <c r="C5" s="183">
        <v>37.307575759999999</v>
      </c>
      <c r="D5" s="24">
        <v>2</v>
      </c>
      <c r="E5" s="24">
        <v>797</v>
      </c>
      <c r="F5" s="184">
        <v>1374</v>
      </c>
      <c r="G5" s="184">
        <v>363757</v>
      </c>
    </row>
    <row r="6" spans="1:7" x14ac:dyDescent="0.25">
      <c r="A6" s="24">
        <v>288</v>
      </c>
      <c r="B6" s="182" t="s">
        <v>1599</v>
      </c>
      <c r="C6" s="183">
        <v>1.8465909089999999</v>
      </c>
      <c r="D6" s="24">
        <v>1</v>
      </c>
      <c r="E6" s="24">
        <v>853</v>
      </c>
      <c r="F6" s="24">
        <v>895</v>
      </c>
      <c r="G6" s="184">
        <v>263556</v>
      </c>
    </row>
    <row r="7" spans="1:7" x14ac:dyDescent="0.25">
      <c r="A7" s="24">
        <v>222</v>
      </c>
      <c r="B7" s="182" t="s">
        <v>1600</v>
      </c>
      <c r="C7" s="183">
        <v>97.222727269999993</v>
      </c>
      <c r="D7" s="24">
        <v>1</v>
      </c>
      <c r="E7" s="24">
        <v>775</v>
      </c>
      <c r="F7" s="184">
        <v>1025</v>
      </c>
      <c r="G7" s="184">
        <v>243195</v>
      </c>
    </row>
    <row r="8" spans="1:7" x14ac:dyDescent="0.25">
      <c r="A8" s="24">
        <v>230</v>
      </c>
      <c r="B8" s="182" t="s">
        <v>1601</v>
      </c>
      <c r="C8" s="183">
        <v>42.443371210000002</v>
      </c>
      <c r="D8" s="24">
        <v>1</v>
      </c>
      <c r="E8" s="24">
        <v>352</v>
      </c>
      <c r="F8" s="24">
        <v>961</v>
      </c>
      <c r="G8" s="184">
        <v>240520</v>
      </c>
    </row>
    <row r="9" spans="1:7" x14ac:dyDescent="0.25">
      <c r="A9" s="24">
        <v>448</v>
      </c>
      <c r="B9" s="182" t="s">
        <v>1602</v>
      </c>
      <c r="C9" s="183">
        <v>79.070454549999994</v>
      </c>
      <c r="D9" s="24">
        <v>1</v>
      </c>
      <c r="E9" s="24">
        <v>445</v>
      </c>
      <c r="F9" s="184">
        <v>1026</v>
      </c>
      <c r="G9" s="184">
        <v>191595</v>
      </c>
    </row>
    <row r="10" spans="1:7" x14ac:dyDescent="0.25">
      <c r="A10" s="24">
        <v>235</v>
      </c>
      <c r="B10" s="182" t="s">
        <v>1603</v>
      </c>
      <c r="C10" s="183">
        <v>14.428977270000001</v>
      </c>
      <c r="D10" s="24">
        <v>1</v>
      </c>
      <c r="E10" s="24">
        <v>248</v>
      </c>
      <c r="F10" s="24">
        <v>731</v>
      </c>
      <c r="G10" s="184">
        <v>181288</v>
      </c>
    </row>
    <row r="11" spans="1:7" x14ac:dyDescent="0.25">
      <c r="A11" s="24">
        <v>599</v>
      </c>
      <c r="B11" s="182" t="s">
        <v>1604</v>
      </c>
      <c r="C11" s="183">
        <v>39.260795450000003</v>
      </c>
      <c r="D11" s="24">
        <v>1</v>
      </c>
      <c r="E11" s="24">
        <v>63</v>
      </c>
      <c r="F11" s="184">
        <v>2458</v>
      </c>
      <c r="G11" s="184">
        <v>143473</v>
      </c>
    </row>
    <row r="12" spans="1:7" x14ac:dyDescent="0.25">
      <c r="A12" s="24">
        <v>212</v>
      </c>
      <c r="B12" s="182" t="s">
        <v>1605</v>
      </c>
      <c r="C12" s="183">
        <v>114.2948864</v>
      </c>
      <c r="D12" s="24">
        <v>1</v>
      </c>
      <c r="E12" s="24">
        <v>263</v>
      </c>
      <c r="F12" s="24">
        <v>518</v>
      </c>
      <c r="G12" s="184">
        <v>124838</v>
      </c>
    </row>
    <row r="13" spans="1:7" x14ac:dyDescent="0.25">
      <c r="A13" s="24">
        <v>859</v>
      </c>
      <c r="B13" s="182" t="s">
        <v>1606</v>
      </c>
      <c r="C13" s="183">
        <v>7.0808712119999999</v>
      </c>
      <c r="D13" s="24">
        <v>1</v>
      </c>
      <c r="E13" s="24">
        <v>211</v>
      </c>
      <c r="F13" s="24">
        <v>751</v>
      </c>
      <c r="G13" s="184">
        <v>120517</v>
      </c>
    </row>
    <row r="14" spans="1:7" x14ac:dyDescent="0.25">
      <c r="A14" s="24">
        <v>73</v>
      </c>
      <c r="B14" s="182" t="s">
        <v>1607</v>
      </c>
      <c r="C14" s="183">
        <v>57.850568180000003</v>
      </c>
      <c r="D14" s="24">
        <v>1</v>
      </c>
      <c r="E14" s="24">
        <v>224</v>
      </c>
      <c r="F14" s="24">
        <v>495</v>
      </c>
      <c r="G14" s="184">
        <v>105478</v>
      </c>
    </row>
    <row r="15" spans="1:7" x14ac:dyDescent="0.25">
      <c r="A15" s="24">
        <v>444</v>
      </c>
      <c r="B15" s="182" t="s">
        <v>1608</v>
      </c>
      <c r="C15" s="183">
        <v>42.581628790000003</v>
      </c>
      <c r="D15" s="24">
        <v>1</v>
      </c>
      <c r="E15" s="24">
        <v>360</v>
      </c>
      <c r="F15" s="24">
        <v>294</v>
      </c>
      <c r="G15" s="184">
        <v>101670</v>
      </c>
    </row>
    <row r="16" spans="1:7" x14ac:dyDescent="0.25">
      <c r="A16" s="24">
        <v>356</v>
      </c>
      <c r="B16" s="182" t="s">
        <v>1609</v>
      </c>
      <c r="C16" s="183">
        <v>37.86003788</v>
      </c>
      <c r="D16" s="24">
        <v>1</v>
      </c>
      <c r="E16" s="24">
        <v>230</v>
      </c>
      <c r="F16" s="24">
        <v>1</v>
      </c>
      <c r="G16" s="24">
        <v>230</v>
      </c>
    </row>
    <row r="18" spans="1:1" x14ac:dyDescent="0.25">
      <c r="A18" s="181" t="s">
        <v>1610</v>
      </c>
    </row>
  </sheetData>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26938-50E2-4B1D-B9AC-49F47CFF8200}">
  <sheetPr>
    <tabColor theme="0"/>
  </sheetPr>
  <dimension ref="A1:E13"/>
  <sheetViews>
    <sheetView workbookViewId="0"/>
  </sheetViews>
  <sheetFormatPr defaultRowHeight="15" x14ac:dyDescent="0.25"/>
  <cols>
    <col min="1" max="5" width="22.28515625" style="18" customWidth="1"/>
  </cols>
  <sheetData>
    <row r="1" spans="1:5" ht="45" x14ac:dyDescent="0.25">
      <c r="A1" s="5" t="s">
        <v>1611</v>
      </c>
      <c r="B1" s="5" t="s">
        <v>1591</v>
      </c>
      <c r="C1" s="5" t="s">
        <v>1592</v>
      </c>
      <c r="D1" s="5" t="s">
        <v>1593</v>
      </c>
      <c r="E1" s="5" t="s">
        <v>1594</v>
      </c>
    </row>
    <row r="2" spans="1:5" x14ac:dyDescent="0.25">
      <c r="A2" s="16">
        <v>364</v>
      </c>
      <c r="B2" s="19">
        <v>9</v>
      </c>
      <c r="C2" s="38">
        <v>1184</v>
      </c>
      <c r="D2" s="38">
        <v>60876</v>
      </c>
      <c r="E2" s="38">
        <v>4606674</v>
      </c>
    </row>
    <row r="3" spans="1:5" x14ac:dyDescent="0.25">
      <c r="A3" s="16">
        <v>237</v>
      </c>
      <c r="B3" s="19">
        <v>10</v>
      </c>
      <c r="C3" s="38">
        <v>3517</v>
      </c>
      <c r="D3" s="38">
        <v>15173</v>
      </c>
      <c r="E3" s="38">
        <v>2190224</v>
      </c>
    </row>
    <row r="4" spans="1:5" x14ac:dyDescent="0.25">
      <c r="A4" s="19">
        <v>322</v>
      </c>
      <c r="B4" s="19">
        <v>2</v>
      </c>
      <c r="C4" s="38">
        <v>438</v>
      </c>
      <c r="D4" s="38">
        <v>16818</v>
      </c>
      <c r="E4" s="38">
        <v>2181048</v>
      </c>
    </row>
    <row r="5" spans="1:5" x14ac:dyDescent="0.25">
      <c r="A5" s="19">
        <v>415</v>
      </c>
      <c r="B5" s="19">
        <v>5</v>
      </c>
      <c r="C5" s="38">
        <v>3104</v>
      </c>
      <c r="D5" s="38">
        <v>13164</v>
      </c>
      <c r="E5" s="38">
        <v>2002316</v>
      </c>
    </row>
    <row r="6" spans="1:5" x14ac:dyDescent="0.25">
      <c r="A6" s="19">
        <v>325</v>
      </c>
      <c r="B6" s="19">
        <v>4</v>
      </c>
      <c r="C6" s="38">
        <v>1789</v>
      </c>
      <c r="D6" s="38">
        <v>16689</v>
      </c>
      <c r="E6" s="38">
        <v>1783980</v>
      </c>
    </row>
    <row r="7" spans="1:5" x14ac:dyDescent="0.25">
      <c r="A7" s="19">
        <v>214</v>
      </c>
      <c r="B7" s="19">
        <v>17</v>
      </c>
      <c r="C7" s="38">
        <v>7410</v>
      </c>
      <c r="D7" s="38">
        <v>6603</v>
      </c>
      <c r="E7" s="38">
        <v>1460141</v>
      </c>
    </row>
    <row r="8" spans="1:5" x14ac:dyDescent="0.25">
      <c r="A8" s="39" t="s">
        <v>1612</v>
      </c>
      <c r="B8" s="19">
        <v>3</v>
      </c>
      <c r="C8" s="38">
        <v>1062</v>
      </c>
      <c r="D8" s="38">
        <v>2918</v>
      </c>
      <c r="E8" s="38">
        <v>1385607</v>
      </c>
    </row>
    <row r="9" spans="1:5" x14ac:dyDescent="0.25">
      <c r="A9" s="19">
        <v>520</v>
      </c>
      <c r="B9" s="19">
        <v>12</v>
      </c>
      <c r="C9" s="38">
        <v>3653</v>
      </c>
      <c r="D9" s="38">
        <v>11088</v>
      </c>
      <c r="E9" s="38">
        <v>1258592</v>
      </c>
    </row>
    <row r="10" spans="1:5" x14ac:dyDescent="0.25">
      <c r="A10" s="19">
        <v>781</v>
      </c>
      <c r="B10" s="19">
        <v>5</v>
      </c>
      <c r="C10" s="38">
        <v>1238</v>
      </c>
      <c r="D10" s="38">
        <v>25936</v>
      </c>
      <c r="E10" s="38">
        <v>1212009</v>
      </c>
    </row>
    <row r="11" spans="1:5" x14ac:dyDescent="0.25">
      <c r="A11" s="19">
        <v>286</v>
      </c>
      <c r="B11" s="19">
        <v>4</v>
      </c>
      <c r="C11" s="38">
        <v>1216</v>
      </c>
      <c r="D11" s="38">
        <v>20283</v>
      </c>
      <c r="E11" s="38">
        <v>1211621</v>
      </c>
    </row>
    <row r="13" spans="1:5" x14ac:dyDescent="0.25">
      <c r="A13" s="18" t="s">
        <v>1610</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2F7BA-C155-47A6-8787-94E18FB5F70B}">
  <dimension ref="A1:M5"/>
  <sheetViews>
    <sheetView zoomScale="70" zoomScaleNormal="70" workbookViewId="0"/>
  </sheetViews>
  <sheetFormatPr defaultColWidth="8.85546875" defaultRowHeight="15" x14ac:dyDescent="0.25"/>
  <cols>
    <col min="1" max="1" width="27" style="53" customWidth="1"/>
    <col min="2" max="2" width="22.7109375" style="53" customWidth="1"/>
    <col min="3" max="3" width="25.42578125" style="53" customWidth="1"/>
    <col min="4" max="4" width="24.7109375" style="53" customWidth="1"/>
    <col min="5" max="5" width="21.28515625" style="53" customWidth="1"/>
    <col min="6" max="6" width="31.28515625" style="53" customWidth="1"/>
    <col min="7" max="7" width="24.42578125" style="53" bestFit="1" customWidth="1"/>
    <col min="8" max="8" width="36.5703125" style="53" bestFit="1" customWidth="1"/>
    <col min="9" max="9" width="24.42578125" style="53" bestFit="1" customWidth="1"/>
    <col min="10" max="10" width="36.5703125" style="53" bestFit="1" customWidth="1"/>
    <col min="11" max="11" width="21.28515625" style="53" bestFit="1" customWidth="1"/>
    <col min="12" max="12" width="14.5703125" style="53" bestFit="1" customWidth="1"/>
    <col min="13" max="13" width="19.140625" style="53" bestFit="1" customWidth="1"/>
    <col min="14" max="16384" width="8.85546875" style="59"/>
  </cols>
  <sheetData>
    <row r="1" spans="1:13" ht="30" x14ac:dyDescent="0.25">
      <c r="A1" s="5" t="s">
        <v>1353</v>
      </c>
      <c r="B1" s="5" t="s">
        <v>1613</v>
      </c>
      <c r="C1" s="5" t="s">
        <v>1614</v>
      </c>
      <c r="D1" s="5" t="s">
        <v>1615</v>
      </c>
      <c r="E1" s="5" t="s">
        <v>1357</v>
      </c>
      <c r="F1" s="5" t="s">
        <v>1616</v>
      </c>
      <c r="G1" s="5" t="s">
        <v>1617</v>
      </c>
      <c r="H1" s="5" t="s">
        <v>1362</v>
      </c>
      <c r="I1" s="5" t="s">
        <v>1618</v>
      </c>
      <c r="J1" s="5" t="s">
        <v>1366</v>
      </c>
      <c r="K1" s="5" t="s">
        <v>1619</v>
      </c>
      <c r="L1" s="5" t="s">
        <v>1620</v>
      </c>
      <c r="M1" s="5" t="s">
        <v>1621</v>
      </c>
    </row>
    <row r="2" spans="1:13" ht="105" x14ac:dyDescent="0.25">
      <c r="A2" s="10" t="s">
        <v>1622</v>
      </c>
      <c r="B2" s="108" t="s">
        <v>1373</v>
      </c>
      <c r="C2" s="10" t="s">
        <v>1623</v>
      </c>
      <c r="D2" s="10" t="s">
        <v>8</v>
      </c>
      <c r="E2" s="10" t="s">
        <v>8</v>
      </c>
      <c r="F2" s="10" t="s">
        <v>1624</v>
      </c>
      <c r="G2" s="10" t="s">
        <v>8</v>
      </c>
      <c r="H2" s="10" t="s">
        <v>1625</v>
      </c>
      <c r="I2" s="10" t="s">
        <v>8</v>
      </c>
      <c r="J2" s="10" t="s">
        <v>1626</v>
      </c>
      <c r="K2" s="10" t="s">
        <v>8</v>
      </c>
      <c r="L2" s="108" t="s">
        <v>8</v>
      </c>
      <c r="M2" s="108" t="s">
        <v>1627</v>
      </c>
    </row>
    <row r="3" spans="1:13" ht="90.75" customHeight="1" x14ac:dyDescent="0.25">
      <c r="A3" s="10" t="s">
        <v>1628</v>
      </c>
      <c r="B3" s="108" t="s">
        <v>1629</v>
      </c>
      <c r="C3" s="10" t="s">
        <v>1630</v>
      </c>
      <c r="D3" s="10" t="s">
        <v>8</v>
      </c>
      <c r="E3" s="10" t="s">
        <v>8</v>
      </c>
      <c r="F3" s="10" t="s">
        <v>1631</v>
      </c>
      <c r="G3" s="10" t="s">
        <v>8</v>
      </c>
      <c r="H3" s="10" t="s">
        <v>1631</v>
      </c>
      <c r="I3" s="10" t="s">
        <v>8</v>
      </c>
      <c r="J3" s="10" t="s">
        <v>1631</v>
      </c>
      <c r="K3" s="10" t="s">
        <v>8</v>
      </c>
      <c r="L3" s="108" t="s">
        <v>8</v>
      </c>
      <c r="M3" s="108" t="s">
        <v>1632</v>
      </c>
    </row>
    <row r="4" spans="1:13" ht="30" x14ac:dyDescent="0.25">
      <c r="A4" s="10" t="s">
        <v>1633</v>
      </c>
      <c r="B4" s="10" t="s">
        <v>1413</v>
      </c>
      <c r="C4" s="10" t="s">
        <v>1253</v>
      </c>
      <c r="D4" s="10" t="s">
        <v>8</v>
      </c>
      <c r="E4" s="10" t="s">
        <v>7</v>
      </c>
      <c r="F4" s="185">
        <v>500</v>
      </c>
      <c r="G4" s="186">
        <v>2.9999999999999997E-4</v>
      </c>
      <c r="H4" s="185">
        <v>500</v>
      </c>
      <c r="I4" s="186">
        <v>2.9999999999999997E-4</v>
      </c>
      <c r="J4" s="185">
        <v>500</v>
      </c>
      <c r="K4" s="186">
        <v>2.9999999999999997E-4</v>
      </c>
      <c r="L4" s="187">
        <v>1500</v>
      </c>
      <c r="M4" s="108" t="s">
        <v>1634</v>
      </c>
    </row>
    <row r="5" spans="1:13" ht="60" x14ac:dyDescent="0.25">
      <c r="A5" s="10" t="s">
        <v>1635</v>
      </c>
      <c r="B5" s="10" t="s">
        <v>1629</v>
      </c>
      <c r="C5" s="10" t="s">
        <v>1636</v>
      </c>
      <c r="D5" s="10" t="s">
        <v>8</v>
      </c>
      <c r="E5" s="10" t="s">
        <v>8</v>
      </c>
      <c r="F5" s="10" t="s">
        <v>8</v>
      </c>
      <c r="G5" s="10" t="s">
        <v>8</v>
      </c>
      <c r="H5" s="10" t="s">
        <v>8</v>
      </c>
      <c r="I5" s="10" t="s">
        <v>8</v>
      </c>
      <c r="J5" s="10" t="s">
        <v>8</v>
      </c>
      <c r="K5" s="10" t="s">
        <v>8</v>
      </c>
      <c r="L5" s="108" t="s">
        <v>8</v>
      </c>
      <c r="M5" s="108" t="s">
        <v>1637</v>
      </c>
    </row>
  </sheetData>
  <autoFilter ref="A1:L5" xr:uid="{DCC74BC2-7FB6-42C9-9625-CB0B4806B228}"/>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D1B3F-E2FF-4863-B663-FA65E98F53F5}">
  <dimension ref="A1:X4"/>
  <sheetViews>
    <sheetView workbookViewId="0"/>
  </sheetViews>
  <sheetFormatPr defaultColWidth="8.85546875" defaultRowHeight="15" x14ac:dyDescent="0.25"/>
  <cols>
    <col min="1" max="1" width="21.7109375" style="181" customWidth="1"/>
    <col min="2" max="2" width="10.28515625" style="181" customWidth="1"/>
    <col min="3" max="3" width="13.85546875" style="181" customWidth="1"/>
    <col min="4" max="4" width="15.28515625" style="181" customWidth="1"/>
    <col min="5" max="8" width="8.85546875" style="181"/>
    <col min="9" max="9" width="9.5703125" style="181" customWidth="1"/>
    <col min="10" max="10" width="9.7109375" style="181" customWidth="1"/>
    <col min="11" max="11" width="8.28515625" style="181" customWidth="1"/>
    <col min="12" max="16" width="10.28515625" style="181" customWidth="1"/>
    <col min="17" max="17" width="8.85546875" style="181"/>
    <col min="18" max="18" width="11.42578125" style="181" customWidth="1"/>
    <col min="19" max="19" width="9.7109375" style="181" customWidth="1"/>
    <col min="20" max="20" width="11.140625" style="181" customWidth="1"/>
    <col min="21" max="21" width="8.85546875" style="181"/>
    <col min="22" max="22" width="10.28515625" style="181" bestFit="1" customWidth="1"/>
    <col min="23" max="23" width="8.85546875" style="181"/>
    <col min="24" max="16384" width="8.85546875" style="59"/>
  </cols>
  <sheetData>
    <row r="1" spans="1:24" ht="90" x14ac:dyDescent="0.25">
      <c r="A1" s="15" t="s">
        <v>1638</v>
      </c>
      <c r="B1" s="5" t="s">
        <v>1493</v>
      </c>
      <c r="C1" s="5" t="s">
        <v>1615</v>
      </c>
      <c r="D1" s="5" t="s">
        <v>1357</v>
      </c>
      <c r="E1" s="9" t="s">
        <v>1639</v>
      </c>
      <c r="F1" s="5" t="s">
        <v>1640</v>
      </c>
      <c r="G1" s="5" t="s">
        <v>1641</v>
      </c>
      <c r="H1" s="5" t="s">
        <v>1642</v>
      </c>
      <c r="I1" s="9" t="s">
        <v>1643</v>
      </c>
      <c r="J1" s="9" t="s">
        <v>1644</v>
      </c>
      <c r="K1" s="5" t="s">
        <v>1645</v>
      </c>
      <c r="L1" s="5" t="s">
        <v>1646</v>
      </c>
      <c r="M1" s="9" t="s">
        <v>1647</v>
      </c>
      <c r="N1" s="9" t="s">
        <v>1648</v>
      </c>
      <c r="O1" s="9" t="s">
        <v>1649</v>
      </c>
      <c r="P1" s="9" t="s">
        <v>1650</v>
      </c>
      <c r="Q1" s="5" t="s">
        <v>1651</v>
      </c>
      <c r="R1" s="5" t="s">
        <v>1617</v>
      </c>
      <c r="S1" s="5" t="s">
        <v>1618</v>
      </c>
      <c r="T1" s="5" t="s">
        <v>1652</v>
      </c>
      <c r="U1" s="5" t="s">
        <v>1653</v>
      </c>
      <c r="V1" s="5" t="s">
        <v>1654</v>
      </c>
      <c r="W1" s="5" t="s">
        <v>1621</v>
      </c>
    </row>
    <row r="2" spans="1:24" x14ac:dyDescent="0.25">
      <c r="A2" s="24" t="s">
        <v>1655</v>
      </c>
      <c r="B2" s="188" t="s">
        <v>1656</v>
      </c>
      <c r="C2" s="24" t="s">
        <v>8</v>
      </c>
      <c r="D2" s="12" t="s">
        <v>1431</v>
      </c>
      <c r="E2" s="189">
        <v>60080</v>
      </c>
      <c r="F2" s="190">
        <v>140365</v>
      </c>
      <c r="G2" s="184">
        <v>207680</v>
      </c>
      <c r="H2" s="191">
        <v>255000</v>
      </c>
      <c r="I2" s="189">
        <v>60080</v>
      </c>
      <c r="J2" s="189">
        <v>140365</v>
      </c>
      <c r="K2" s="192">
        <v>207680</v>
      </c>
      <c r="L2" s="191">
        <v>255000</v>
      </c>
      <c r="M2" s="189">
        <v>60080</v>
      </c>
      <c r="N2" s="189">
        <v>140365</v>
      </c>
      <c r="O2" s="193">
        <v>207680</v>
      </c>
      <c r="P2" s="189">
        <v>255000</v>
      </c>
      <c r="Q2" s="194">
        <v>1</v>
      </c>
      <c r="R2" s="195">
        <v>9.7000000000000003E-3</v>
      </c>
      <c r="S2" s="195">
        <v>9.7000000000000003E-3</v>
      </c>
      <c r="T2" s="195">
        <v>9.7000000000000003E-3</v>
      </c>
      <c r="U2" s="196">
        <f>H2+L2+P2</f>
        <v>765000</v>
      </c>
      <c r="V2" s="197">
        <v>47118</v>
      </c>
      <c r="W2" s="24" t="s">
        <v>1657</v>
      </c>
    </row>
    <row r="3" spans="1:24" x14ac:dyDescent="0.25">
      <c r="A3" s="198" t="s">
        <v>1658</v>
      </c>
      <c r="B3" s="199" t="s">
        <v>1659</v>
      </c>
      <c r="C3" s="200" t="s">
        <v>8</v>
      </c>
      <c r="D3" s="188" t="s">
        <v>1660</v>
      </c>
      <c r="E3" s="59">
        <v>25</v>
      </c>
      <c r="F3" s="188">
        <v>44</v>
      </c>
      <c r="G3" s="188">
        <v>92</v>
      </c>
      <c r="H3" s="188">
        <v>106</v>
      </c>
      <c r="I3" s="59">
        <v>25</v>
      </c>
      <c r="J3" s="188">
        <v>44</v>
      </c>
      <c r="K3" s="188">
        <v>92</v>
      </c>
      <c r="L3" s="188">
        <v>106</v>
      </c>
      <c r="M3" s="59">
        <v>25</v>
      </c>
      <c r="N3" s="188">
        <v>44</v>
      </c>
      <c r="O3" s="188">
        <v>92</v>
      </c>
      <c r="P3" s="188">
        <v>106</v>
      </c>
      <c r="Q3" s="194">
        <v>1</v>
      </c>
      <c r="R3" s="195">
        <v>9.7000000000000003E-3</v>
      </c>
      <c r="S3" s="195">
        <v>9.7000000000000003E-3</v>
      </c>
      <c r="T3" s="195">
        <v>9.7000000000000003E-3</v>
      </c>
      <c r="U3" s="196">
        <f>H3+L3+P3</f>
        <v>318</v>
      </c>
      <c r="V3" s="197">
        <v>47118</v>
      </c>
      <c r="W3" s="188" t="s">
        <v>1657</v>
      </c>
      <c r="X3" s="180"/>
    </row>
    <row r="4" spans="1:24" x14ac:dyDescent="0.25">
      <c r="A4" s="201" t="s">
        <v>1661</v>
      </c>
      <c r="B4" s="199" t="s">
        <v>1662</v>
      </c>
      <c r="C4" s="202" t="s">
        <v>8</v>
      </c>
      <c r="D4" s="199" t="s">
        <v>1428</v>
      </c>
      <c r="E4" s="189">
        <v>4479</v>
      </c>
      <c r="F4" s="189">
        <v>12196</v>
      </c>
      <c r="G4" s="189">
        <v>20875</v>
      </c>
      <c r="H4" s="189">
        <v>22000</v>
      </c>
      <c r="I4" s="189">
        <v>4479</v>
      </c>
      <c r="J4" s="189">
        <v>12196</v>
      </c>
      <c r="K4" s="189">
        <v>20875</v>
      </c>
      <c r="L4" s="189">
        <v>22000</v>
      </c>
      <c r="M4" s="189">
        <v>4479</v>
      </c>
      <c r="N4" s="189">
        <v>12196</v>
      </c>
      <c r="O4" s="189">
        <v>20875</v>
      </c>
      <c r="P4" s="189">
        <v>22000</v>
      </c>
      <c r="Q4" s="194">
        <v>1</v>
      </c>
      <c r="R4" s="195">
        <v>9.7999999999999997E-3</v>
      </c>
      <c r="S4" s="195">
        <v>9.7999999999999997E-3</v>
      </c>
      <c r="T4" s="195">
        <v>9.7999999999999997E-3</v>
      </c>
      <c r="U4" s="196">
        <f>H4+L4+P4</f>
        <v>66000</v>
      </c>
      <c r="V4" s="197">
        <v>47118</v>
      </c>
      <c r="W4" s="199" t="s">
        <v>1663</v>
      </c>
    </row>
  </sheetData>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0"/>
  </sheetPr>
  <dimension ref="A1:D3"/>
  <sheetViews>
    <sheetView workbookViewId="0"/>
  </sheetViews>
  <sheetFormatPr defaultRowHeight="15" x14ac:dyDescent="0.25"/>
  <cols>
    <col min="1" max="1" width="22.42578125" style="8" customWidth="1"/>
    <col min="2" max="2" width="32.5703125" style="8" customWidth="1"/>
    <col min="3" max="3" width="17.7109375" style="8" customWidth="1"/>
    <col min="4" max="4" width="18.28515625" style="8" customWidth="1"/>
  </cols>
  <sheetData>
    <row r="1" spans="1:4" x14ac:dyDescent="0.25">
      <c r="A1" s="5" t="s">
        <v>1447</v>
      </c>
      <c r="B1" s="5" t="s">
        <v>1448</v>
      </c>
      <c r="C1" s="5" t="s">
        <v>1664</v>
      </c>
      <c r="D1" s="5" t="s">
        <v>1665</v>
      </c>
    </row>
    <row r="2" spans="1:4" ht="30" x14ac:dyDescent="0.25">
      <c r="A2" s="4" t="s">
        <v>1666</v>
      </c>
      <c r="B2" s="4" t="s">
        <v>1667</v>
      </c>
      <c r="C2" s="4" t="s">
        <v>1668</v>
      </c>
      <c r="D2" s="4" t="s">
        <v>1475</v>
      </c>
    </row>
    <row r="3" spans="1:4" ht="30" x14ac:dyDescent="0.25">
      <c r="A3" s="4" t="s">
        <v>1666</v>
      </c>
      <c r="B3" s="4" t="s">
        <v>1669</v>
      </c>
      <c r="C3" s="4" t="s">
        <v>1668</v>
      </c>
      <c r="D3" s="4" t="s">
        <v>1670</v>
      </c>
    </row>
  </sheetData>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3C277-B25D-42CF-B098-43BA224A3C1D}">
  <sheetPr>
    <tabColor theme="0"/>
  </sheetPr>
  <dimension ref="A1:E6"/>
  <sheetViews>
    <sheetView workbookViewId="0">
      <pane ySplit="1" topLeftCell="A2" activePane="bottomLeft" state="frozen"/>
      <selection pane="bottomLeft" activeCell="A2" sqref="A2"/>
    </sheetView>
  </sheetViews>
  <sheetFormatPr defaultRowHeight="15" x14ac:dyDescent="0.25"/>
  <cols>
    <col min="1" max="1" width="19" style="8" customWidth="1"/>
    <col min="2" max="2" width="31.140625" style="8" customWidth="1"/>
    <col min="3" max="3" width="28" style="8" customWidth="1"/>
    <col min="4" max="4" width="26.85546875" style="8" customWidth="1"/>
    <col min="5" max="5" width="33" style="8" customWidth="1"/>
  </cols>
  <sheetData>
    <row r="1" spans="1:5" ht="45" x14ac:dyDescent="0.25">
      <c r="A1" s="27" t="s">
        <v>1671</v>
      </c>
      <c r="B1" s="27" t="s">
        <v>1672</v>
      </c>
      <c r="C1" s="27" t="s">
        <v>1673</v>
      </c>
      <c r="D1" s="27" t="s">
        <v>1674</v>
      </c>
      <c r="E1" s="27" t="s">
        <v>1675</v>
      </c>
    </row>
    <row r="2" spans="1:5" ht="90" x14ac:dyDescent="0.25">
      <c r="A2" s="26" t="s">
        <v>1676</v>
      </c>
      <c r="B2" s="26" t="s">
        <v>1677</v>
      </c>
      <c r="C2" s="26" t="s">
        <v>1678</v>
      </c>
      <c r="D2" s="26" t="s">
        <v>1679</v>
      </c>
      <c r="E2" s="26" t="s">
        <v>1680</v>
      </c>
    </row>
    <row r="3" spans="1:5" ht="60" x14ac:dyDescent="0.25">
      <c r="A3" s="26" t="s">
        <v>1681</v>
      </c>
      <c r="B3" s="26" t="s">
        <v>1682</v>
      </c>
      <c r="C3" s="26" t="s">
        <v>1683</v>
      </c>
      <c r="D3" s="26" t="s">
        <v>1679</v>
      </c>
      <c r="E3" s="26" t="s">
        <v>1684</v>
      </c>
    </row>
    <row r="4" spans="1:5" ht="60" x14ac:dyDescent="0.25">
      <c r="A4" s="26" t="s">
        <v>1685</v>
      </c>
      <c r="B4" s="26" t="s">
        <v>1686</v>
      </c>
      <c r="C4" s="26" t="s">
        <v>1683</v>
      </c>
      <c r="D4" s="26" t="s">
        <v>1679</v>
      </c>
      <c r="E4" s="26" t="s">
        <v>1687</v>
      </c>
    </row>
    <row r="5" spans="1:5" ht="105" x14ac:dyDescent="0.25">
      <c r="A5" s="28" t="s">
        <v>1688</v>
      </c>
      <c r="B5" s="28" t="s">
        <v>1689</v>
      </c>
      <c r="C5" s="28" t="s">
        <v>1690</v>
      </c>
      <c r="D5" s="28" t="s">
        <v>1691</v>
      </c>
      <c r="E5" s="28" t="s">
        <v>1692</v>
      </c>
    </row>
    <row r="6" spans="1:5" ht="90" x14ac:dyDescent="0.25">
      <c r="A6" s="4" t="s">
        <v>1693</v>
      </c>
      <c r="B6" s="4" t="s">
        <v>1694</v>
      </c>
      <c r="C6" s="4" t="s">
        <v>1695</v>
      </c>
      <c r="D6" s="4" t="s">
        <v>1696</v>
      </c>
      <c r="E6" s="4" t="s">
        <v>1697</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0"/>
  </sheetPr>
  <dimension ref="A1:D2"/>
  <sheetViews>
    <sheetView workbookViewId="0"/>
  </sheetViews>
  <sheetFormatPr defaultRowHeight="15" x14ac:dyDescent="0.25"/>
  <cols>
    <col min="1" max="1" width="27.42578125" style="18" customWidth="1"/>
    <col min="2" max="2" width="15.5703125" style="18" customWidth="1"/>
    <col min="3" max="3" width="19.85546875" style="18" customWidth="1"/>
    <col min="4" max="4" width="41.28515625" style="18" customWidth="1"/>
  </cols>
  <sheetData>
    <row r="1" spans="1:4" ht="36" customHeight="1" x14ac:dyDescent="0.25">
      <c r="A1" s="9" t="s">
        <v>1492</v>
      </c>
      <c r="B1" s="9" t="s">
        <v>1493</v>
      </c>
      <c r="C1" s="9" t="s">
        <v>1494</v>
      </c>
      <c r="D1" s="29" t="s">
        <v>1495</v>
      </c>
    </row>
    <row r="2" spans="1:4" ht="60" x14ac:dyDescent="0.25">
      <c r="A2" s="7" t="s">
        <v>1698</v>
      </c>
      <c r="B2" s="7" t="s">
        <v>1699</v>
      </c>
      <c r="C2" s="20" t="s">
        <v>1500</v>
      </c>
      <c r="D2" s="7" t="s">
        <v>1700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5B457-C949-4DC1-81B4-26671ABC5958}">
  <dimension ref="A1:B5"/>
  <sheetViews>
    <sheetView workbookViewId="0"/>
  </sheetViews>
  <sheetFormatPr defaultRowHeight="15" x14ac:dyDescent="0.25"/>
  <cols>
    <col min="1" max="1" width="43.85546875" style="71" customWidth="1"/>
    <col min="2" max="2" width="36.42578125" style="71" customWidth="1"/>
  </cols>
  <sheetData>
    <row r="1" spans="1:2" x14ac:dyDescent="0.25">
      <c r="A1" s="73" t="s">
        <v>97</v>
      </c>
      <c r="B1" s="73" t="s">
        <v>98</v>
      </c>
    </row>
    <row r="2" spans="1:2" x14ac:dyDescent="0.25">
      <c r="A2" s="91">
        <v>2026</v>
      </c>
      <c r="B2" s="90" t="s">
        <v>99</v>
      </c>
    </row>
    <row r="3" spans="1:2" x14ac:dyDescent="0.25">
      <c r="A3" s="91">
        <v>2027</v>
      </c>
      <c r="B3" s="90" t="s">
        <v>100</v>
      </c>
    </row>
    <row r="4" spans="1:2" x14ac:dyDescent="0.25">
      <c r="A4" s="91">
        <v>2028</v>
      </c>
      <c r="B4" s="90" t="s">
        <v>101</v>
      </c>
    </row>
    <row r="5" spans="1:2" x14ac:dyDescent="0.25">
      <c r="A5" s="71" t="s">
        <v>102</v>
      </c>
    </row>
  </sheetData>
  <pageMargins left="0.75" right="0.75" top="1" bottom="1" header="0.5" footer="0.5"/>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D6E3A-4DF1-4C4C-806C-87FE04693873}">
  <dimension ref="A1:P5"/>
  <sheetViews>
    <sheetView workbookViewId="0"/>
  </sheetViews>
  <sheetFormatPr defaultColWidth="8.85546875" defaultRowHeight="15" customHeight="1" x14ac:dyDescent="0.25"/>
  <cols>
    <col min="1" max="1" width="23.140625" style="53" customWidth="1"/>
    <col min="2" max="2" width="21" style="53" customWidth="1"/>
    <col min="3" max="3" width="13.42578125" style="53" customWidth="1"/>
    <col min="4" max="4" width="14.42578125" style="53" customWidth="1"/>
    <col min="5" max="5" width="14.7109375" style="53" customWidth="1"/>
    <col min="6" max="6" width="15.28515625" style="53" customWidth="1"/>
    <col min="7" max="7" width="14.140625" style="53" customWidth="1"/>
    <col min="8" max="8" width="14.7109375" style="53" customWidth="1"/>
    <col min="9" max="9" width="14.5703125" style="53" customWidth="1"/>
    <col min="10" max="10" width="14.42578125" style="53" customWidth="1"/>
    <col min="11" max="11" width="14.5703125" style="53" customWidth="1"/>
    <col min="12" max="12" width="14.7109375" style="53" customWidth="1"/>
    <col min="13" max="13" width="16.28515625" style="53" customWidth="1"/>
    <col min="14" max="14" width="13" style="53" customWidth="1"/>
    <col min="15" max="15" width="12.28515625" style="53" customWidth="1"/>
    <col min="16" max="16" width="12.7109375" style="53" customWidth="1"/>
    <col min="17" max="16384" width="8.85546875" style="59"/>
  </cols>
  <sheetData>
    <row r="1" spans="1:16" ht="45" x14ac:dyDescent="0.25">
      <c r="A1" s="5" t="s">
        <v>1701</v>
      </c>
      <c r="B1" s="9" t="s">
        <v>1702</v>
      </c>
      <c r="C1" s="9" t="s">
        <v>1532</v>
      </c>
      <c r="D1" s="9" t="s">
        <v>1533</v>
      </c>
      <c r="E1" s="9" t="s">
        <v>1534</v>
      </c>
      <c r="F1" s="9" t="s">
        <v>1703</v>
      </c>
      <c r="G1" s="9" t="s">
        <v>1535</v>
      </c>
      <c r="H1" s="9" t="s">
        <v>1536</v>
      </c>
      <c r="I1" s="9" t="s">
        <v>1704</v>
      </c>
      <c r="J1" s="9" t="s">
        <v>1537</v>
      </c>
      <c r="K1" s="9" t="s">
        <v>1705</v>
      </c>
      <c r="L1" s="9" t="s">
        <v>1706</v>
      </c>
      <c r="M1" s="9" t="s">
        <v>1540</v>
      </c>
      <c r="N1" s="9" t="s">
        <v>1541</v>
      </c>
      <c r="O1" s="9" t="s">
        <v>1542</v>
      </c>
      <c r="P1" s="9" t="s">
        <v>1543</v>
      </c>
    </row>
    <row r="2" spans="1:16" s="141" customFormat="1" ht="105" x14ac:dyDescent="0.25">
      <c r="A2" s="54" t="s">
        <v>1707</v>
      </c>
      <c r="B2" s="54" t="s">
        <v>1708</v>
      </c>
      <c r="C2" s="54" t="s">
        <v>1431</v>
      </c>
      <c r="D2" s="21" t="s">
        <v>1709</v>
      </c>
      <c r="E2" s="214">
        <v>0.15</v>
      </c>
      <c r="F2" s="214">
        <v>1</v>
      </c>
      <c r="G2" s="21" t="s">
        <v>1710</v>
      </c>
      <c r="H2" s="214">
        <v>0.15</v>
      </c>
      <c r="I2" s="214">
        <v>1</v>
      </c>
      <c r="J2" s="21" t="s">
        <v>1709</v>
      </c>
      <c r="K2" s="203">
        <v>0.15</v>
      </c>
      <c r="L2" s="203">
        <v>1</v>
      </c>
      <c r="M2" s="204" t="s">
        <v>1711</v>
      </c>
      <c r="N2" s="203">
        <v>0.9</v>
      </c>
      <c r="O2" s="203">
        <v>0.9</v>
      </c>
      <c r="P2" s="203">
        <v>0.9</v>
      </c>
    </row>
    <row r="3" spans="1:16" ht="15" customHeight="1" x14ac:dyDescent="0.25">
      <c r="A3" s="181" t="s">
        <v>1712</v>
      </c>
    </row>
    <row r="4" spans="1:16" ht="15" customHeight="1" x14ac:dyDescent="0.25">
      <c r="A4" s="181" t="s">
        <v>1713</v>
      </c>
    </row>
    <row r="5" spans="1:16" x14ac:dyDescent="0.25"/>
  </sheetData>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0"/>
  </sheetPr>
  <dimension ref="A1:E3"/>
  <sheetViews>
    <sheetView workbookViewId="0"/>
  </sheetViews>
  <sheetFormatPr defaultRowHeight="15" x14ac:dyDescent="0.25"/>
  <cols>
    <col min="1" max="1" width="11.85546875" style="18" bestFit="1" customWidth="1"/>
    <col min="2" max="2" width="9.28515625" style="18" bestFit="1" customWidth="1"/>
    <col min="3" max="3" width="9.7109375" style="18" bestFit="1" customWidth="1"/>
    <col min="4" max="4" width="10.85546875" style="18" bestFit="1" customWidth="1"/>
    <col min="5" max="5" width="9.28515625" style="18" bestFit="1" customWidth="1"/>
    <col min="7" max="7" width="18.140625" customWidth="1"/>
  </cols>
  <sheetData>
    <row r="1" spans="1:5" x14ac:dyDescent="0.25">
      <c r="A1" s="30" t="s">
        <v>1575</v>
      </c>
      <c r="B1" s="30" t="s">
        <v>1576</v>
      </c>
      <c r="C1" s="30" t="s">
        <v>1577</v>
      </c>
      <c r="D1" s="30" t="s">
        <v>1578</v>
      </c>
      <c r="E1" s="30" t="s">
        <v>1579</v>
      </c>
    </row>
    <row r="2" spans="1:5" x14ac:dyDescent="0.25">
      <c r="A2" s="20" t="s">
        <v>1714</v>
      </c>
      <c r="B2" s="31">
        <v>2514</v>
      </c>
      <c r="C2" s="31">
        <v>3601</v>
      </c>
      <c r="D2" s="31">
        <v>53</v>
      </c>
      <c r="E2" s="31">
        <v>70</v>
      </c>
    </row>
    <row r="3" spans="1:5" x14ac:dyDescent="0.25">
      <c r="A3" s="20" t="s">
        <v>1715</v>
      </c>
      <c r="B3" s="31">
        <v>790</v>
      </c>
      <c r="C3" s="31">
        <v>2475</v>
      </c>
      <c r="D3" s="31">
        <v>411</v>
      </c>
      <c r="E3" s="31">
        <v>2</v>
      </c>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0"/>
  </sheetPr>
  <dimension ref="A1:G5"/>
  <sheetViews>
    <sheetView workbookViewId="0"/>
  </sheetViews>
  <sheetFormatPr defaultRowHeight="15" x14ac:dyDescent="0.25"/>
  <cols>
    <col min="1" max="1" width="12.5703125" style="18" bestFit="1" customWidth="1"/>
    <col min="2" max="2" width="10.28515625" style="18" customWidth="1"/>
    <col min="3" max="3" width="9.7109375" style="18" bestFit="1" customWidth="1"/>
    <col min="4" max="4" width="10.85546875" style="18" bestFit="1" customWidth="1"/>
    <col min="5" max="5" width="9.28515625" style="18" bestFit="1" customWidth="1"/>
    <col min="7" max="7" width="36.7109375" customWidth="1"/>
  </cols>
  <sheetData>
    <row r="1" spans="1:7" x14ac:dyDescent="0.25">
      <c r="A1" s="30" t="s">
        <v>1584</v>
      </c>
      <c r="B1" s="30" t="s">
        <v>1576</v>
      </c>
      <c r="C1" s="30" t="s">
        <v>1577</v>
      </c>
      <c r="D1" s="30" t="s">
        <v>1578</v>
      </c>
      <c r="E1" s="30" t="s">
        <v>1579</v>
      </c>
    </row>
    <row r="2" spans="1:7" x14ac:dyDescent="0.25">
      <c r="A2" s="20" t="s">
        <v>1716</v>
      </c>
      <c r="B2" s="31">
        <v>3220</v>
      </c>
      <c r="C2" s="31">
        <v>6039</v>
      </c>
      <c r="D2" s="31">
        <v>463</v>
      </c>
      <c r="E2" s="31">
        <v>69</v>
      </c>
      <c r="G2" s="3"/>
    </row>
    <row r="3" spans="1:7" x14ac:dyDescent="0.25">
      <c r="A3" s="20" t="s">
        <v>1717</v>
      </c>
      <c r="B3" s="31">
        <v>84</v>
      </c>
      <c r="C3" s="31">
        <v>37</v>
      </c>
      <c r="D3" s="31">
        <v>1</v>
      </c>
      <c r="E3" s="31">
        <v>3</v>
      </c>
    </row>
    <row r="5" spans="1:7" x14ac:dyDescent="0.25">
      <c r="A5" s="18" t="s">
        <v>1718</v>
      </c>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0"/>
  </sheetPr>
  <dimension ref="A1:I16"/>
  <sheetViews>
    <sheetView workbookViewId="0">
      <pane ySplit="1" topLeftCell="A2" activePane="bottomLeft" state="frozen"/>
      <selection pane="bottomLeft" activeCell="A2" sqref="A2"/>
    </sheetView>
  </sheetViews>
  <sheetFormatPr defaultRowHeight="15" x14ac:dyDescent="0.25"/>
  <cols>
    <col min="1" max="1" width="20.5703125" style="18" customWidth="1"/>
    <col min="2" max="2" width="50.5703125" style="18" customWidth="1"/>
    <col min="3" max="3" width="29.5703125" style="18" customWidth="1"/>
    <col min="4" max="4" width="15.28515625" style="18" customWidth="1"/>
    <col min="5" max="5" width="19.140625" style="18" customWidth="1"/>
    <col min="6" max="6" width="15.7109375" style="18" customWidth="1"/>
    <col min="7" max="7" width="16.28515625" style="18" customWidth="1"/>
    <col min="8" max="8" width="10.7109375" style="18" customWidth="1"/>
    <col min="9" max="9" width="31.42578125" style="18" customWidth="1"/>
  </cols>
  <sheetData>
    <row r="1" spans="1:9" ht="75" x14ac:dyDescent="0.25">
      <c r="A1" s="15" t="s">
        <v>1719</v>
      </c>
      <c r="B1" s="15" t="s">
        <v>1720</v>
      </c>
      <c r="C1" s="5" t="s">
        <v>1721</v>
      </c>
      <c r="D1" s="5" t="s">
        <v>1722</v>
      </c>
      <c r="E1" s="5" t="s">
        <v>1723</v>
      </c>
      <c r="F1" s="5" t="s">
        <v>1724</v>
      </c>
      <c r="G1" s="5" t="s">
        <v>1725</v>
      </c>
      <c r="H1" s="5" t="s">
        <v>1726</v>
      </c>
      <c r="I1" s="5" t="s">
        <v>1727</v>
      </c>
    </row>
    <row r="2" spans="1:9" ht="45" x14ac:dyDescent="0.25">
      <c r="A2" s="4" t="s">
        <v>1728</v>
      </c>
      <c r="B2" s="4" t="s">
        <v>1729</v>
      </c>
      <c r="C2" s="4" t="s">
        <v>1730</v>
      </c>
      <c r="D2" s="19">
        <v>1</v>
      </c>
      <c r="E2" s="19">
        <v>1</v>
      </c>
      <c r="F2" s="19" t="s">
        <v>8</v>
      </c>
      <c r="G2" s="19" t="s">
        <v>8</v>
      </c>
      <c r="H2" s="19">
        <v>1</v>
      </c>
      <c r="I2" s="4" t="s">
        <v>1731</v>
      </c>
    </row>
    <row r="3" spans="1:9" ht="45" x14ac:dyDescent="0.25">
      <c r="A3" s="4" t="s">
        <v>1732</v>
      </c>
      <c r="B3" s="4" t="s">
        <v>1733</v>
      </c>
      <c r="C3" s="4" t="s">
        <v>1734</v>
      </c>
      <c r="D3" s="19">
        <v>1</v>
      </c>
      <c r="E3" s="19">
        <v>1</v>
      </c>
      <c r="F3" s="19" t="s">
        <v>8</v>
      </c>
      <c r="G3" s="19" t="s">
        <v>8</v>
      </c>
      <c r="H3" s="19">
        <v>1</v>
      </c>
      <c r="I3" s="4" t="s">
        <v>1731</v>
      </c>
    </row>
    <row r="4" spans="1:9" ht="60" x14ac:dyDescent="0.25">
      <c r="A4" s="4" t="s">
        <v>1735</v>
      </c>
      <c r="B4" s="4" t="s">
        <v>1736</v>
      </c>
      <c r="C4" s="4" t="s">
        <v>1734</v>
      </c>
      <c r="D4" s="19">
        <v>1</v>
      </c>
      <c r="E4" s="19">
        <v>1</v>
      </c>
      <c r="F4" s="19" t="s">
        <v>8</v>
      </c>
      <c r="G4" s="19" t="s">
        <v>8</v>
      </c>
      <c r="H4" s="19">
        <v>1</v>
      </c>
      <c r="I4" s="4" t="s">
        <v>1731</v>
      </c>
    </row>
    <row r="5" spans="1:9" ht="45" x14ac:dyDescent="0.25">
      <c r="A5" s="4" t="s">
        <v>1737</v>
      </c>
      <c r="B5" s="4" t="s">
        <v>1738</v>
      </c>
      <c r="C5" s="4" t="s">
        <v>1739</v>
      </c>
      <c r="D5" s="19">
        <v>1</v>
      </c>
      <c r="E5" s="19" t="s">
        <v>8</v>
      </c>
      <c r="F5" s="19" t="s">
        <v>8</v>
      </c>
      <c r="G5" s="19" t="s">
        <v>8</v>
      </c>
      <c r="H5" s="19">
        <v>1</v>
      </c>
      <c r="I5" s="4" t="s">
        <v>1232</v>
      </c>
    </row>
    <row r="6" spans="1:9" ht="45" x14ac:dyDescent="0.25">
      <c r="A6" s="4" t="s">
        <v>1740</v>
      </c>
      <c r="B6" s="4" t="s">
        <v>1741</v>
      </c>
      <c r="C6" s="4" t="s">
        <v>1739</v>
      </c>
      <c r="D6" s="19">
        <v>2</v>
      </c>
      <c r="E6" s="19" t="s">
        <v>8</v>
      </c>
      <c r="F6" s="19" t="s">
        <v>8</v>
      </c>
      <c r="G6" s="19" t="s">
        <v>8</v>
      </c>
      <c r="H6" s="19">
        <v>2</v>
      </c>
      <c r="I6" s="4" t="s">
        <v>1232</v>
      </c>
    </row>
    <row r="7" spans="1:9" ht="45" x14ac:dyDescent="0.25">
      <c r="A7" s="4" t="s">
        <v>1742</v>
      </c>
      <c r="B7" s="4" t="s">
        <v>1743</v>
      </c>
      <c r="C7" s="4" t="s">
        <v>1744</v>
      </c>
      <c r="D7" s="19">
        <v>8</v>
      </c>
      <c r="E7" s="19">
        <v>8</v>
      </c>
      <c r="F7" s="19" t="s">
        <v>8</v>
      </c>
      <c r="G7" s="19" t="s">
        <v>8</v>
      </c>
      <c r="H7" s="19">
        <v>8</v>
      </c>
      <c r="I7" s="4" t="s">
        <v>1731</v>
      </c>
    </row>
    <row r="8" spans="1:9" ht="75" x14ac:dyDescent="0.25">
      <c r="A8" s="4" t="s">
        <v>1745</v>
      </c>
      <c r="B8" s="4" t="s">
        <v>1746</v>
      </c>
      <c r="C8" s="4" t="s">
        <v>1744</v>
      </c>
      <c r="D8" s="19">
        <v>1</v>
      </c>
      <c r="E8" s="19">
        <v>1</v>
      </c>
      <c r="F8" s="19" t="s">
        <v>8</v>
      </c>
      <c r="G8" s="19" t="s">
        <v>8</v>
      </c>
      <c r="H8" s="19">
        <v>1</v>
      </c>
      <c r="I8" s="4" t="s">
        <v>1731</v>
      </c>
    </row>
    <row r="9" spans="1:9" ht="45" x14ac:dyDescent="0.25">
      <c r="A9" s="4" t="s">
        <v>1747</v>
      </c>
      <c r="B9" s="4" t="s">
        <v>1748</v>
      </c>
      <c r="C9" s="4" t="s">
        <v>1744</v>
      </c>
      <c r="D9" s="19">
        <v>4</v>
      </c>
      <c r="E9" s="19">
        <v>4</v>
      </c>
      <c r="F9" s="19" t="s">
        <v>8</v>
      </c>
      <c r="G9" s="19" t="s">
        <v>8</v>
      </c>
      <c r="H9" s="19">
        <v>4</v>
      </c>
      <c r="I9" s="4" t="s">
        <v>1731</v>
      </c>
    </row>
    <row r="10" spans="1:9" ht="90" x14ac:dyDescent="0.25">
      <c r="A10" s="4" t="s">
        <v>1749</v>
      </c>
      <c r="B10" s="4" t="s">
        <v>1750</v>
      </c>
      <c r="C10" s="4" t="s">
        <v>1739</v>
      </c>
      <c r="D10" s="19">
        <v>3</v>
      </c>
      <c r="E10" s="19" t="s">
        <v>8</v>
      </c>
      <c r="F10" s="19" t="s">
        <v>8</v>
      </c>
      <c r="G10" s="19" t="s">
        <v>8</v>
      </c>
      <c r="H10" s="19">
        <v>3</v>
      </c>
      <c r="I10" s="4" t="s">
        <v>1232</v>
      </c>
    </row>
    <row r="11" spans="1:9" ht="60" x14ac:dyDescent="0.25">
      <c r="A11" s="4" t="s">
        <v>1751</v>
      </c>
      <c r="B11" s="4" t="s">
        <v>1752</v>
      </c>
      <c r="C11" s="4" t="s">
        <v>1744</v>
      </c>
      <c r="D11" s="39" t="s">
        <v>8</v>
      </c>
      <c r="E11" s="39" t="s">
        <v>8</v>
      </c>
      <c r="F11" s="39">
        <v>29</v>
      </c>
      <c r="G11" s="39">
        <v>16</v>
      </c>
      <c r="H11" s="39">
        <v>29</v>
      </c>
      <c r="I11" s="4" t="s">
        <v>1731</v>
      </c>
    </row>
    <row r="12" spans="1:9" ht="60" x14ac:dyDescent="0.25">
      <c r="A12" s="4" t="s">
        <v>1753</v>
      </c>
      <c r="B12" s="4" t="s">
        <v>1754</v>
      </c>
      <c r="C12" s="4" t="s">
        <v>1744</v>
      </c>
      <c r="D12" s="39" t="s">
        <v>8</v>
      </c>
      <c r="E12" s="39" t="s">
        <v>8</v>
      </c>
      <c r="F12" s="39">
        <v>47</v>
      </c>
      <c r="G12" s="39">
        <v>53</v>
      </c>
      <c r="H12" s="39">
        <v>62</v>
      </c>
      <c r="I12" s="4" t="s">
        <v>1731</v>
      </c>
    </row>
    <row r="13" spans="1:9" ht="60" x14ac:dyDescent="0.25">
      <c r="A13" s="4" t="s">
        <v>1755</v>
      </c>
      <c r="B13" s="4" t="s">
        <v>1756</v>
      </c>
      <c r="C13" s="4" t="s">
        <v>1744</v>
      </c>
      <c r="D13" s="39" t="s">
        <v>8</v>
      </c>
      <c r="E13" s="39" t="s">
        <v>8</v>
      </c>
      <c r="F13" s="39">
        <v>7</v>
      </c>
      <c r="G13" s="39">
        <v>7</v>
      </c>
      <c r="H13" s="39">
        <v>12</v>
      </c>
      <c r="I13" s="4" t="s">
        <v>1731</v>
      </c>
    </row>
    <row r="14" spans="1:9" ht="45" x14ac:dyDescent="0.25">
      <c r="A14" s="4" t="s">
        <v>1757</v>
      </c>
      <c r="B14" s="4" t="s">
        <v>1758</v>
      </c>
      <c r="C14" s="4" t="s">
        <v>1759</v>
      </c>
      <c r="D14" s="39" t="s">
        <v>8</v>
      </c>
      <c r="E14" s="39" t="s">
        <v>8</v>
      </c>
      <c r="F14" s="39">
        <v>133</v>
      </c>
      <c r="G14" s="39">
        <v>148</v>
      </c>
      <c r="H14" s="39">
        <v>148</v>
      </c>
      <c r="I14" s="4" t="s">
        <v>1760</v>
      </c>
    </row>
    <row r="15" spans="1:9" ht="45" x14ac:dyDescent="0.25">
      <c r="A15" s="4" t="s">
        <v>1761</v>
      </c>
      <c r="B15" s="4" t="s">
        <v>1762</v>
      </c>
      <c r="C15" s="4" t="s">
        <v>1763</v>
      </c>
      <c r="D15" s="39" t="s">
        <v>8</v>
      </c>
      <c r="E15" s="39" t="s">
        <v>8</v>
      </c>
      <c r="F15" s="39">
        <v>5</v>
      </c>
      <c r="G15" s="39">
        <v>3</v>
      </c>
      <c r="H15" s="39">
        <v>5</v>
      </c>
      <c r="I15" s="4" t="s">
        <v>1764</v>
      </c>
    </row>
    <row r="16" spans="1:9" ht="30" x14ac:dyDescent="0.25">
      <c r="A16" s="4" t="s">
        <v>1765</v>
      </c>
      <c r="B16" s="4" t="s">
        <v>1766</v>
      </c>
      <c r="C16" s="4" t="s">
        <v>1767</v>
      </c>
      <c r="D16" s="39">
        <v>27</v>
      </c>
      <c r="E16" s="39" t="s">
        <v>8</v>
      </c>
      <c r="F16" s="39" t="s">
        <v>8</v>
      </c>
      <c r="G16" s="39" t="s">
        <v>8</v>
      </c>
      <c r="H16" s="215">
        <v>27</v>
      </c>
      <c r="I16" s="4" t="s">
        <v>1232</v>
      </c>
    </row>
  </sheetData>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D6B32-3E82-4E58-BAB8-FBFE799A5C59}">
  <dimension ref="A1:O16"/>
  <sheetViews>
    <sheetView zoomScale="90" zoomScaleNormal="90" workbookViewId="0">
      <pane ySplit="1" topLeftCell="A2" activePane="bottomLeft" state="frozen"/>
      <selection pane="bottomLeft" activeCell="A2" sqref="A2"/>
    </sheetView>
  </sheetViews>
  <sheetFormatPr defaultColWidth="8.85546875" defaultRowHeight="15" x14ac:dyDescent="0.25"/>
  <cols>
    <col min="1" max="1" width="22.28515625" style="53" customWidth="1"/>
    <col min="2" max="2" width="14.28515625" style="53" customWidth="1"/>
    <col min="3" max="3" width="28.7109375" style="53" customWidth="1"/>
    <col min="4" max="4" width="12.85546875" style="53" customWidth="1"/>
    <col min="5" max="5" width="12.28515625" style="53" customWidth="1"/>
    <col min="6" max="6" width="20.7109375" style="53" customWidth="1"/>
    <col min="7" max="7" width="12.85546875" style="53" customWidth="1"/>
    <col min="8" max="8" width="21.5703125" style="53" customWidth="1"/>
    <col min="9" max="9" width="13.28515625" style="53" customWidth="1"/>
    <col min="10" max="10" width="21.28515625" style="53" customWidth="1"/>
    <col min="11" max="11" width="13.85546875" style="53" customWidth="1"/>
    <col min="12" max="12" width="11.5703125" style="53" customWidth="1"/>
    <col min="13" max="13" width="15.85546875" style="53" customWidth="1"/>
    <col min="14" max="14" width="19.28515625" style="205" customWidth="1"/>
    <col min="15" max="15" width="36.5703125" style="205" bestFit="1" customWidth="1"/>
    <col min="16" max="16384" width="8.85546875" style="205"/>
  </cols>
  <sheetData>
    <row r="1" spans="1:15" ht="45" x14ac:dyDescent="0.25">
      <c r="A1" s="5" t="s">
        <v>1353</v>
      </c>
      <c r="B1" s="5" t="s">
        <v>1354</v>
      </c>
      <c r="C1" s="5" t="s">
        <v>1355</v>
      </c>
      <c r="D1" s="5" t="s">
        <v>1615</v>
      </c>
      <c r="E1" s="5" t="s">
        <v>1357</v>
      </c>
      <c r="F1" s="5" t="s">
        <v>1768</v>
      </c>
      <c r="G1" s="5" t="s">
        <v>1617</v>
      </c>
      <c r="H1" s="5" t="s">
        <v>1769</v>
      </c>
      <c r="I1" s="5" t="s">
        <v>1618</v>
      </c>
      <c r="J1" s="5" t="s">
        <v>1770</v>
      </c>
      <c r="K1" s="5" t="s">
        <v>1652</v>
      </c>
      <c r="L1" s="5" t="s">
        <v>1653</v>
      </c>
      <c r="M1" s="5" t="s">
        <v>1371</v>
      </c>
    </row>
    <row r="2" spans="1:15" ht="45" x14ac:dyDescent="0.25">
      <c r="A2" s="10" t="s">
        <v>1771</v>
      </c>
      <c r="B2" s="10" t="s">
        <v>1413</v>
      </c>
      <c r="C2" s="10" t="s">
        <v>1772</v>
      </c>
      <c r="D2" s="124" t="s">
        <v>8</v>
      </c>
      <c r="E2" s="124" t="s">
        <v>1773</v>
      </c>
      <c r="F2" s="21">
        <v>192</v>
      </c>
      <c r="G2" s="21" t="s">
        <v>8</v>
      </c>
      <c r="H2" s="21">
        <v>192</v>
      </c>
      <c r="I2" s="21" t="s">
        <v>8</v>
      </c>
      <c r="J2" s="21">
        <v>192</v>
      </c>
      <c r="K2" s="21" t="s">
        <v>8</v>
      </c>
      <c r="L2" s="21">
        <f>F2+H2+J2</f>
        <v>576</v>
      </c>
      <c r="M2" s="124" t="s">
        <v>1774</v>
      </c>
    </row>
    <row r="3" spans="1:15" ht="123" customHeight="1" x14ac:dyDescent="0.25">
      <c r="A3" s="10" t="s">
        <v>1775</v>
      </c>
      <c r="B3" s="10" t="s">
        <v>1373</v>
      </c>
      <c r="C3" s="10" t="s">
        <v>1776</v>
      </c>
      <c r="D3" s="124" t="s">
        <v>8</v>
      </c>
      <c r="E3" s="124" t="s">
        <v>8</v>
      </c>
      <c r="F3" s="21" t="s">
        <v>1777</v>
      </c>
      <c r="G3" s="21" t="s">
        <v>8</v>
      </c>
      <c r="H3" s="21" t="s">
        <v>1778</v>
      </c>
      <c r="I3" s="21" t="s">
        <v>8</v>
      </c>
      <c r="J3" s="21" t="s">
        <v>1779</v>
      </c>
      <c r="K3" s="21" t="s">
        <v>8</v>
      </c>
      <c r="L3" s="21" t="s">
        <v>8</v>
      </c>
      <c r="M3" s="124" t="s">
        <v>1774</v>
      </c>
    </row>
    <row r="4" spans="1:15" ht="136.5" customHeight="1" x14ac:dyDescent="0.25">
      <c r="A4" s="10" t="s">
        <v>1780</v>
      </c>
      <c r="B4" s="10" t="s">
        <v>1373</v>
      </c>
      <c r="C4" s="10" t="s">
        <v>1781</v>
      </c>
      <c r="D4" s="124" t="s">
        <v>8</v>
      </c>
      <c r="E4" s="124" t="s">
        <v>8</v>
      </c>
      <c r="F4" s="21" t="s">
        <v>1782</v>
      </c>
      <c r="G4" s="21" t="s">
        <v>8</v>
      </c>
      <c r="H4" s="21" t="s">
        <v>1783</v>
      </c>
      <c r="I4" s="21" t="s">
        <v>8</v>
      </c>
      <c r="J4" s="21" t="s">
        <v>1784</v>
      </c>
      <c r="K4" s="21" t="s">
        <v>8</v>
      </c>
      <c r="L4" s="21" t="s">
        <v>8</v>
      </c>
      <c r="M4" s="124" t="s">
        <v>1785</v>
      </c>
    </row>
    <row r="5" spans="1:15" ht="75" customHeight="1" x14ac:dyDescent="0.25">
      <c r="A5" s="10" t="s">
        <v>1780</v>
      </c>
      <c r="B5" s="10" t="s">
        <v>1413</v>
      </c>
      <c r="C5" s="10" t="s">
        <v>1786</v>
      </c>
      <c r="D5" s="124" t="s">
        <v>8</v>
      </c>
      <c r="E5" s="124" t="s">
        <v>1787</v>
      </c>
      <c r="F5" s="21">
        <v>60</v>
      </c>
      <c r="G5" s="151">
        <v>0.15429999999999999</v>
      </c>
      <c r="H5" s="21">
        <v>60</v>
      </c>
      <c r="I5" s="151">
        <v>0.154</v>
      </c>
      <c r="J5" s="21">
        <v>60</v>
      </c>
      <c r="K5" s="151">
        <v>0.15740000000000001</v>
      </c>
      <c r="L5" s="21" t="s">
        <v>8</v>
      </c>
      <c r="M5" s="124" t="s">
        <v>1785</v>
      </c>
      <c r="N5" s="206"/>
    </row>
    <row r="6" spans="1:15" ht="90" customHeight="1" x14ac:dyDescent="0.25">
      <c r="A6" s="10" t="s">
        <v>1788</v>
      </c>
      <c r="B6" s="10" t="s">
        <v>1373</v>
      </c>
      <c r="C6" s="10" t="s">
        <v>1789</v>
      </c>
      <c r="D6" s="124" t="s">
        <v>8</v>
      </c>
      <c r="E6" s="124" t="s">
        <v>8</v>
      </c>
      <c r="F6" s="21" t="s">
        <v>1790</v>
      </c>
      <c r="G6" s="21" t="s">
        <v>8</v>
      </c>
      <c r="H6" s="21" t="s">
        <v>1791</v>
      </c>
      <c r="I6" s="21" t="s">
        <v>8</v>
      </c>
      <c r="J6" s="21" t="s">
        <v>1792</v>
      </c>
      <c r="K6" s="21" t="s">
        <v>8</v>
      </c>
      <c r="L6" s="21" t="s">
        <v>8</v>
      </c>
      <c r="M6" s="124" t="s">
        <v>1793</v>
      </c>
    </row>
    <row r="7" spans="1:15" ht="97.5" customHeight="1" x14ac:dyDescent="0.25">
      <c r="A7" s="10" t="s">
        <v>1794</v>
      </c>
      <c r="B7" s="10" t="s">
        <v>1413</v>
      </c>
      <c r="C7" s="10" t="s">
        <v>1795</v>
      </c>
      <c r="D7" s="124" t="s">
        <v>8</v>
      </c>
      <c r="E7" s="124" t="s">
        <v>1796</v>
      </c>
      <c r="F7" s="21">
        <v>4</v>
      </c>
      <c r="G7" s="21" t="s">
        <v>8</v>
      </c>
      <c r="H7" s="21">
        <v>4</v>
      </c>
      <c r="I7" s="21" t="s">
        <v>8</v>
      </c>
      <c r="J7" s="21">
        <v>4</v>
      </c>
      <c r="K7" s="21" t="s">
        <v>8</v>
      </c>
      <c r="L7" s="21">
        <v>4</v>
      </c>
      <c r="M7" s="124" t="s">
        <v>1793</v>
      </c>
      <c r="O7" s="59"/>
    </row>
    <row r="8" spans="1:15" ht="90" x14ac:dyDescent="0.25">
      <c r="A8" s="10" t="s">
        <v>1797</v>
      </c>
      <c r="B8" s="10" t="s">
        <v>1373</v>
      </c>
      <c r="C8" s="10" t="s">
        <v>1798</v>
      </c>
      <c r="D8" s="124" t="s">
        <v>8</v>
      </c>
      <c r="E8" s="124" t="s">
        <v>8</v>
      </c>
      <c r="F8" s="10" t="s">
        <v>1798</v>
      </c>
      <c r="G8" s="124" t="s">
        <v>8</v>
      </c>
      <c r="H8" s="10" t="s">
        <v>1798</v>
      </c>
      <c r="I8" s="124" t="s">
        <v>8</v>
      </c>
      <c r="J8" s="10" t="s">
        <v>1798</v>
      </c>
      <c r="K8" s="124" t="s">
        <v>8</v>
      </c>
      <c r="L8" s="10" t="s">
        <v>1798</v>
      </c>
      <c r="M8" s="124" t="s">
        <v>1799</v>
      </c>
    </row>
    <row r="9" spans="1:15" ht="60.75" customHeight="1" x14ac:dyDescent="0.25">
      <c r="A9" s="10" t="s">
        <v>1800</v>
      </c>
      <c r="B9" s="10" t="s">
        <v>1413</v>
      </c>
      <c r="C9" s="10" t="s">
        <v>1801</v>
      </c>
      <c r="D9" s="124" t="s">
        <v>8</v>
      </c>
      <c r="E9" s="70" t="s">
        <v>1802</v>
      </c>
      <c r="F9" s="70">
        <v>0.97</v>
      </c>
      <c r="G9" s="21" t="s">
        <v>8</v>
      </c>
      <c r="H9" s="70">
        <v>0.97</v>
      </c>
      <c r="I9" s="21" t="s">
        <v>8</v>
      </c>
      <c r="J9" s="70">
        <v>0.97</v>
      </c>
      <c r="K9" s="21" t="s">
        <v>8</v>
      </c>
      <c r="L9" s="70">
        <v>0.97</v>
      </c>
      <c r="M9" s="124" t="s">
        <v>1799</v>
      </c>
    </row>
    <row r="10" spans="1:15" ht="81" customHeight="1" x14ac:dyDescent="0.25">
      <c r="A10" s="10" t="s">
        <v>1803</v>
      </c>
      <c r="B10" s="10" t="s">
        <v>1373</v>
      </c>
      <c r="C10" s="10" t="s">
        <v>1804</v>
      </c>
      <c r="D10" s="124" t="s">
        <v>8</v>
      </c>
      <c r="E10" s="124" t="s">
        <v>8</v>
      </c>
      <c r="F10" s="70" t="s">
        <v>1805</v>
      </c>
      <c r="G10" s="21" t="s">
        <v>8</v>
      </c>
      <c r="H10" s="70" t="s">
        <v>1806</v>
      </c>
      <c r="I10" s="21" t="s">
        <v>8</v>
      </c>
      <c r="J10" s="70" t="s">
        <v>1807</v>
      </c>
      <c r="K10" s="21" t="s">
        <v>8</v>
      </c>
      <c r="L10" s="21" t="s">
        <v>8</v>
      </c>
      <c r="M10" s="124" t="s">
        <v>1808</v>
      </c>
    </row>
    <row r="11" spans="1:15" ht="74.45" customHeight="1" x14ac:dyDescent="0.25">
      <c r="A11" s="10" t="s">
        <v>1809</v>
      </c>
      <c r="B11" s="10" t="s">
        <v>1413</v>
      </c>
      <c r="C11" s="10" t="s">
        <v>1810</v>
      </c>
      <c r="D11" s="124" t="s">
        <v>8</v>
      </c>
      <c r="E11" s="124" t="s">
        <v>1811</v>
      </c>
      <c r="F11" s="21">
        <v>217</v>
      </c>
      <c r="G11" s="21" t="s">
        <v>8</v>
      </c>
      <c r="H11" s="21">
        <v>217</v>
      </c>
      <c r="I11" s="21" t="s">
        <v>8</v>
      </c>
      <c r="J11" s="21">
        <v>217</v>
      </c>
      <c r="K11" s="21" t="s">
        <v>8</v>
      </c>
      <c r="L11" s="21">
        <f>F11+H11+J11</f>
        <v>651</v>
      </c>
      <c r="M11" s="124" t="s">
        <v>1812</v>
      </c>
    </row>
    <row r="12" spans="1:15" ht="75" x14ac:dyDescent="0.25">
      <c r="A12" s="10" t="s">
        <v>1813</v>
      </c>
      <c r="B12" s="10" t="s">
        <v>1373</v>
      </c>
      <c r="C12" s="10" t="s">
        <v>1814</v>
      </c>
      <c r="D12" s="124" t="s">
        <v>8</v>
      </c>
      <c r="E12" s="124" t="s">
        <v>8</v>
      </c>
      <c r="F12" s="21" t="s">
        <v>1815</v>
      </c>
      <c r="G12" s="21" t="s">
        <v>8</v>
      </c>
      <c r="H12" s="21" t="s">
        <v>1816</v>
      </c>
      <c r="I12" s="21" t="s">
        <v>8</v>
      </c>
      <c r="J12" s="21" t="s">
        <v>1817</v>
      </c>
      <c r="K12" s="21" t="s">
        <v>8</v>
      </c>
      <c r="L12" s="21" t="s">
        <v>8</v>
      </c>
      <c r="M12" s="124" t="s">
        <v>1818</v>
      </c>
    </row>
    <row r="13" spans="1:15" x14ac:dyDescent="0.25">
      <c r="A13" s="181" t="s">
        <v>1819</v>
      </c>
    </row>
    <row r="14" spans="1:15" x14ac:dyDescent="0.25">
      <c r="A14" s="181" t="s">
        <v>1820</v>
      </c>
    </row>
    <row r="16" spans="1:15" x14ac:dyDescent="0.25">
      <c r="A16" s="207"/>
    </row>
  </sheetData>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0"/>
  </sheetPr>
  <dimension ref="A1:D4"/>
  <sheetViews>
    <sheetView workbookViewId="0"/>
  </sheetViews>
  <sheetFormatPr defaultRowHeight="15" x14ac:dyDescent="0.25"/>
  <cols>
    <col min="1" max="1" width="26.28515625" style="8" customWidth="1"/>
    <col min="2" max="2" width="32.42578125" style="8" customWidth="1"/>
    <col min="3" max="3" width="30.85546875" style="8" customWidth="1"/>
    <col min="4" max="4" width="60.85546875" style="8" customWidth="1"/>
  </cols>
  <sheetData>
    <row r="1" spans="1:4" x14ac:dyDescent="0.25">
      <c r="A1" s="5" t="s">
        <v>1821</v>
      </c>
      <c r="B1" s="5" t="s">
        <v>1822</v>
      </c>
      <c r="C1" s="5" t="s">
        <v>1665</v>
      </c>
      <c r="D1" s="5" t="s">
        <v>1823</v>
      </c>
    </row>
    <row r="2" spans="1:4" ht="30" x14ac:dyDescent="0.25">
      <c r="A2" s="11" t="s">
        <v>1824</v>
      </c>
      <c r="B2" s="4" t="s">
        <v>1825</v>
      </c>
      <c r="C2" s="4" t="s">
        <v>1826</v>
      </c>
      <c r="D2" s="4" t="s">
        <v>1827</v>
      </c>
    </row>
    <row r="3" spans="1:4" ht="30" x14ac:dyDescent="0.25">
      <c r="A3" s="11" t="s">
        <v>1828</v>
      </c>
      <c r="B3" s="4" t="s">
        <v>1829</v>
      </c>
      <c r="C3" s="4" t="s">
        <v>1826</v>
      </c>
      <c r="D3" s="4" t="s">
        <v>1830</v>
      </c>
    </row>
    <row r="4" spans="1:4" ht="30" x14ac:dyDescent="0.25">
      <c r="A4" s="11" t="s">
        <v>1831</v>
      </c>
      <c r="B4" s="4" t="s">
        <v>1832</v>
      </c>
      <c r="C4" s="4" t="s">
        <v>1833</v>
      </c>
      <c r="D4" s="4" t="s">
        <v>1834</v>
      </c>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5D5EE-A8B7-40F5-AEA8-22232CDCF124}">
  <dimension ref="A1:D9"/>
  <sheetViews>
    <sheetView workbookViewId="0"/>
  </sheetViews>
  <sheetFormatPr defaultColWidth="8.85546875" defaultRowHeight="15" x14ac:dyDescent="0.25"/>
  <cols>
    <col min="1" max="1" width="19" style="53" customWidth="1"/>
    <col min="2" max="2" width="42.28515625" style="53" customWidth="1"/>
    <col min="3" max="3" width="35.85546875" style="53" customWidth="1"/>
    <col min="4" max="4" width="53.140625" style="53" customWidth="1"/>
    <col min="5" max="5" width="19.28515625" style="59" customWidth="1"/>
    <col min="6" max="16384" width="8.85546875" style="59"/>
  </cols>
  <sheetData>
    <row r="1" spans="1:4" x14ac:dyDescent="0.25">
      <c r="A1" s="5" t="s">
        <v>1821</v>
      </c>
      <c r="B1" s="5" t="s">
        <v>1835</v>
      </c>
      <c r="C1" s="5" t="s">
        <v>1665</v>
      </c>
      <c r="D1" s="5" t="s">
        <v>1823</v>
      </c>
    </row>
    <row r="2" spans="1:4" ht="30" x14ac:dyDescent="0.25">
      <c r="A2" s="10" t="s">
        <v>1836</v>
      </c>
      <c r="B2" s="10" t="s">
        <v>1837</v>
      </c>
      <c r="C2" s="10" t="s">
        <v>1838</v>
      </c>
      <c r="D2" s="10" t="s">
        <v>1839</v>
      </c>
    </row>
    <row r="3" spans="1:4" ht="45" x14ac:dyDescent="0.25">
      <c r="A3" s="10" t="s">
        <v>1840</v>
      </c>
      <c r="B3" s="10" t="s">
        <v>1841</v>
      </c>
      <c r="C3" s="10" t="s">
        <v>1842</v>
      </c>
      <c r="D3" s="10" t="s">
        <v>1843</v>
      </c>
    </row>
    <row r="4" spans="1:4" ht="45" x14ac:dyDescent="0.25">
      <c r="A4" s="10" t="s">
        <v>1844</v>
      </c>
      <c r="B4" s="10" t="s">
        <v>1845</v>
      </c>
      <c r="C4" s="10" t="s">
        <v>1846</v>
      </c>
      <c r="D4" s="10" t="s">
        <v>1847</v>
      </c>
    </row>
    <row r="5" spans="1:4" ht="75" x14ac:dyDescent="0.25">
      <c r="A5" s="10" t="s">
        <v>1848</v>
      </c>
      <c r="B5" s="10" t="s">
        <v>1849</v>
      </c>
      <c r="C5" s="10" t="s">
        <v>1850</v>
      </c>
      <c r="D5" s="10" t="s">
        <v>1851</v>
      </c>
    </row>
    <row r="6" spans="1:4" ht="45" x14ac:dyDescent="0.25">
      <c r="A6" s="10" t="s">
        <v>1852</v>
      </c>
      <c r="B6" s="10" t="s">
        <v>1853</v>
      </c>
      <c r="C6" s="10" t="s">
        <v>1854</v>
      </c>
      <c r="D6" s="10" t="s">
        <v>1855</v>
      </c>
    </row>
    <row r="7" spans="1:4" ht="60" x14ac:dyDescent="0.25">
      <c r="A7" s="181" t="s">
        <v>1856</v>
      </c>
      <c r="B7" s="10" t="s">
        <v>1857</v>
      </c>
      <c r="C7" s="10" t="s">
        <v>1858</v>
      </c>
      <c r="D7" s="10" t="s">
        <v>1859</v>
      </c>
    </row>
    <row r="8" spans="1:4" ht="75" x14ac:dyDescent="0.25">
      <c r="A8" s="10" t="s">
        <v>1860</v>
      </c>
      <c r="B8" s="10" t="s">
        <v>1861</v>
      </c>
      <c r="C8" s="10" t="s">
        <v>1862</v>
      </c>
      <c r="D8" s="10" t="s">
        <v>1863</v>
      </c>
    </row>
    <row r="9" spans="1:4" ht="105" x14ac:dyDescent="0.25">
      <c r="A9" s="10" t="s">
        <v>1864</v>
      </c>
      <c r="B9" s="10" t="s">
        <v>1865</v>
      </c>
      <c r="C9" s="10" t="s">
        <v>1866</v>
      </c>
      <c r="D9" s="10" t="s">
        <v>1867</v>
      </c>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0"/>
  </sheetPr>
  <dimension ref="A1:D3"/>
  <sheetViews>
    <sheetView workbookViewId="0"/>
  </sheetViews>
  <sheetFormatPr defaultRowHeight="15" x14ac:dyDescent="0.25"/>
  <cols>
    <col min="1" max="1" width="20.7109375" style="8" customWidth="1"/>
    <col min="2" max="2" width="22.42578125" style="8" customWidth="1"/>
    <col min="3" max="3" width="28.28515625" style="8" customWidth="1"/>
    <col min="4" max="4" width="46.7109375" style="8" customWidth="1"/>
  </cols>
  <sheetData>
    <row r="1" spans="1:4" x14ac:dyDescent="0.25">
      <c r="A1" s="5" t="s">
        <v>1868</v>
      </c>
      <c r="B1" s="5" t="s">
        <v>1869</v>
      </c>
      <c r="C1" s="5" t="s">
        <v>1870</v>
      </c>
      <c r="D1" s="5" t="s">
        <v>1871</v>
      </c>
    </row>
    <row r="2" spans="1:4" ht="45" x14ac:dyDescent="0.25">
      <c r="A2" s="4" t="s">
        <v>1872</v>
      </c>
      <c r="B2" s="4" t="s">
        <v>1873</v>
      </c>
      <c r="C2" s="4" t="s">
        <v>1874</v>
      </c>
      <c r="D2" s="4" t="s">
        <v>1875</v>
      </c>
    </row>
    <row r="3" spans="1:4" ht="30" x14ac:dyDescent="0.25">
      <c r="A3" s="4" t="s">
        <v>1876</v>
      </c>
      <c r="B3" s="4" t="s">
        <v>1877</v>
      </c>
      <c r="C3" s="4" t="s">
        <v>1878</v>
      </c>
      <c r="D3" s="4" t="s">
        <v>1879</v>
      </c>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0"/>
  </sheetPr>
  <dimension ref="A1:H6"/>
  <sheetViews>
    <sheetView workbookViewId="0"/>
  </sheetViews>
  <sheetFormatPr defaultRowHeight="15" x14ac:dyDescent="0.25"/>
  <cols>
    <col min="1" max="1" width="14.5703125" style="8" customWidth="1"/>
    <col min="2" max="2" width="22.85546875" style="8" customWidth="1"/>
    <col min="3" max="3" width="13.85546875" style="8" customWidth="1"/>
    <col min="4" max="4" width="25.7109375" style="8" customWidth="1"/>
    <col min="5" max="5" width="15.42578125" style="8" customWidth="1"/>
    <col min="6" max="6" width="13.85546875" style="8" customWidth="1"/>
    <col min="7" max="7" width="14.42578125" style="8" customWidth="1"/>
    <col min="8" max="8" width="19.140625" style="8" customWidth="1"/>
  </cols>
  <sheetData>
    <row r="1" spans="1:8" ht="30" x14ac:dyDescent="0.25">
      <c r="A1" s="5" t="s">
        <v>1880</v>
      </c>
      <c r="B1" s="5" t="s">
        <v>1881</v>
      </c>
      <c r="C1" s="5" t="s">
        <v>1882</v>
      </c>
      <c r="D1" s="5" t="s">
        <v>1883</v>
      </c>
      <c r="E1" s="5" t="s">
        <v>1884</v>
      </c>
      <c r="F1" s="5" t="s">
        <v>1885</v>
      </c>
      <c r="G1" s="5" t="s">
        <v>1886</v>
      </c>
      <c r="H1" s="5" t="s">
        <v>1887</v>
      </c>
    </row>
    <row r="2" spans="1:8" ht="30" x14ac:dyDescent="0.25">
      <c r="A2" s="4" t="s">
        <v>1888</v>
      </c>
      <c r="B2" s="4" t="s">
        <v>1889</v>
      </c>
      <c r="C2" s="4" t="s">
        <v>1890</v>
      </c>
      <c r="D2" s="4" t="s">
        <v>1891</v>
      </c>
      <c r="E2" s="4" t="s">
        <v>1892</v>
      </c>
      <c r="F2" s="4" t="s">
        <v>1893</v>
      </c>
      <c r="G2" s="4" t="s">
        <v>1894</v>
      </c>
      <c r="H2" s="4" t="s">
        <v>1895</v>
      </c>
    </row>
    <row r="3" spans="1:8" ht="45" x14ac:dyDescent="0.25">
      <c r="A3" s="4" t="s">
        <v>1896</v>
      </c>
      <c r="B3" s="4" t="s">
        <v>1897</v>
      </c>
      <c r="C3" s="4" t="s">
        <v>1890</v>
      </c>
      <c r="D3" s="4" t="s">
        <v>1898</v>
      </c>
      <c r="E3" s="4" t="s">
        <v>1899</v>
      </c>
      <c r="F3" s="4" t="s">
        <v>1900</v>
      </c>
      <c r="G3" s="4" t="s">
        <v>1901</v>
      </c>
      <c r="H3" s="4" t="s">
        <v>1900</v>
      </c>
    </row>
    <row r="4" spans="1:8" ht="60" x14ac:dyDescent="0.25">
      <c r="A4" s="4" t="s">
        <v>1902</v>
      </c>
      <c r="B4" s="4" t="s">
        <v>1903</v>
      </c>
      <c r="C4" s="4" t="s">
        <v>1904</v>
      </c>
      <c r="D4" s="4" t="s">
        <v>1905</v>
      </c>
      <c r="E4" s="4" t="s">
        <v>1906</v>
      </c>
      <c r="F4" s="4" t="s">
        <v>1907</v>
      </c>
      <c r="G4" s="4" t="s">
        <v>1908</v>
      </c>
      <c r="H4" s="4" t="s">
        <v>1907</v>
      </c>
    </row>
    <row r="5" spans="1:8" ht="30" x14ac:dyDescent="0.25">
      <c r="A5" s="4" t="s">
        <v>1902</v>
      </c>
      <c r="B5" s="4" t="s">
        <v>1909</v>
      </c>
      <c r="C5" s="4" t="s">
        <v>1904</v>
      </c>
      <c r="D5" s="4" t="s">
        <v>1910</v>
      </c>
      <c r="E5" s="4" t="s">
        <v>1911</v>
      </c>
      <c r="F5" s="4" t="s">
        <v>1912</v>
      </c>
      <c r="G5" s="4" t="s">
        <v>1913</v>
      </c>
      <c r="H5" s="4" t="s">
        <v>1912</v>
      </c>
    </row>
    <row r="6" spans="1:8" ht="30" x14ac:dyDescent="0.25">
      <c r="A6" s="4" t="s">
        <v>1902</v>
      </c>
      <c r="B6" s="4" t="s">
        <v>1914</v>
      </c>
      <c r="C6" s="4" t="s">
        <v>1915</v>
      </c>
      <c r="D6" s="4" t="s">
        <v>1916</v>
      </c>
      <c r="E6" s="4" t="s">
        <v>1917</v>
      </c>
      <c r="F6" s="4" t="s">
        <v>1918</v>
      </c>
      <c r="G6" s="4" t="s">
        <v>1919</v>
      </c>
      <c r="H6" s="4" t="s">
        <v>1920</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C78C6-6A15-4358-82BA-DDD9B7E1935F}">
  <dimension ref="A1:I6"/>
  <sheetViews>
    <sheetView zoomScale="90" zoomScaleNormal="90" workbookViewId="0">
      <pane ySplit="1" topLeftCell="A2" activePane="bottomLeft" state="frozen"/>
      <selection pane="bottomLeft" activeCell="A2" sqref="A2"/>
    </sheetView>
  </sheetViews>
  <sheetFormatPr defaultColWidth="8.85546875" defaultRowHeight="15" x14ac:dyDescent="0.25"/>
  <cols>
    <col min="1" max="1" width="23.5703125" style="53" customWidth="1"/>
    <col min="2" max="2" width="50.28515625" style="53" customWidth="1"/>
    <col min="3" max="3" width="18.5703125" style="53" customWidth="1"/>
    <col min="4" max="4" width="38.28515625" style="53" customWidth="1"/>
    <col min="5" max="5" width="37.5703125" style="53" customWidth="1"/>
    <col min="6" max="6" width="35.7109375" style="53" customWidth="1"/>
    <col min="7" max="7" width="13" style="53" customWidth="1"/>
    <col min="8" max="8" width="8.85546875" style="59"/>
    <col min="9" max="9" width="36.5703125" style="59" bestFit="1" customWidth="1"/>
    <col min="10" max="16384" width="8.85546875" style="59"/>
  </cols>
  <sheetData>
    <row r="1" spans="1:9" ht="30" x14ac:dyDescent="0.25">
      <c r="A1" s="5" t="s">
        <v>1353</v>
      </c>
      <c r="B1" s="5" t="s">
        <v>1355</v>
      </c>
      <c r="C1" s="5" t="s">
        <v>1615</v>
      </c>
      <c r="D1" s="5" t="s">
        <v>1921</v>
      </c>
      <c r="E1" s="5" t="s">
        <v>1922</v>
      </c>
      <c r="F1" s="5" t="s">
        <v>1923</v>
      </c>
      <c r="G1" s="5" t="s">
        <v>1371</v>
      </c>
    </row>
    <row r="2" spans="1:9" s="106" customFormat="1" ht="78" customHeight="1" x14ac:dyDescent="0.25">
      <c r="A2" s="108" t="s">
        <v>1924</v>
      </c>
      <c r="B2" s="108" t="s">
        <v>1925</v>
      </c>
      <c r="C2" s="108" t="s">
        <v>8</v>
      </c>
      <c r="D2" s="108" t="s">
        <v>1926</v>
      </c>
      <c r="E2" s="108" t="s">
        <v>1927</v>
      </c>
      <c r="F2" s="108" t="s">
        <v>1928</v>
      </c>
      <c r="G2" s="108" t="s">
        <v>1929</v>
      </c>
    </row>
    <row r="3" spans="1:9" s="106" customFormat="1" ht="86.25" customHeight="1" x14ac:dyDescent="0.25">
      <c r="A3" s="108" t="s">
        <v>1930</v>
      </c>
      <c r="B3" s="108" t="s">
        <v>1931</v>
      </c>
      <c r="C3" s="108" t="s">
        <v>8</v>
      </c>
      <c r="D3" s="108" t="s">
        <v>1932</v>
      </c>
      <c r="E3" s="108" t="s">
        <v>1933</v>
      </c>
      <c r="F3" s="108" t="s">
        <v>1934</v>
      </c>
      <c r="G3" s="108" t="s">
        <v>1935</v>
      </c>
    </row>
    <row r="4" spans="1:9" s="106" customFormat="1" ht="227.25" customHeight="1" x14ac:dyDescent="0.25">
      <c r="A4" s="108" t="s">
        <v>1936</v>
      </c>
      <c r="B4" s="108" t="s">
        <v>1937</v>
      </c>
      <c r="C4" s="108" t="s">
        <v>8</v>
      </c>
      <c r="D4" s="10" t="s">
        <v>1938</v>
      </c>
      <c r="E4" s="10" t="s">
        <v>1939</v>
      </c>
      <c r="F4" s="10" t="s">
        <v>1940</v>
      </c>
      <c r="G4" s="108" t="s">
        <v>1941</v>
      </c>
      <c r="I4" s="107"/>
    </row>
    <row r="5" spans="1:9" s="106" customFormat="1" ht="60" x14ac:dyDescent="0.25">
      <c r="A5" s="109" t="s">
        <v>1942</v>
      </c>
      <c r="B5" s="54" t="s">
        <v>1943</v>
      </c>
      <c r="C5" s="108" t="s">
        <v>8</v>
      </c>
      <c r="D5" s="54" t="s">
        <v>1944</v>
      </c>
      <c r="E5" s="54" t="s">
        <v>1945</v>
      </c>
      <c r="F5" s="54" t="s">
        <v>1946</v>
      </c>
      <c r="G5" s="108" t="s">
        <v>1947</v>
      </c>
      <c r="I5" s="107"/>
    </row>
    <row r="6" spans="1:9" s="209" customFormat="1" x14ac:dyDescent="0.25">
      <c r="A6" s="208"/>
      <c r="B6" s="208"/>
      <c r="C6" s="208"/>
      <c r="D6" s="208"/>
      <c r="E6" s="208"/>
      <c r="F6" s="208"/>
      <c r="G6" s="208"/>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E7"/>
  <sheetViews>
    <sheetView workbookViewId="0"/>
  </sheetViews>
  <sheetFormatPr defaultRowHeight="15" x14ac:dyDescent="0.25"/>
  <cols>
    <col min="1" max="1" width="31.140625" style="18" customWidth="1"/>
    <col min="2" max="2" width="15.42578125" style="18" customWidth="1"/>
    <col min="3" max="3" width="14.7109375" style="18" customWidth="1"/>
    <col min="4" max="4" width="13.7109375" style="18" customWidth="1"/>
    <col min="5" max="5" width="13" style="18" customWidth="1"/>
    <col min="6" max="6" width="11.85546875" bestFit="1" customWidth="1"/>
  </cols>
  <sheetData>
    <row r="1" spans="1:5" x14ac:dyDescent="0.25">
      <c r="A1" s="15" t="s">
        <v>103</v>
      </c>
      <c r="B1" s="15" t="s">
        <v>104</v>
      </c>
      <c r="C1" s="15" t="s">
        <v>105</v>
      </c>
      <c r="D1" s="15" t="s">
        <v>106</v>
      </c>
      <c r="E1" s="15" t="s">
        <v>107</v>
      </c>
    </row>
    <row r="2" spans="1:5" x14ac:dyDescent="0.25">
      <c r="A2" s="16" t="s">
        <v>108</v>
      </c>
      <c r="B2" s="17">
        <v>1396</v>
      </c>
      <c r="C2" s="17">
        <v>1426</v>
      </c>
      <c r="D2" s="17">
        <v>1574</v>
      </c>
      <c r="E2" s="17">
        <f>SUM(B2:D2)</f>
        <v>4396</v>
      </c>
    </row>
    <row r="3" spans="1:5" ht="30" x14ac:dyDescent="0.25">
      <c r="A3" s="11" t="s">
        <v>109</v>
      </c>
      <c r="B3" s="17">
        <v>173368</v>
      </c>
      <c r="C3" s="17">
        <v>32228</v>
      </c>
      <c r="D3" s="17">
        <v>1332248</v>
      </c>
      <c r="E3" s="17">
        <f>SUM(B3:D3)</f>
        <v>1537844</v>
      </c>
    </row>
    <row r="4" spans="1:5" ht="30" x14ac:dyDescent="0.25">
      <c r="A4" s="11" t="s">
        <v>110</v>
      </c>
      <c r="B4" s="17">
        <v>724</v>
      </c>
      <c r="C4" s="17">
        <v>268</v>
      </c>
      <c r="D4" s="17">
        <v>821</v>
      </c>
      <c r="E4" s="17">
        <f t="shared" ref="E4:E7" si="0">SUM(B4:D4)</f>
        <v>1813</v>
      </c>
    </row>
    <row r="5" spans="1:5" ht="30" x14ac:dyDescent="0.25">
      <c r="A5" s="11" t="s">
        <v>111</v>
      </c>
      <c r="B5" s="17">
        <v>1781</v>
      </c>
      <c r="C5" s="17">
        <v>1592</v>
      </c>
      <c r="D5" s="17">
        <v>2940</v>
      </c>
      <c r="E5" s="17">
        <f t="shared" si="0"/>
        <v>6313</v>
      </c>
    </row>
    <row r="6" spans="1:5" ht="30" x14ac:dyDescent="0.25">
      <c r="A6" s="11" t="s">
        <v>112</v>
      </c>
      <c r="B6" s="17">
        <v>42</v>
      </c>
      <c r="C6" s="17">
        <v>9</v>
      </c>
      <c r="D6" s="17">
        <v>141</v>
      </c>
      <c r="E6" s="17">
        <f t="shared" si="0"/>
        <v>192</v>
      </c>
    </row>
    <row r="7" spans="1:5" ht="30" x14ac:dyDescent="0.25">
      <c r="A7" s="11" t="s">
        <v>113</v>
      </c>
      <c r="B7" s="17">
        <v>2352</v>
      </c>
      <c r="C7" s="17">
        <v>601</v>
      </c>
      <c r="D7" s="17">
        <v>8407</v>
      </c>
      <c r="E7" s="17">
        <f t="shared" si="0"/>
        <v>11360</v>
      </c>
    </row>
  </sheetData>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0"/>
  </sheetPr>
  <dimension ref="A1:C2"/>
  <sheetViews>
    <sheetView workbookViewId="0"/>
  </sheetViews>
  <sheetFormatPr defaultRowHeight="15" x14ac:dyDescent="0.25"/>
  <cols>
    <col min="1" max="1" width="30.140625" style="18" customWidth="1"/>
    <col min="2" max="2" width="46.85546875" style="18" customWidth="1"/>
    <col min="3" max="3" width="46.28515625" style="18" customWidth="1"/>
  </cols>
  <sheetData>
    <row r="1" spans="1:3" x14ac:dyDescent="0.25">
      <c r="A1" s="5" t="s">
        <v>1948</v>
      </c>
      <c r="B1" s="15" t="s">
        <v>1949</v>
      </c>
      <c r="C1" s="15" t="s">
        <v>1950</v>
      </c>
    </row>
    <row r="2" spans="1:3" ht="75" x14ac:dyDescent="0.25">
      <c r="A2" s="4" t="s">
        <v>1951</v>
      </c>
      <c r="B2" s="4" t="s">
        <v>1952</v>
      </c>
      <c r="C2" s="4" t="s">
        <v>1953</v>
      </c>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0"/>
  </sheetPr>
  <dimension ref="A1:D171"/>
  <sheetViews>
    <sheetView workbookViewId="0">
      <pane ySplit="1" topLeftCell="A2" activePane="bottomLeft" state="frozen"/>
      <selection pane="bottomLeft" activeCell="A2" sqref="A2"/>
    </sheetView>
  </sheetViews>
  <sheetFormatPr defaultRowHeight="15" x14ac:dyDescent="0.25"/>
  <cols>
    <col min="1" max="1" width="23.42578125" style="18" customWidth="1"/>
    <col min="2" max="2" width="32.42578125" style="18" customWidth="1"/>
    <col min="3" max="3" width="61.85546875" style="18" customWidth="1"/>
    <col min="4" max="4" width="31.42578125" style="18" customWidth="1"/>
  </cols>
  <sheetData>
    <row r="1" spans="1:4" ht="45" x14ac:dyDescent="0.25">
      <c r="A1" s="5" t="s">
        <v>1954</v>
      </c>
      <c r="B1" s="15" t="s">
        <v>1955</v>
      </c>
      <c r="C1" s="15" t="s">
        <v>1956</v>
      </c>
      <c r="D1" s="5" t="s">
        <v>1957</v>
      </c>
    </row>
    <row r="2" spans="1:4" ht="30" x14ac:dyDescent="0.25">
      <c r="A2" s="16" t="s">
        <v>1958</v>
      </c>
      <c r="B2" s="16" t="s">
        <v>1959</v>
      </c>
      <c r="C2" s="11" t="s">
        <v>1960</v>
      </c>
      <c r="D2" s="16" t="s">
        <v>1961</v>
      </c>
    </row>
    <row r="3" spans="1:4" ht="30" x14ac:dyDescent="0.25">
      <c r="A3" s="16" t="s">
        <v>1958</v>
      </c>
      <c r="B3" s="16" t="s">
        <v>1962</v>
      </c>
      <c r="C3" s="11" t="s">
        <v>1960</v>
      </c>
      <c r="D3" s="16" t="s">
        <v>1961</v>
      </c>
    </row>
    <row r="4" spans="1:4" ht="30" x14ac:dyDescent="0.25">
      <c r="A4" s="16" t="s">
        <v>1958</v>
      </c>
      <c r="B4" s="16" t="s">
        <v>1963</v>
      </c>
      <c r="C4" s="11" t="s">
        <v>1960</v>
      </c>
      <c r="D4" s="16" t="s">
        <v>1961</v>
      </c>
    </row>
    <row r="5" spans="1:4" ht="30" x14ac:dyDescent="0.25">
      <c r="A5" s="16" t="s">
        <v>1958</v>
      </c>
      <c r="B5" s="16" t="s">
        <v>1964</v>
      </c>
      <c r="C5" s="11" t="s">
        <v>1960</v>
      </c>
      <c r="D5" s="16" t="s">
        <v>1961</v>
      </c>
    </row>
    <row r="6" spans="1:4" ht="30" x14ac:dyDescent="0.25">
      <c r="A6" s="16" t="s">
        <v>1958</v>
      </c>
      <c r="B6" s="16" t="s">
        <v>1965</v>
      </c>
      <c r="C6" s="11" t="s">
        <v>1960</v>
      </c>
      <c r="D6" s="16" t="s">
        <v>1961</v>
      </c>
    </row>
    <row r="7" spans="1:4" ht="30" x14ac:dyDescent="0.25">
      <c r="A7" s="16" t="s">
        <v>1966</v>
      </c>
      <c r="B7" s="16" t="s">
        <v>1967</v>
      </c>
      <c r="C7" s="11" t="s">
        <v>1960</v>
      </c>
      <c r="D7" s="16" t="s">
        <v>1961</v>
      </c>
    </row>
    <row r="8" spans="1:4" ht="30" x14ac:dyDescent="0.25">
      <c r="A8" s="16" t="s">
        <v>1958</v>
      </c>
      <c r="B8" s="16" t="s">
        <v>1968</v>
      </c>
      <c r="C8" s="11" t="s">
        <v>1960</v>
      </c>
      <c r="D8" s="16" t="s">
        <v>1961</v>
      </c>
    </row>
    <row r="9" spans="1:4" ht="30" x14ac:dyDescent="0.25">
      <c r="A9" s="16" t="s">
        <v>1969</v>
      </c>
      <c r="B9" s="16" t="s">
        <v>1970</v>
      </c>
      <c r="C9" s="11" t="s">
        <v>1960</v>
      </c>
      <c r="D9" s="16" t="s">
        <v>1961</v>
      </c>
    </row>
    <row r="10" spans="1:4" ht="30" x14ac:dyDescent="0.25">
      <c r="A10" s="16" t="s">
        <v>1971</v>
      </c>
      <c r="B10" s="16" t="s">
        <v>1972</v>
      </c>
      <c r="C10" s="11" t="s">
        <v>1960</v>
      </c>
      <c r="D10" s="16" t="s">
        <v>1961</v>
      </c>
    </row>
    <row r="11" spans="1:4" ht="30" x14ac:dyDescent="0.25">
      <c r="A11" s="16" t="s">
        <v>1971</v>
      </c>
      <c r="B11" s="16" t="s">
        <v>1973</v>
      </c>
      <c r="C11" s="11" t="s">
        <v>1960</v>
      </c>
      <c r="D11" s="16" t="s">
        <v>1961</v>
      </c>
    </row>
    <row r="12" spans="1:4" ht="30" x14ac:dyDescent="0.25">
      <c r="A12" s="16" t="s">
        <v>1958</v>
      </c>
      <c r="B12" s="16" t="s">
        <v>1974</v>
      </c>
      <c r="C12" s="11" t="s">
        <v>1960</v>
      </c>
      <c r="D12" s="16" t="s">
        <v>1961</v>
      </c>
    </row>
    <row r="13" spans="1:4" ht="30" x14ac:dyDescent="0.25">
      <c r="A13" s="16" t="s">
        <v>1958</v>
      </c>
      <c r="B13" s="16" t="s">
        <v>1975</v>
      </c>
      <c r="C13" s="11" t="s">
        <v>1960</v>
      </c>
      <c r="D13" s="16" t="s">
        <v>1961</v>
      </c>
    </row>
    <row r="14" spans="1:4" ht="30" x14ac:dyDescent="0.25">
      <c r="A14" s="16" t="s">
        <v>1958</v>
      </c>
      <c r="B14" s="16" t="s">
        <v>1976</v>
      </c>
      <c r="C14" s="11" t="s">
        <v>1960</v>
      </c>
      <c r="D14" s="16" t="s">
        <v>1961</v>
      </c>
    </row>
    <row r="15" spans="1:4" ht="30" x14ac:dyDescent="0.25">
      <c r="A15" s="16" t="s">
        <v>1958</v>
      </c>
      <c r="B15" s="16" t="s">
        <v>1977</v>
      </c>
      <c r="C15" s="11" t="s">
        <v>1960</v>
      </c>
      <c r="D15" s="16" t="s">
        <v>1961</v>
      </c>
    </row>
    <row r="16" spans="1:4" ht="30" x14ac:dyDescent="0.25">
      <c r="A16" s="16" t="s">
        <v>1978</v>
      </c>
      <c r="B16" s="16" t="s">
        <v>1979</v>
      </c>
      <c r="C16" s="11" t="s">
        <v>1960</v>
      </c>
      <c r="D16" s="16" t="s">
        <v>1961</v>
      </c>
    </row>
    <row r="17" spans="1:4" ht="30" x14ac:dyDescent="0.25">
      <c r="A17" s="16" t="s">
        <v>1966</v>
      </c>
      <c r="B17" s="16" t="s">
        <v>1980</v>
      </c>
      <c r="C17" s="11" t="s">
        <v>1960</v>
      </c>
      <c r="D17" s="16" t="s">
        <v>1961</v>
      </c>
    </row>
    <row r="18" spans="1:4" ht="30" x14ac:dyDescent="0.25">
      <c r="A18" s="16" t="s">
        <v>1958</v>
      </c>
      <c r="B18" s="16" t="s">
        <v>1981</v>
      </c>
      <c r="C18" s="11" t="s">
        <v>1960</v>
      </c>
      <c r="D18" s="16" t="s">
        <v>1961</v>
      </c>
    </row>
    <row r="19" spans="1:4" ht="30" x14ac:dyDescent="0.25">
      <c r="A19" s="16" t="s">
        <v>1958</v>
      </c>
      <c r="B19" s="16" t="s">
        <v>1982</v>
      </c>
      <c r="C19" s="11" t="s">
        <v>1960</v>
      </c>
      <c r="D19" s="16" t="s">
        <v>1961</v>
      </c>
    </row>
    <row r="20" spans="1:4" ht="30" x14ac:dyDescent="0.25">
      <c r="A20" s="16" t="s">
        <v>1958</v>
      </c>
      <c r="B20" s="16" t="s">
        <v>1983</v>
      </c>
      <c r="C20" s="11" t="s">
        <v>1960</v>
      </c>
      <c r="D20" s="16" t="s">
        <v>1961</v>
      </c>
    </row>
    <row r="21" spans="1:4" ht="30" x14ac:dyDescent="0.25">
      <c r="A21" s="16" t="s">
        <v>1958</v>
      </c>
      <c r="B21" s="16" t="s">
        <v>1984</v>
      </c>
      <c r="C21" s="11" t="s">
        <v>1960</v>
      </c>
      <c r="D21" s="16" t="s">
        <v>1961</v>
      </c>
    </row>
    <row r="22" spans="1:4" ht="30" x14ac:dyDescent="0.25">
      <c r="A22" s="16" t="s">
        <v>1958</v>
      </c>
      <c r="B22" s="16" t="s">
        <v>1985</v>
      </c>
      <c r="C22" s="11" t="s">
        <v>1960</v>
      </c>
      <c r="D22" s="16" t="s">
        <v>1961</v>
      </c>
    </row>
    <row r="23" spans="1:4" ht="30" x14ac:dyDescent="0.25">
      <c r="A23" s="16" t="s">
        <v>1958</v>
      </c>
      <c r="B23" s="16" t="s">
        <v>1986</v>
      </c>
      <c r="C23" s="11" t="s">
        <v>1960</v>
      </c>
      <c r="D23" s="16" t="s">
        <v>1961</v>
      </c>
    </row>
    <row r="24" spans="1:4" ht="30" x14ac:dyDescent="0.25">
      <c r="A24" s="16" t="s">
        <v>1958</v>
      </c>
      <c r="B24" s="16" t="s">
        <v>1987</v>
      </c>
      <c r="C24" s="11" t="s">
        <v>1960</v>
      </c>
      <c r="D24" s="16" t="s">
        <v>1961</v>
      </c>
    </row>
    <row r="25" spans="1:4" ht="30" x14ac:dyDescent="0.25">
      <c r="A25" s="16" t="s">
        <v>1958</v>
      </c>
      <c r="B25" s="16" t="s">
        <v>1988</v>
      </c>
      <c r="C25" s="11" t="s">
        <v>1960</v>
      </c>
      <c r="D25" s="16" t="s">
        <v>1961</v>
      </c>
    </row>
    <row r="26" spans="1:4" ht="30" x14ac:dyDescent="0.25">
      <c r="A26" s="16" t="s">
        <v>1958</v>
      </c>
      <c r="B26" s="16" t="s">
        <v>1989</v>
      </c>
      <c r="C26" s="11" t="s">
        <v>1960</v>
      </c>
      <c r="D26" s="16" t="s">
        <v>1961</v>
      </c>
    </row>
    <row r="27" spans="1:4" ht="30" x14ac:dyDescent="0.25">
      <c r="A27" s="16" t="s">
        <v>1958</v>
      </c>
      <c r="B27" s="16" t="s">
        <v>1990</v>
      </c>
      <c r="C27" s="11" t="s">
        <v>1960</v>
      </c>
      <c r="D27" s="16" t="s">
        <v>1961</v>
      </c>
    </row>
    <row r="28" spans="1:4" ht="30" x14ac:dyDescent="0.25">
      <c r="A28" s="16" t="s">
        <v>1958</v>
      </c>
      <c r="B28" s="16" t="s">
        <v>1991</v>
      </c>
      <c r="C28" s="11" t="s">
        <v>1960</v>
      </c>
      <c r="D28" s="16" t="s">
        <v>1961</v>
      </c>
    </row>
    <row r="29" spans="1:4" ht="30" x14ac:dyDescent="0.25">
      <c r="A29" s="16" t="s">
        <v>1958</v>
      </c>
      <c r="B29" s="16" t="s">
        <v>1992</v>
      </c>
      <c r="C29" s="11" t="s">
        <v>1960</v>
      </c>
      <c r="D29" s="16" t="s">
        <v>1961</v>
      </c>
    </row>
    <row r="30" spans="1:4" ht="30" x14ac:dyDescent="0.25">
      <c r="A30" s="16" t="s">
        <v>1958</v>
      </c>
      <c r="B30" s="16" t="s">
        <v>1993</v>
      </c>
      <c r="C30" s="11" t="s">
        <v>1960</v>
      </c>
      <c r="D30" s="16" t="s">
        <v>1961</v>
      </c>
    </row>
    <row r="31" spans="1:4" ht="30" x14ac:dyDescent="0.25">
      <c r="A31" s="16" t="s">
        <v>1958</v>
      </c>
      <c r="B31" s="16" t="s">
        <v>1994</v>
      </c>
      <c r="C31" s="11" t="s">
        <v>1960</v>
      </c>
      <c r="D31" s="16" t="s">
        <v>1961</v>
      </c>
    </row>
    <row r="32" spans="1:4" ht="30" x14ac:dyDescent="0.25">
      <c r="A32" s="16" t="s">
        <v>1958</v>
      </c>
      <c r="B32" s="16" t="s">
        <v>1995</v>
      </c>
      <c r="C32" s="11" t="s">
        <v>1960</v>
      </c>
      <c r="D32" s="16" t="s">
        <v>1961</v>
      </c>
    </row>
    <row r="33" spans="1:4" ht="30" x14ac:dyDescent="0.25">
      <c r="A33" s="16" t="s">
        <v>1958</v>
      </c>
      <c r="B33" s="16" t="s">
        <v>1996</v>
      </c>
      <c r="C33" s="11" t="s">
        <v>1960</v>
      </c>
      <c r="D33" s="16" t="s">
        <v>1961</v>
      </c>
    </row>
    <row r="34" spans="1:4" ht="30" x14ac:dyDescent="0.25">
      <c r="A34" s="16" t="s">
        <v>1958</v>
      </c>
      <c r="B34" s="16" t="s">
        <v>1997</v>
      </c>
      <c r="C34" s="11" t="s">
        <v>1960</v>
      </c>
      <c r="D34" s="16" t="s">
        <v>1961</v>
      </c>
    </row>
    <row r="35" spans="1:4" ht="30" x14ac:dyDescent="0.25">
      <c r="A35" s="16" t="s">
        <v>1958</v>
      </c>
      <c r="B35" s="16" t="s">
        <v>1998</v>
      </c>
      <c r="C35" s="11" t="s">
        <v>1960</v>
      </c>
      <c r="D35" s="16" t="s">
        <v>1961</v>
      </c>
    </row>
    <row r="36" spans="1:4" ht="30" x14ac:dyDescent="0.25">
      <c r="A36" s="16" t="s">
        <v>1958</v>
      </c>
      <c r="B36" s="16" t="s">
        <v>1999</v>
      </c>
      <c r="C36" s="11" t="s">
        <v>1960</v>
      </c>
      <c r="D36" s="16" t="s">
        <v>1961</v>
      </c>
    </row>
    <row r="37" spans="1:4" ht="30" x14ac:dyDescent="0.25">
      <c r="A37" s="16" t="s">
        <v>1958</v>
      </c>
      <c r="B37" s="16" t="s">
        <v>2000</v>
      </c>
      <c r="C37" s="11" t="s">
        <v>1960</v>
      </c>
      <c r="D37" s="16" t="s">
        <v>1961</v>
      </c>
    </row>
    <row r="38" spans="1:4" ht="30" x14ac:dyDescent="0.25">
      <c r="A38" s="16" t="s">
        <v>1958</v>
      </c>
      <c r="B38" s="16" t="s">
        <v>2001</v>
      </c>
      <c r="C38" s="11" t="s">
        <v>1960</v>
      </c>
      <c r="D38" s="16" t="s">
        <v>1961</v>
      </c>
    </row>
    <row r="39" spans="1:4" ht="30" x14ac:dyDescent="0.25">
      <c r="A39" s="16" t="s">
        <v>1958</v>
      </c>
      <c r="B39" s="16" t="s">
        <v>2002</v>
      </c>
      <c r="C39" s="11" t="s">
        <v>1960</v>
      </c>
      <c r="D39" s="16" t="s">
        <v>1961</v>
      </c>
    </row>
    <row r="40" spans="1:4" ht="30" x14ac:dyDescent="0.25">
      <c r="A40" s="16" t="s">
        <v>1958</v>
      </c>
      <c r="B40" s="16" t="s">
        <v>2003</v>
      </c>
      <c r="C40" s="11" t="s">
        <v>1960</v>
      </c>
      <c r="D40" s="16" t="s">
        <v>1961</v>
      </c>
    </row>
    <row r="41" spans="1:4" ht="30" x14ac:dyDescent="0.25">
      <c r="A41" s="16" t="s">
        <v>1958</v>
      </c>
      <c r="B41" s="16" t="s">
        <v>2004</v>
      </c>
      <c r="C41" s="11" t="s">
        <v>1960</v>
      </c>
      <c r="D41" s="16" t="s">
        <v>1961</v>
      </c>
    </row>
    <row r="42" spans="1:4" ht="30" x14ac:dyDescent="0.25">
      <c r="A42" s="16" t="s">
        <v>1958</v>
      </c>
      <c r="B42" s="16" t="s">
        <v>2005</v>
      </c>
      <c r="C42" s="11" t="s">
        <v>1960</v>
      </c>
      <c r="D42" s="16" t="s">
        <v>1961</v>
      </c>
    </row>
    <row r="43" spans="1:4" ht="30" x14ac:dyDescent="0.25">
      <c r="A43" s="16" t="s">
        <v>1958</v>
      </c>
      <c r="B43" s="16" t="s">
        <v>2006</v>
      </c>
      <c r="C43" s="11" t="s">
        <v>1960</v>
      </c>
      <c r="D43" s="16" t="s">
        <v>1961</v>
      </c>
    </row>
    <row r="44" spans="1:4" ht="30" x14ac:dyDescent="0.25">
      <c r="A44" s="16" t="s">
        <v>1958</v>
      </c>
      <c r="B44" s="16" t="s">
        <v>2007</v>
      </c>
      <c r="C44" s="11" t="s">
        <v>1960</v>
      </c>
      <c r="D44" s="16" t="s">
        <v>1961</v>
      </c>
    </row>
    <row r="45" spans="1:4" ht="30" x14ac:dyDescent="0.25">
      <c r="A45" s="16" t="s">
        <v>1958</v>
      </c>
      <c r="B45" s="16" t="s">
        <v>2008</v>
      </c>
      <c r="C45" s="11" t="s">
        <v>1960</v>
      </c>
      <c r="D45" s="16" t="s">
        <v>1961</v>
      </c>
    </row>
    <row r="46" spans="1:4" ht="30" x14ac:dyDescent="0.25">
      <c r="A46" s="16" t="s">
        <v>1958</v>
      </c>
      <c r="B46" s="16" t="s">
        <v>2009</v>
      </c>
      <c r="C46" s="11" t="s">
        <v>1960</v>
      </c>
      <c r="D46" s="16" t="s">
        <v>1961</v>
      </c>
    </row>
    <row r="47" spans="1:4" ht="30" x14ac:dyDescent="0.25">
      <c r="A47" s="16" t="s">
        <v>2010</v>
      </c>
      <c r="B47" s="16" t="s">
        <v>2011</v>
      </c>
      <c r="C47" s="11" t="s">
        <v>1960</v>
      </c>
      <c r="D47" s="16" t="s">
        <v>1961</v>
      </c>
    </row>
    <row r="48" spans="1:4" ht="30" x14ac:dyDescent="0.25">
      <c r="A48" s="16" t="s">
        <v>1958</v>
      </c>
      <c r="B48" s="16" t="s">
        <v>2012</v>
      </c>
      <c r="C48" s="11" t="s">
        <v>1960</v>
      </c>
      <c r="D48" s="16" t="s">
        <v>1961</v>
      </c>
    </row>
    <row r="49" spans="1:4" ht="30" x14ac:dyDescent="0.25">
      <c r="A49" s="16" t="s">
        <v>1958</v>
      </c>
      <c r="B49" s="16" t="s">
        <v>2013</v>
      </c>
      <c r="C49" s="11" t="s">
        <v>1960</v>
      </c>
      <c r="D49" s="16" t="s">
        <v>1961</v>
      </c>
    </row>
    <row r="50" spans="1:4" ht="30" x14ac:dyDescent="0.25">
      <c r="A50" s="16" t="s">
        <v>1958</v>
      </c>
      <c r="B50" s="16" t="s">
        <v>2014</v>
      </c>
      <c r="C50" s="11" t="s">
        <v>1960</v>
      </c>
      <c r="D50" s="16" t="s">
        <v>1961</v>
      </c>
    </row>
    <row r="51" spans="1:4" ht="30" x14ac:dyDescent="0.25">
      <c r="A51" s="16" t="s">
        <v>1958</v>
      </c>
      <c r="B51" s="16" t="s">
        <v>2015</v>
      </c>
      <c r="C51" s="11" t="s">
        <v>1960</v>
      </c>
      <c r="D51" s="16" t="s">
        <v>1961</v>
      </c>
    </row>
    <row r="52" spans="1:4" ht="30" x14ac:dyDescent="0.25">
      <c r="A52" s="16" t="s">
        <v>1958</v>
      </c>
      <c r="B52" s="16" t="s">
        <v>2016</v>
      </c>
      <c r="C52" s="11" t="s">
        <v>1960</v>
      </c>
      <c r="D52" s="16" t="s">
        <v>1961</v>
      </c>
    </row>
    <row r="53" spans="1:4" ht="30" x14ac:dyDescent="0.25">
      <c r="A53" s="16" t="s">
        <v>1966</v>
      </c>
      <c r="B53" s="16" t="s">
        <v>2017</v>
      </c>
      <c r="C53" s="11" t="s">
        <v>1960</v>
      </c>
      <c r="D53" s="16" t="s">
        <v>1961</v>
      </c>
    </row>
    <row r="54" spans="1:4" ht="30" x14ac:dyDescent="0.25">
      <c r="A54" s="16" t="s">
        <v>2018</v>
      </c>
      <c r="B54" s="16" t="s">
        <v>2019</v>
      </c>
      <c r="C54" s="11" t="s">
        <v>1960</v>
      </c>
      <c r="D54" s="16" t="s">
        <v>1961</v>
      </c>
    </row>
    <row r="55" spans="1:4" ht="30" x14ac:dyDescent="0.25">
      <c r="A55" s="16" t="s">
        <v>1971</v>
      </c>
      <c r="B55" s="16" t="s">
        <v>2020</v>
      </c>
      <c r="C55" s="11" t="s">
        <v>1960</v>
      </c>
      <c r="D55" s="16" t="s">
        <v>1961</v>
      </c>
    </row>
    <row r="56" spans="1:4" ht="30" x14ac:dyDescent="0.25">
      <c r="A56" s="16" t="s">
        <v>1958</v>
      </c>
      <c r="B56" s="16" t="s">
        <v>2021</v>
      </c>
      <c r="C56" s="11" t="s">
        <v>1960</v>
      </c>
      <c r="D56" s="16" t="s">
        <v>1961</v>
      </c>
    </row>
    <row r="57" spans="1:4" ht="30" x14ac:dyDescent="0.25">
      <c r="A57" s="16" t="s">
        <v>1978</v>
      </c>
      <c r="B57" s="16" t="s">
        <v>2022</v>
      </c>
      <c r="C57" s="11" t="s">
        <v>1960</v>
      </c>
      <c r="D57" s="16" t="s">
        <v>1961</v>
      </c>
    </row>
    <row r="58" spans="1:4" ht="30" x14ac:dyDescent="0.25">
      <c r="A58" s="16" t="s">
        <v>1958</v>
      </c>
      <c r="B58" s="16" t="s">
        <v>2023</v>
      </c>
      <c r="C58" s="11" t="s">
        <v>1960</v>
      </c>
      <c r="D58" s="16" t="s">
        <v>1961</v>
      </c>
    </row>
    <row r="59" spans="1:4" ht="30" x14ac:dyDescent="0.25">
      <c r="A59" s="16" t="s">
        <v>2024</v>
      </c>
      <c r="B59" s="16" t="s">
        <v>2025</v>
      </c>
      <c r="C59" s="11" t="s">
        <v>1960</v>
      </c>
      <c r="D59" s="16" t="s">
        <v>1961</v>
      </c>
    </row>
    <row r="60" spans="1:4" ht="30" x14ac:dyDescent="0.25">
      <c r="A60" s="16" t="s">
        <v>1958</v>
      </c>
      <c r="B60" s="16" t="s">
        <v>2026</v>
      </c>
      <c r="C60" s="11" t="s">
        <v>1960</v>
      </c>
      <c r="D60" s="16" t="s">
        <v>1961</v>
      </c>
    </row>
    <row r="61" spans="1:4" ht="30" x14ac:dyDescent="0.25">
      <c r="A61" s="16" t="s">
        <v>1958</v>
      </c>
      <c r="B61" s="16" t="s">
        <v>2027</v>
      </c>
      <c r="C61" s="11" t="s">
        <v>1960</v>
      </c>
      <c r="D61" s="16" t="s">
        <v>1961</v>
      </c>
    </row>
    <row r="62" spans="1:4" ht="30" x14ac:dyDescent="0.25">
      <c r="A62" s="16" t="s">
        <v>1958</v>
      </c>
      <c r="B62" s="16" t="s">
        <v>2028</v>
      </c>
      <c r="C62" s="11" t="s">
        <v>1960</v>
      </c>
      <c r="D62" s="16" t="s">
        <v>1961</v>
      </c>
    </row>
    <row r="63" spans="1:4" ht="30" x14ac:dyDescent="0.25">
      <c r="A63" s="16" t="s">
        <v>1958</v>
      </c>
      <c r="B63" s="16" t="s">
        <v>2029</v>
      </c>
      <c r="C63" s="11" t="s">
        <v>1960</v>
      </c>
      <c r="D63" s="16" t="s">
        <v>1961</v>
      </c>
    </row>
    <row r="64" spans="1:4" ht="30" x14ac:dyDescent="0.25">
      <c r="A64" s="16" t="s">
        <v>1958</v>
      </c>
      <c r="B64" s="16" t="s">
        <v>2030</v>
      </c>
      <c r="C64" s="11" t="s">
        <v>1960</v>
      </c>
      <c r="D64" s="16" t="s">
        <v>1961</v>
      </c>
    </row>
    <row r="65" spans="1:4" ht="30" x14ac:dyDescent="0.25">
      <c r="A65" s="16" t="s">
        <v>1958</v>
      </c>
      <c r="B65" s="16" t="s">
        <v>2031</v>
      </c>
      <c r="C65" s="11" t="s">
        <v>1960</v>
      </c>
      <c r="D65" s="16" t="s">
        <v>1961</v>
      </c>
    </row>
    <row r="66" spans="1:4" ht="30" x14ac:dyDescent="0.25">
      <c r="A66" s="16" t="s">
        <v>2032</v>
      </c>
      <c r="B66" s="16" t="s">
        <v>2033</v>
      </c>
      <c r="C66" s="11" t="s">
        <v>1960</v>
      </c>
      <c r="D66" s="16" t="s">
        <v>1961</v>
      </c>
    </row>
    <row r="67" spans="1:4" ht="30" x14ac:dyDescent="0.25">
      <c r="A67" s="16" t="s">
        <v>1958</v>
      </c>
      <c r="B67" s="16" t="s">
        <v>2034</v>
      </c>
      <c r="C67" s="11" t="s">
        <v>1960</v>
      </c>
      <c r="D67" s="16" t="s">
        <v>1961</v>
      </c>
    </row>
    <row r="68" spans="1:4" ht="30" x14ac:dyDescent="0.25">
      <c r="A68" s="16" t="s">
        <v>1978</v>
      </c>
      <c r="B68" s="16" t="s">
        <v>2035</v>
      </c>
      <c r="C68" s="11" t="s">
        <v>1960</v>
      </c>
      <c r="D68" s="16" t="s">
        <v>1961</v>
      </c>
    </row>
    <row r="69" spans="1:4" ht="30" x14ac:dyDescent="0.25">
      <c r="A69" s="16" t="s">
        <v>1958</v>
      </c>
      <c r="B69" s="16" t="s">
        <v>2036</v>
      </c>
      <c r="C69" s="11" t="s">
        <v>1960</v>
      </c>
      <c r="D69" s="16" t="s">
        <v>1961</v>
      </c>
    </row>
    <row r="70" spans="1:4" ht="30" x14ac:dyDescent="0.25">
      <c r="A70" s="16" t="s">
        <v>1958</v>
      </c>
      <c r="B70" s="16" t="s">
        <v>2037</v>
      </c>
      <c r="C70" s="11" t="s">
        <v>1960</v>
      </c>
      <c r="D70" s="16" t="s">
        <v>1961</v>
      </c>
    </row>
    <row r="71" spans="1:4" ht="30" x14ac:dyDescent="0.25">
      <c r="A71" s="16" t="s">
        <v>1978</v>
      </c>
      <c r="B71" s="16" t="s">
        <v>2038</v>
      </c>
      <c r="C71" s="11" t="s">
        <v>1960</v>
      </c>
      <c r="D71" s="16" t="s">
        <v>1961</v>
      </c>
    </row>
    <row r="72" spans="1:4" ht="30" x14ac:dyDescent="0.25">
      <c r="A72" s="16" t="s">
        <v>1958</v>
      </c>
      <c r="B72" s="16" t="s">
        <v>2039</v>
      </c>
      <c r="C72" s="11" t="s">
        <v>1960</v>
      </c>
      <c r="D72" s="16" t="s">
        <v>1961</v>
      </c>
    </row>
    <row r="73" spans="1:4" ht="30" x14ac:dyDescent="0.25">
      <c r="A73" s="16" t="s">
        <v>1958</v>
      </c>
      <c r="B73" s="16" t="s">
        <v>2040</v>
      </c>
      <c r="C73" s="11" t="s">
        <v>1960</v>
      </c>
      <c r="D73" s="16" t="s">
        <v>1961</v>
      </c>
    </row>
    <row r="74" spans="1:4" ht="30" x14ac:dyDescent="0.25">
      <c r="A74" s="16" t="s">
        <v>1958</v>
      </c>
      <c r="B74" s="16" t="s">
        <v>2041</v>
      </c>
      <c r="C74" s="11" t="s">
        <v>1960</v>
      </c>
      <c r="D74" s="16" t="s">
        <v>1961</v>
      </c>
    </row>
    <row r="75" spans="1:4" ht="30" x14ac:dyDescent="0.25">
      <c r="A75" s="16" t="s">
        <v>1958</v>
      </c>
      <c r="B75" s="16" t="s">
        <v>2042</v>
      </c>
      <c r="C75" s="11" t="s">
        <v>1960</v>
      </c>
      <c r="D75" s="16" t="s">
        <v>1961</v>
      </c>
    </row>
    <row r="76" spans="1:4" ht="30" x14ac:dyDescent="0.25">
      <c r="A76" s="16" t="s">
        <v>1958</v>
      </c>
      <c r="B76" s="16" t="s">
        <v>2043</v>
      </c>
      <c r="C76" s="11" t="s">
        <v>1960</v>
      </c>
      <c r="D76" s="16" t="s">
        <v>1961</v>
      </c>
    </row>
    <row r="77" spans="1:4" ht="30" x14ac:dyDescent="0.25">
      <c r="A77" s="16" t="s">
        <v>1958</v>
      </c>
      <c r="B77" s="16" t="s">
        <v>2044</v>
      </c>
      <c r="C77" s="11" t="s">
        <v>1960</v>
      </c>
      <c r="D77" s="16" t="s">
        <v>1961</v>
      </c>
    </row>
    <row r="78" spans="1:4" ht="30" x14ac:dyDescent="0.25">
      <c r="A78" s="16" t="s">
        <v>1958</v>
      </c>
      <c r="B78" s="16" t="s">
        <v>2045</v>
      </c>
      <c r="C78" s="11" t="s">
        <v>1960</v>
      </c>
      <c r="D78" s="16" t="s">
        <v>1961</v>
      </c>
    </row>
    <row r="79" spans="1:4" ht="30" x14ac:dyDescent="0.25">
      <c r="A79" s="16" t="s">
        <v>1958</v>
      </c>
      <c r="B79" s="16" t="s">
        <v>2046</v>
      </c>
      <c r="C79" s="11" t="s">
        <v>1960</v>
      </c>
      <c r="D79" s="16" t="s">
        <v>1961</v>
      </c>
    </row>
    <row r="80" spans="1:4" ht="30" x14ac:dyDescent="0.25">
      <c r="A80" s="16" t="s">
        <v>1958</v>
      </c>
      <c r="B80" s="16" t="s">
        <v>2047</v>
      </c>
      <c r="C80" s="11" t="s">
        <v>1960</v>
      </c>
      <c r="D80" s="16" t="s">
        <v>1961</v>
      </c>
    </row>
    <row r="81" spans="1:4" ht="30" x14ac:dyDescent="0.25">
      <c r="A81" s="16" t="s">
        <v>1958</v>
      </c>
      <c r="B81" s="16" t="s">
        <v>2048</v>
      </c>
      <c r="C81" s="11" t="s">
        <v>1960</v>
      </c>
      <c r="D81" s="16" t="s">
        <v>1961</v>
      </c>
    </row>
    <row r="82" spans="1:4" ht="30" x14ac:dyDescent="0.25">
      <c r="A82" s="16" t="s">
        <v>1958</v>
      </c>
      <c r="B82" s="16" t="s">
        <v>2049</v>
      </c>
      <c r="C82" s="11" t="s">
        <v>1960</v>
      </c>
      <c r="D82" s="16" t="s">
        <v>1961</v>
      </c>
    </row>
    <row r="83" spans="1:4" ht="30" x14ac:dyDescent="0.25">
      <c r="A83" s="16" t="s">
        <v>1958</v>
      </c>
      <c r="B83" s="16" t="s">
        <v>2050</v>
      </c>
      <c r="C83" s="11" t="s">
        <v>1960</v>
      </c>
      <c r="D83" s="16" t="s">
        <v>1961</v>
      </c>
    </row>
    <row r="84" spans="1:4" ht="30" x14ac:dyDescent="0.25">
      <c r="A84" s="16" t="s">
        <v>1978</v>
      </c>
      <c r="B84" s="16" t="s">
        <v>2051</v>
      </c>
      <c r="C84" s="11" t="s">
        <v>1960</v>
      </c>
      <c r="D84" s="16" t="s">
        <v>1961</v>
      </c>
    </row>
    <row r="85" spans="1:4" ht="30" x14ac:dyDescent="0.25">
      <c r="A85" s="16" t="s">
        <v>2024</v>
      </c>
      <c r="B85" s="16" t="s">
        <v>2052</v>
      </c>
      <c r="C85" s="11" t="s">
        <v>1960</v>
      </c>
      <c r="D85" s="16" t="s">
        <v>1961</v>
      </c>
    </row>
    <row r="86" spans="1:4" ht="30" x14ac:dyDescent="0.25">
      <c r="A86" s="16" t="s">
        <v>1958</v>
      </c>
      <c r="B86" s="16" t="s">
        <v>2053</v>
      </c>
      <c r="C86" s="11" t="s">
        <v>1960</v>
      </c>
      <c r="D86" s="16" t="s">
        <v>1961</v>
      </c>
    </row>
    <row r="87" spans="1:4" ht="30" x14ac:dyDescent="0.25">
      <c r="A87" s="16" t="s">
        <v>1978</v>
      </c>
      <c r="B87" s="16" t="s">
        <v>2054</v>
      </c>
      <c r="C87" s="11" t="s">
        <v>1960</v>
      </c>
      <c r="D87" s="16" t="s">
        <v>1961</v>
      </c>
    </row>
    <row r="88" spans="1:4" ht="30" x14ac:dyDescent="0.25">
      <c r="A88" s="16" t="s">
        <v>1958</v>
      </c>
      <c r="B88" s="16" t="s">
        <v>2055</v>
      </c>
      <c r="C88" s="11" t="s">
        <v>1960</v>
      </c>
      <c r="D88" s="16" t="s">
        <v>1961</v>
      </c>
    </row>
    <row r="89" spans="1:4" ht="30" x14ac:dyDescent="0.25">
      <c r="A89" s="16" t="s">
        <v>1958</v>
      </c>
      <c r="B89" s="16" t="s">
        <v>2056</v>
      </c>
      <c r="C89" s="11" t="s">
        <v>1960</v>
      </c>
      <c r="D89" s="16" t="s">
        <v>1961</v>
      </c>
    </row>
    <row r="90" spans="1:4" ht="30" x14ac:dyDescent="0.25">
      <c r="A90" s="16" t="s">
        <v>1978</v>
      </c>
      <c r="B90" s="16" t="s">
        <v>2057</v>
      </c>
      <c r="C90" s="11" t="s">
        <v>1960</v>
      </c>
      <c r="D90" s="16" t="s">
        <v>1961</v>
      </c>
    </row>
    <row r="91" spans="1:4" ht="30" x14ac:dyDescent="0.25">
      <c r="A91" s="16" t="s">
        <v>1958</v>
      </c>
      <c r="B91" s="16" t="s">
        <v>2058</v>
      </c>
      <c r="C91" s="11" t="s">
        <v>1960</v>
      </c>
      <c r="D91" s="16" t="s">
        <v>1961</v>
      </c>
    </row>
    <row r="92" spans="1:4" ht="30" x14ac:dyDescent="0.25">
      <c r="A92" s="16" t="s">
        <v>1958</v>
      </c>
      <c r="B92" s="16" t="s">
        <v>2059</v>
      </c>
      <c r="C92" s="11" t="s">
        <v>1960</v>
      </c>
      <c r="D92" s="16" t="s">
        <v>1961</v>
      </c>
    </row>
    <row r="93" spans="1:4" ht="30" x14ac:dyDescent="0.25">
      <c r="A93" s="16" t="s">
        <v>1958</v>
      </c>
      <c r="B93" s="16" t="s">
        <v>2060</v>
      </c>
      <c r="C93" s="11" t="s">
        <v>1960</v>
      </c>
      <c r="D93" s="16" t="s">
        <v>1961</v>
      </c>
    </row>
    <row r="94" spans="1:4" ht="30" x14ac:dyDescent="0.25">
      <c r="A94" s="16" t="s">
        <v>1978</v>
      </c>
      <c r="B94" s="16" t="s">
        <v>2061</v>
      </c>
      <c r="C94" s="11" t="s">
        <v>1960</v>
      </c>
      <c r="D94" s="16" t="s">
        <v>1961</v>
      </c>
    </row>
    <row r="95" spans="1:4" ht="30" x14ac:dyDescent="0.25">
      <c r="A95" s="16" t="s">
        <v>1978</v>
      </c>
      <c r="B95" s="16" t="s">
        <v>2062</v>
      </c>
      <c r="C95" s="11" t="s">
        <v>1960</v>
      </c>
      <c r="D95" s="16" t="s">
        <v>1961</v>
      </c>
    </row>
    <row r="96" spans="1:4" ht="30" x14ac:dyDescent="0.25">
      <c r="A96" s="16" t="s">
        <v>1958</v>
      </c>
      <c r="B96" s="16" t="s">
        <v>2063</v>
      </c>
      <c r="C96" s="11" t="s">
        <v>1960</v>
      </c>
      <c r="D96" s="16" t="s">
        <v>1961</v>
      </c>
    </row>
    <row r="97" spans="1:4" ht="30" x14ac:dyDescent="0.25">
      <c r="A97" s="16" t="s">
        <v>1958</v>
      </c>
      <c r="B97" s="16" t="s">
        <v>2064</v>
      </c>
      <c r="C97" s="11" t="s">
        <v>1960</v>
      </c>
      <c r="D97" s="16" t="s">
        <v>1961</v>
      </c>
    </row>
    <row r="98" spans="1:4" ht="30" x14ac:dyDescent="0.25">
      <c r="A98" s="16" t="s">
        <v>1958</v>
      </c>
      <c r="B98" s="16" t="s">
        <v>2065</v>
      </c>
      <c r="C98" s="11" t="s">
        <v>1960</v>
      </c>
      <c r="D98" s="16" t="s">
        <v>1961</v>
      </c>
    </row>
    <row r="99" spans="1:4" ht="30" x14ac:dyDescent="0.25">
      <c r="A99" s="16" t="s">
        <v>1958</v>
      </c>
      <c r="B99" s="16" t="s">
        <v>2066</v>
      </c>
      <c r="C99" s="11" t="s">
        <v>1960</v>
      </c>
      <c r="D99" s="16" t="s">
        <v>1961</v>
      </c>
    </row>
    <row r="100" spans="1:4" ht="30" x14ac:dyDescent="0.25">
      <c r="A100" s="16" t="s">
        <v>1958</v>
      </c>
      <c r="B100" s="16" t="s">
        <v>2067</v>
      </c>
      <c r="C100" s="11" t="s">
        <v>1960</v>
      </c>
      <c r="D100" s="16" t="s">
        <v>1961</v>
      </c>
    </row>
    <row r="101" spans="1:4" ht="30" x14ac:dyDescent="0.25">
      <c r="A101" s="16" t="s">
        <v>1958</v>
      </c>
      <c r="B101" s="16" t="s">
        <v>2068</v>
      </c>
      <c r="C101" s="11" t="s">
        <v>1960</v>
      </c>
      <c r="D101" s="16" t="s">
        <v>1961</v>
      </c>
    </row>
    <row r="102" spans="1:4" ht="30" x14ac:dyDescent="0.25">
      <c r="A102" s="16" t="s">
        <v>1958</v>
      </c>
      <c r="B102" s="16" t="s">
        <v>2069</v>
      </c>
      <c r="C102" s="11" t="s">
        <v>1960</v>
      </c>
      <c r="D102" s="16" t="s">
        <v>1961</v>
      </c>
    </row>
    <row r="103" spans="1:4" ht="30" x14ac:dyDescent="0.25">
      <c r="A103" s="16" t="s">
        <v>1958</v>
      </c>
      <c r="B103" s="16" t="s">
        <v>2070</v>
      </c>
      <c r="C103" s="11" t="s">
        <v>1960</v>
      </c>
      <c r="D103" s="16" t="s">
        <v>1961</v>
      </c>
    </row>
    <row r="104" spans="1:4" ht="30" x14ac:dyDescent="0.25">
      <c r="A104" s="16" t="s">
        <v>1958</v>
      </c>
      <c r="B104" s="16" t="s">
        <v>2071</v>
      </c>
      <c r="C104" s="11" t="s">
        <v>1960</v>
      </c>
      <c r="D104" s="16" t="s">
        <v>1961</v>
      </c>
    </row>
    <row r="105" spans="1:4" ht="30" x14ac:dyDescent="0.25">
      <c r="A105" s="16" t="s">
        <v>1958</v>
      </c>
      <c r="B105" s="16" t="s">
        <v>2072</v>
      </c>
      <c r="C105" s="11" t="s">
        <v>1960</v>
      </c>
      <c r="D105" s="16" t="s">
        <v>1961</v>
      </c>
    </row>
    <row r="106" spans="1:4" ht="30" x14ac:dyDescent="0.25">
      <c r="A106" s="16" t="s">
        <v>1958</v>
      </c>
      <c r="B106" s="16" t="s">
        <v>2073</v>
      </c>
      <c r="C106" s="11" t="s">
        <v>1960</v>
      </c>
      <c r="D106" s="16" t="s">
        <v>1961</v>
      </c>
    </row>
    <row r="107" spans="1:4" ht="30" x14ac:dyDescent="0.25">
      <c r="A107" s="16" t="s">
        <v>1958</v>
      </c>
      <c r="B107" s="16" t="s">
        <v>2074</v>
      </c>
      <c r="C107" s="11" t="s">
        <v>1960</v>
      </c>
      <c r="D107" s="16" t="s">
        <v>1961</v>
      </c>
    </row>
    <row r="108" spans="1:4" ht="30" x14ac:dyDescent="0.25">
      <c r="A108" s="16" t="s">
        <v>1978</v>
      </c>
      <c r="B108" s="16" t="s">
        <v>2075</v>
      </c>
      <c r="C108" s="11" t="s">
        <v>1960</v>
      </c>
      <c r="D108" s="16" t="s">
        <v>1961</v>
      </c>
    </row>
    <row r="109" spans="1:4" ht="30" x14ac:dyDescent="0.25">
      <c r="A109" s="16" t="s">
        <v>1958</v>
      </c>
      <c r="B109" s="16" t="s">
        <v>2076</v>
      </c>
      <c r="C109" s="11" t="s">
        <v>1960</v>
      </c>
      <c r="D109" s="16" t="s">
        <v>1961</v>
      </c>
    </row>
    <row r="110" spans="1:4" ht="30" x14ac:dyDescent="0.25">
      <c r="A110" s="16" t="s">
        <v>1958</v>
      </c>
      <c r="B110" s="16" t="s">
        <v>2077</v>
      </c>
      <c r="C110" s="11" t="s">
        <v>1960</v>
      </c>
      <c r="D110" s="16" t="s">
        <v>1961</v>
      </c>
    </row>
    <row r="111" spans="1:4" ht="30" x14ac:dyDescent="0.25">
      <c r="A111" s="16" t="s">
        <v>1958</v>
      </c>
      <c r="B111" s="16" t="s">
        <v>2078</v>
      </c>
      <c r="C111" s="11" t="s">
        <v>1960</v>
      </c>
      <c r="D111" s="16" t="s">
        <v>1961</v>
      </c>
    </row>
    <row r="112" spans="1:4" ht="30" x14ac:dyDescent="0.25">
      <c r="A112" s="16" t="s">
        <v>1958</v>
      </c>
      <c r="B112" s="16" t="s">
        <v>2079</v>
      </c>
      <c r="C112" s="11" t="s">
        <v>1960</v>
      </c>
      <c r="D112" s="16" t="s">
        <v>1961</v>
      </c>
    </row>
    <row r="113" spans="1:4" ht="30" x14ac:dyDescent="0.25">
      <c r="A113" s="16" t="s">
        <v>1958</v>
      </c>
      <c r="B113" s="16" t="s">
        <v>2080</v>
      </c>
      <c r="C113" s="11" t="s">
        <v>1960</v>
      </c>
      <c r="D113" s="16" t="s">
        <v>1961</v>
      </c>
    </row>
    <row r="114" spans="1:4" ht="30" x14ac:dyDescent="0.25">
      <c r="A114" s="16" t="s">
        <v>1978</v>
      </c>
      <c r="B114" s="16" t="s">
        <v>2081</v>
      </c>
      <c r="C114" s="11" t="s">
        <v>1960</v>
      </c>
      <c r="D114" s="16" t="s">
        <v>1961</v>
      </c>
    </row>
    <row r="115" spans="1:4" ht="30" x14ac:dyDescent="0.25">
      <c r="A115" s="16" t="s">
        <v>1978</v>
      </c>
      <c r="B115" s="16" t="s">
        <v>2082</v>
      </c>
      <c r="C115" s="11" t="s">
        <v>1960</v>
      </c>
      <c r="D115" s="16" t="s">
        <v>1961</v>
      </c>
    </row>
    <row r="116" spans="1:4" ht="30" x14ac:dyDescent="0.25">
      <c r="A116" s="16" t="s">
        <v>1958</v>
      </c>
      <c r="B116" s="16" t="s">
        <v>2083</v>
      </c>
      <c r="C116" s="11" t="s">
        <v>1960</v>
      </c>
      <c r="D116" s="16" t="s">
        <v>1961</v>
      </c>
    </row>
    <row r="117" spans="1:4" ht="30" x14ac:dyDescent="0.25">
      <c r="A117" s="16" t="s">
        <v>1958</v>
      </c>
      <c r="B117" s="16" t="s">
        <v>2084</v>
      </c>
      <c r="C117" s="11" t="s">
        <v>1960</v>
      </c>
      <c r="D117" s="16" t="s">
        <v>1961</v>
      </c>
    </row>
    <row r="118" spans="1:4" ht="30" x14ac:dyDescent="0.25">
      <c r="A118" s="16" t="s">
        <v>1958</v>
      </c>
      <c r="B118" s="16" t="s">
        <v>2085</v>
      </c>
      <c r="C118" s="11" t="s">
        <v>1960</v>
      </c>
      <c r="D118" s="16" t="s">
        <v>1961</v>
      </c>
    </row>
    <row r="119" spans="1:4" ht="30" x14ac:dyDescent="0.25">
      <c r="A119" s="16" t="s">
        <v>1958</v>
      </c>
      <c r="B119" s="16" t="s">
        <v>2086</v>
      </c>
      <c r="C119" s="11" t="s">
        <v>1960</v>
      </c>
      <c r="D119" s="16" t="s">
        <v>1961</v>
      </c>
    </row>
    <row r="120" spans="1:4" ht="30" x14ac:dyDescent="0.25">
      <c r="A120" s="16" t="s">
        <v>1958</v>
      </c>
      <c r="B120" s="16" t="s">
        <v>2087</v>
      </c>
      <c r="C120" s="11" t="s">
        <v>1960</v>
      </c>
      <c r="D120" s="16" t="s">
        <v>1961</v>
      </c>
    </row>
    <row r="121" spans="1:4" ht="30" x14ac:dyDescent="0.25">
      <c r="A121" s="16" t="s">
        <v>1978</v>
      </c>
      <c r="B121" s="16" t="s">
        <v>2088</v>
      </c>
      <c r="C121" s="11" t="s">
        <v>1960</v>
      </c>
      <c r="D121" s="16" t="s">
        <v>1961</v>
      </c>
    </row>
    <row r="122" spans="1:4" ht="30" x14ac:dyDescent="0.25">
      <c r="A122" s="16" t="s">
        <v>1958</v>
      </c>
      <c r="B122" s="16" t="s">
        <v>2089</v>
      </c>
      <c r="C122" s="11" t="s">
        <v>1960</v>
      </c>
      <c r="D122" s="16" t="s">
        <v>1961</v>
      </c>
    </row>
    <row r="123" spans="1:4" ht="30" x14ac:dyDescent="0.25">
      <c r="A123" s="16" t="s">
        <v>1958</v>
      </c>
      <c r="B123" s="16" t="s">
        <v>2090</v>
      </c>
      <c r="C123" s="11" t="s">
        <v>1960</v>
      </c>
      <c r="D123" s="16" t="s">
        <v>1961</v>
      </c>
    </row>
    <row r="124" spans="1:4" ht="30" x14ac:dyDescent="0.25">
      <c r="A124" s="16" t="s">
        <v>1958</v>
      </c>
      <c r="B124" s="16" t="s">
        <v>2091</v>
      </c>
      <c r="C124" s="11" t="s">
        <v>1960</v>
      </c>
      <c r="D124" s="16" t="s">
        <v>1961</v>
      </c>
    </row>
    <row r="125" spans="1:4" ht="30" x14ac:dyDescent="0.25">
      <c r="A125" s="16" t="s">
        <v>1978</v>
      </c>
      <c r="B125" s="16" t="s">
        <v>2092</v>
      </c>
      <c r="C125" s="11" t="s">
        <v>1960</v>
      </c>
      <c r="D125" s="16" t="s">
        <v>1961</v>
      </c>
    </row>
    <row r="126" spans="1:4" ht="30" x14ac:dyDescent="0.25">
      <c r="A126" s="16" t="s">
        <v>1958</v>
      </c>
      <c r="B126" s="16" t="s">
        <v>2093</v>
      </c>
      <c r="C126" s="11" t="s">
        <v>1960</v>
      </c>
      <c r="D126" s="16" t="s">
        <v>1961</v>
      </c>
    </row>
    <row r="127" spans="1:4" ht="30" x14ac:dyDescent="0.25">
      <c r="A127" s="16" t="s">
        <v>1958</v>
      </c>
      <c r="B127" s="16" t="s">
        <v>2094</v>
      </c>
      <c r="C127" s="11" t="s">
        <v>1960</v>
      </c>
      <c r="D127" s="16" t="s">
        <v>1961</v>
      </c>
    </row>
    <row r="128" spans="1:4" ht="30" x14ac:dyDescent="0.25">
      <c r="A128" s="16" t="s">
        <v>1958</v>
      </c>
      <c r="B128" s="16" t="s">
        <v>2095</v>
      </c>
      <c r="C128" s="11" t="s">
        <v>1960</v>
      </c>
      <c r="D128" s="16" t="s">
        <v>1961</v>
      </c>
    </row>
    <row r="129" spans="1:4" ht="30" x14ac:dyDescent="0.25">
      <c r="A129" s="16" t="s">
        <v>1958</v>
      </c>
      <c r="B129" s="16" t="s">
        <v>2096</v>
      </c>
      <c r="C129" s="11" t="s">
        <v>1960</v>
      </c>
      <c r="D129" s="16" t="s">
        <v>1961</v>
      </c>
    </row>
    <row r="130" spans="1:4" ht="30" x14ac:dyDescent="0.25">
      <c r="A130" s="16" t="s">
        <v>1978</v>
      </c>
      <c r="B130" s="16" t="s">
        <v>2097</v>
      </c>
      <c r="C130" s="11" t="s">
        <v>1960</v>
      </c>
      <c r="D130" s="16" t="s">
        <v>1961</v>
      </c>
    </row>
    <row r="131" spans="1:4" ht="30" x14ac:dyDescent="0.25">
      <c r="A131" s="16" t="s">
        <v>1978</v>
      </c>
      <c r="B131" s="16" t="s">
        <v>2098</v>
      </c>
      <c r="C131" s="11" t="s">
        <v>1960</v>
      </c>
      <c r="D131" s="16" t="s">
        <v>1961</v>
      </c>
    </row>
    <row r="132" spans="1:4" ht="30" x14ac:dyDescent="0.25">
      <c r="A132" s="16" t="s">
        <v>1978</v>
      </c>
      <c r="B132" s="16" t="s">
        <v>2099</v>
      </c>
      <c r="C132" s="11" t="s">
        <v>1960</v>
      </c>
      <c r="D132" s="16" t="s">
        <v>1961</v>
      </c>
    </row>
    <row r="133" spans="1:4" ht="30" x14ac:dyDescent="0.25">
      <c r="A133" s="16" t="s">
        <v>1958</v>
      </c>
      <c r="B133" s="16" t="s">
        <v>2100</v>
      </c>
      <c r="C133" s="11" t="s">
        <v>1960</v>
      </c>
      <c r="D133" s="16" t="s">
        <v>1961</v>
      </c>
    </row>
    <row r="134" spans="1:4" ht="30" x14ac:dyDescent="0.25">
      <c r="A134" s="16" t="s">
        <v>1978</v>
      </c>
      <c r="B134" s="16" t="s">
        <v>2101</v>
      </c>
      <c r="C134" s="11" t="s">
        <v>1960</v>
      </c>
      <c r="D134" s="16" t="s">
        <v>1961</v>
      </c>
    </row>
    <row r="135" spans="1:4" ht="30" x14ac:dyDescent="0.25">
      <c r="A135" s="16" t="s">
        <v>1958</v>
      </c>
      <c r="B135" s="16" t="s">
        <v>2102</v>
      </c>
      <c r="C135" s="11" t="s">
        <v>1960</v>
      </c>
      <c r="D135" s="16" t="s">
        <v>1961</v>
      </c>
    </row>
    <row r="136" spans="1:4" ht="30" x14ac:dyDescent="0.25">
      <c r="A136" s="16" t="s">
        <v>1978</v>
      </c>
      <c r="B136" s="16" t="s">
        <v>2103</v>
      </c>
      <c r="C136" s="11" t="s">
        <v>1960</v>
      </c>
      <c r="D136" s="16" t="s">
        <v>1961</v>
      </c>
    </row>
    <row r="137" spans="1:4" ht="30" x14ac:dyDescent="0.25">
      <c r="A137" s="16" t="s">
        <v>1958</v>
      </c>
      <c r="B137" s="16" t="s">
        <v>2104</v>
      </c>
      <c r="C137" s="11" t="s">
        <v>1960</v>
      </c>
      <c r="D137" s="16" t="s">
        <v>1961</v>
      </c>
    </row>
    <row r="138" spans="1:4" ht="30" x14ac:dyDescent="0.25">
      <c r="A138" s="16" t="s">
        <v>2010</v>
      </c>
      <c r="B138" s="16" t="s">
        <v>2105</v>
      </c>
      <c r="C138" s="11" t="s">
        <v>1960</v>
      </c>
      <c r="D138" s="16" t="s">
        <v>1961</v>
      </c>
    </row>
    <row r="139" spans="1:4" ht="30" x14ac:dyDescent="0.25">
      <c r="A139" s="16" t="s">
        <v>1958</v>
      </c>
      <c r="B139" s="16" t="s">
        <v>2106</v>
      </c>
      <c r="C139" s="11" t="s">
        <v>1960</v>
      </c>
      <c r="D139" s="16" t="s">
        <v>1961</v>
      </c>
    </row>
    <row r="140" spans="1:4" ht="30" x14ac:dyDescent="0.25">
      <c r="A140" s="16" t="s">
        <v>1958</v>
      </c>
      <c r="B140" s="16" t="s">
        <v>2107</v>
      </c>
      <c r="C140" s="11" t="s">
        <v>1960</v>
      </c>
      <c r="D140" s="16" t="s">
        <v>1961</v>
      </c>
    </row>
    <row r="141" spans="1:4" ht="30" x14ac:dyDescent="0.25">
      <c r="A141" s="16" t="s">
        <v>1978</v>
      </c>
      <c r="B141" s="16" t="s">
        <v>2108</v>
      </c>
      <c r="C141" s="11" t="s">
        <v>1960</v>
      </c>
      <c r="D141" s="16" t="s">
        <v>1961</v>
      </c>
    </row>
    <row r="142" spans="1:4" ht="30" x14ac:dyDescent="0.25">
      <c r="A142" s="16" t="s">
        <v>1958</v>
      </c>
      <c r="B142" s="16" t="s">
        <v>2109</v>
      </c>
      <c r="C142" s="11" t="s">
        <v>1960</v>
      </c>
      <c r="D142" s="16" t="s">
        <v>1961</v>
      </c>
    </row>
    <row r="143" spans="1:4" ht="30" x14ac:dyDescent="0.25">
      <c r="A143" s="16" t="s">
        <v>1958</v>
      </c>
      <c r="B143" s="16" t="s">
        <v>2110</v>
      </c>
      <c r="C143" s="11" t="s">
        <v>1960</v>
      </c>
      <c r="D143" s="16" t="s">
        <v>1961</v>
      </c>
    </row>
    <row r="144" spans="1:4" ht="30" x14ac:dyDescent="0.25">
      <c r="A144" s="16" t="s">
        <v>1958</v>
      </c>
      <c r="B144" s="16" t="s">
        <v>2111</v>
      </c>
      <c r="C144" s="11" t="s">
        <v>1960</v>
      </c>
      <c r="D144" s="16" t="s">
        <v>1961</v>
      </c>
    </row>
    <row r="145" spans="1:4" ht="30" x14ac:dyDescent="0.25">
      <c r="A145" s="16" t="s">
        <v>1958</v>
      </c>
      <c r="B145" s="16" t="s">
        <v>2112</v>
      </c>
      <c r="C145" s="11" t="s">
        <v>1960</v>
      </c>
      <c r="D145" s="16" t="s">
        <v>1961</v>
      </c>
    </row>
    <row r="146" spans="1:4" ht="30" x14ac:dyDescent="0.25">
      <c r="A146" s="16" t="s">
        <v>2032</v>
      </c>
      <c r="B146" s="16" t="s">
        <v>2113</v>
      </c>
      <c r="C146" s="11" t="s">
        <v>1960</v>
      </c>
      <c r="D146" s="16" t="s">
        <v>1961</v>
      </c>
    </row>
    <row r="147" spans="1:4" ht="30" x14ac:dyDescent="0.25">
      <c r="A147" s="16" t="s">
        <v>1958</v>
      </c>
      <c r="B147" s="16" t="s">
        <v>2114</v>
      </c>
      <c r="C147" s="11" t="s">
        <v>1960</v>
      </c>
      <c r="D147" s="16" t="s">
        <v>1961</v>
      </c>
    </row>
    <row r="148" spans="1:4" ht="30" x14ac:dyDescent="0.25">
      <c r="A148" s="16" t="s">
        <v>1958</v>
      </c>
      <c r="B148" s="16" t="s">
        <v>2115</v>
      </c>
      <c r="C148" s="11" t="s">
        <v>1960</v>
      </c>
      <c r="D148" s="16" t="s">
        <v>1961</v>
      </c>
    </row>
    <row r="149" spans="1:4" ht="30" x14ac:dyDescent="0.25">
      <c r="A149" s="16" t="s">
        <v>1978</v>
      </c>
      <c r="B149" s="16" t="s">
        <v>2116</v>
      </c>
      <c r="C149" s="11" t="s">
        <v>1960</v>
      </c>
      <c r="D149" s="16" t="s">
        <v>1961</v>
      </c>
    </row>
    <row r="150" spans="1:4" ht="30" x14ac:dyDescent="0.25">
      <c r="A150" s="16" t="s">
        <v>1978</v>
      </c>
      <c r="B150" s="16" t="s">
        <v>2117</v>
      </c>
      <c r="C150" s="11" t="s">
        <v>1960</v>
      </c>
      <c r="D150" s="16" t="s">
        <v>1961</v>
      </c>
    </row>
    <row r="151" spans="1:4" ht="30" x14ac:dyDescent="0.25">
      <c r="A151" s="16" t="s">
        <v>1958</v>
      </c>
      <c r="B151" s="16" t="s">
        <v>2118</v>
      </c>
      <c r="C151" s="11" t="s">
        <v>1960</v>
      </c>
      <c r="D151" s="16" t="s">
        <v>1961</v>
      </c>
    </row>
    <row r="152" spans="1:4" ht="30" x14ac:dyDescent="0.25">
      <c r="A152" s="16" t="s">
        <v>1958</v>
      </c>
      <c r="B152" s="16" t="s">
        <v>2119</v>
      </c>
      <c r="C152" s="11" t="s">
        <v>1960</v>
      </c>
      <c r="D152" s="16" t="s">
        <v>1961</v>
      </c>
    </row>
    <row r="153" spans="1:4" ht="30" x14ac:dyDescent="0.25">
      <c r="A153" s="16" t="s">
        <v>1958</v>
      </c>
      <c r="B153" s="16" t="s">
        <v>2120</v>
      </c>
      <c r="C153" s="11" t="s">
        <v>1960</v>
      </c>
      <c r="D153" s="16" t="s">
        <v>1961</v>
      </c>
    </row>
    <row r="154" spans="1:4" ht="30" x14ac:dyDescent="0.25">
      <c r="A154" s="16" t="s">
        <v>1978</v>
      </c>
      <c r="B154" s="16" t="s">
        <v>2121</v>
      </c>
      <c r="C154" s="11" t="s">
        <v>1960</v>
      </c>
      <c r="D154" s="16" t="s">
        <v>1961</v>
      </c>
    </row>
    <row r="155" spans="1:4" ht="30" x14ac:dyDescent="0.25">
      <c r="A155" s="16" t="s">
        <v>1978</v>
      </c>
      <c r="B155" s="16" t="s">
        <v>2122</v>
      </c>
      <c r="C155" s="11" t="s">
        <v>1960</v>
      </c>
      <c r="D155" s="16" t="s">
        <v>1961</v>
      </c>
    </row>
    <row r="156" spans="1:4" ht="30" x14ac:dyDescent="0.25">
      <c r="A156" s="16" t="s">
        <v>1958</v>
      </c>
      <c r="B156" s="16" t="s">
        <v>2123</v>
      </c>
      <c r="C156" s="11" t="s">
        <v>1960</v>
      </c>
      <c r="D156" s="16" t="s">
        <v>1961</v>
      </c>
    </row>
    <row r="157" spans="1:4" ht="30" x14ac:dyDescent="0.25">
      <c r="A157" s="16" t="s">
        <v>1958</v>
      </c>
      <c r="B157" s="16" t="s">
        <v>2124</v>
      </c>
      <c r="C157" s="11" t="s">
        <v>1960</v>
      </c>
      <c r="D157" s="16" t="s">
        <v>1961</v>
      </c>
    </row>
    <row r="158" spans="1:4" ht="30" x14ac:dyDescent="0.25">
      <c r="A158" s="16" t="s">
        <v>1978</v>
      </c>
      <c r="B158" s="16" t="s">
        <v>2125</v>
      </c>
      <c r="C158" s="11" t="s">
        <v>1960</v>
      </c>
      <c r="D158" s="16" t="s">
        <v>1961</v>
      </c>
    </row>
    <row r="159" spans="1:4" ht="30" x14ac:dyDescent="0.25">
      <c r="A159" s="16" t="s">
        <v>1978</v>
      </c>
      <c r="B159" s="16" t="s">
        <v>2126</v>
      </c>
      <c r="C159" s="11" t="s">
        <v>1960</v>
      </c>
      <c r="D159" s="16" t="s">
        <v>1961</v>
      </c>
    </row>
    <row r="160" spans="1:4" ht="30" x14ac:dyDescent="0.25">
      <c r="A160" s="16" t="s">
        <v>1958</v>
      </c>
      <c r="B160" s="16" t="s">
        <v>2127</v>
      </c>
      <c r="C160" s="11" t="s">
        <v>1960</v>
      </c>
      <c r="D160" s="16" t="s">
        <v>1961</v>
      </c>
    </row>
    <row r="161" spans="1:4" ht="30" x14ac:dyDescent="0.25">
      <c r="A161" s="16" t="s">
        <v>1966</v>
      </c>
      <c r="B161" s="16" t="s">
        <v>2128</v>
      </c>
      <c r="C161" s="11" t="s">
        <v>1960</v>
      </c>
      <c r="D161" s="16" t="s">
        <v>1961</v>
      </c>
    </row>
    <row r="162" spans="1:4" ht="30" x14ac:dyDescent="0.25">
      <c r="A162" s="16" t="s">
        <v>1958</v>
      </c>
      <c r="B162" s="16" t="s">
        <v>2129</v>
      </c>
      <c r="C162" s="11" t="s">
        <v>1960</v>
      </c>
      <c r="D162" s="16" t="s">
        <v>1961</v>
      </c>
    </row>
    <row r="163" spans="1:4" ht="30" x14ac:dyDescent="0.25">
      <c r="A163" s="16" t="s">
        <v>1958</v>
      </c>
      <c r="B163" s="16" t="s">
        <v>2130</v>
      </c>
      <c r="C163" s="11" t="s">
        <v>1960</v>
      </c>
      <c r="D163" s="16" t="s">
        <v>1961</v>
      </c>
    </row>
    <row r="164" spans="1:4" ht="30" x14ac:dyDescent="0.25">
      <c r="A164" s="16" t="s">
        <v>1978</v>
      </c>
      <c r="B164" s="16" t="s">
        <v>2131</v>
      </c>
      <c r="C164" s="11" t="s">
        <v>1960</v>
      </c>
      <c r="D164" s="16" t="s">
        <v>1961</v>
      </c>
    </row>
    <row r="165" spans="1:4" ht="30" x14ac:dyDescent="0.25">
      <c r="A165" s="16" t="s">
        <v>1978</v>
      </c>
      <c r="B165" s="16" t="s">
        <v>2132</v>
      </c>
      <c r="C165" s="11" t="s">
        <v>1960</v>
      </c>
      <c r="D165" s="16" t="s">
        <v>1961</v>
      </c>
    </row>
    <row r="166" spans="1:4" ht="30" x14ac:dyDescent="0.25">
      <c r="A166" s="16" t="s">
        <v>1966</v>
      </c>
      <c r="B166" s="16" t="s">
        <v>2133</v>
      </c>
      <c r="C166" s="11" t="s">
        <v>1960</v>
      </c>
      <c r="D166" s="16" t="s">
        <v>1961</v>
      </c>
    </row>
    <row r="167" spans="1:4" ht="30" x14ac:dyDescent="0.25">
      <c r="A167" s="16" t="s">
        <v>1958</v>
      </c>
      <c r="B167" s="16" t="s">
        <v>2134</v>
      </c>
      <c r="C167" s="11" t="s">
        <v>1960</v>
      </c>
      <c r="D167" s="16" t="s">
        <v>1961</v>
      </c>
    </row>
    <row r="168" spans="1:4" ht="30" x14ac:dyDescent="0.25">
      <c r="A168" s="16" t="s">
        <v>1958</v>
      </c>
      <c r="B168" s="16" t="s">
        <v>2135</v>
      </c>
      <c r="C168" s="11" t="s">
        <v>1960</v>
      </c>
      <c r="D168" s="16" t="s">
        <v>1961</v>
      </c>
    </row>
    <row r="169" spans="1:4" ht="30" x14ac:dyDescent="0.25">
      <c r="A169" s="16" t="s">
        <v>1978</v>
      </c>
      <c r="B169" s="16" t="s">
        <v>2136</v>
      </c>
      <c r="C169" s="11" t="s">
        <v>1960</v>
      </c>
      <c r="D169" s="16" t="s">
        <v>1961</v>
      </c>
    </row>
    <row r="170" spans="1:4" ht="30" x14ac:dyDescent="0.25">
      <c r="A170" s="16" t="s">
        <v>1978</v>
      </c>
      <c r="B170" s="16" t="s">
        <v>2137</v>
      </c>
      <c r="C170" s="11" t="s">
        <v>1960</v>
      </c>
      <c r="D170" s="16" t="s">
        <v>1961</v>
      </c>
    </row>
    <row r="171" spans="1:4" ht="30" x14ac:dyDescent="0.25">
      <c r="A171" s="16" t="s">
        <v>1978</v>
      </c>
      <c r="B171" s="16" t="s">
        <v>2138</v>
      </c>
      <c r="C171" s="11" t="s">
        <v>1960</v>
      </c>
      <c r="D171" s="16" t="s">
        <v>1961</v>
      </c>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theme="0"/>
  </sheetPr>
  <dimension ref="A1:C3"/>
  <sheetViews>
    <sheetView workbookViewId="0"/>
  </sheetViews>
  <sheetFormatPr defaultRowHeight="15" x14ac:dyDescent="0.25"/>
  <cols>
    <col min="1" max="1" width="30.7109375" style="8" customWidth="1"/>
    <col min="2" max="2" width="44" style="8" customWidth="1"/>
    <col min="3" max="3" width="44.7109375" style="8" customWidth="1"/>
  </cols>
  <sheetData>
    <row r="1" spans="1:3" x14ac:dyDescent="0.25">
      <c r="A1" s="5" t="s">
        <v>1948</v>
      </c>
      <c r="B1" s="5" t="s">
        <v>1949</v>
      </c>
      <c r="C1" s="5" t="s">
        <v>1950</v>
      </c>
    </row>
    <row r="2" spans="1:3" ht="30" x14ac:dyDescent="0.25">
      <c r="A2" s="4" t="s">
        <v>2139</v>
      </c>
      <c r="B2" s="4" t="s">
        <v>2140</v>
      </c>
      <c r="C2" s="4" t="s">
        <v>2141</v>
      </c>
    </row>
    <row r="3" spans="1:3" ht="75" x14ac:dyDescent="0.25">
      <c r="A3" s="4" t="s">
        <v>2142</v>
      </c>
      <c r="B3" s="4" t="s">
        <v>2143</v>
      </c>
      <c r="C3" s="4" t="s">
        <v>2144</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7076E-1D83-4448-9805-D67EDA640EB8}">
  <sheetPr>
    <tabColor theme="0"/>
  </sheetPr>
  <dimension ref="A1:F26"/>
  <sheetViews>
    <sheetView workbookViewId="0">
      <pane ySplit="1" topLeftCell="A2" activePane="bottomLeft" state="frozen"/>
      <selection pane="bottomLeft" activeCell="A2" sqref="A2"/>
    </sheetView>
  </sheetViews>
  <sheetFormatPr defaultRowHeight="15" x14ac:dyDescent="0.25"/>
  <cols>
    <col min="1" max="2" width="27.28515625" style="18" customWidth="1"/>
    <col min="3" max="3" width="29.28515625" style="18" customWidth="1"/>
    <col min="4" max="4" width="30.28515625" style="18" customWidth="1"/>
    <col min="5" max="6" width="8.85546875" style="18"/>
  </cols>
  <sheetData>
    <row r="1" spans="1:4" ht="90" x14ac:dyDescent="0.25">
      <c r="A1" s="5" t="s">
        <v>2145</v>
      </c>
      <c r="B1" s="15" t="s">
        <v>2146</v>
      </c>
      <c r="C1" s="5" t="s">
        <v>2147</v>
      </c>
      <c r="D1" s="15" t="s">
        <v>2148</v>
      </c>
    </row>
    <row r="2" spans="1:4" ht="30" x14ac:dyDescent="0.25">
      <c r="A2" s="4" t="s">
        <v>1962</v>
      </c>
      <c r="B2" s="4" t="s">
        <v>2149</v>
      </c>
      <c r="C2" s="4" t="s">
        <v>2150</v>
      </c>
      <c r="D2" s="4" t="s">
        <v>2151</v>
      </c>
    </row>
    <row r="3" spans="1:4" ht="30" x14ac:dyDescent="0.25">
      <c r="A3" s="4" t="s">
        <v>1959</v>
      </c>
      <c r="B3" s="4" t="s">
        <v>2149</v>
      </c>
      <c r="C3" s="4" t="s">
        <v>2150</v>
      </c>
      <c r="D3" s="4" t="s">
        <v>2151</v>
      </c>
    </row>
    <row r="4" spans="1:4" ht="30" x14ac:dyDescent="0.25">
      <c r="A4" s="4" t="s">
        <v>1969</v>
      </c>
      <c r="B4" s="4" t="s">
        <v>2149</v>
      </c>
      <c r="C4" s="4" t="s">
        <v>2150</v>
      </c>
      <c r="D4" s="4" t="s">
        <v>2151</v>
      </c>
    </row>
    <row r="5" spans="1:4" ht="30" x14ac:dyDescent="0.25">
      <c r="A5" s="4" t="s">
        <v>2152</v>
      </c>
      <c r="B5" s="4" t="s">
        <v>2149</v>
      </c>
      <c r="C5" s="4" t="s">
        <v>2150</v>
      </c>
      <c r="D5" s="4" t="s">
        <v>2151</v>
      </c>
    </row>
    <row r="6" spans="1:4" ht="30" x14ac:dyDescent="0.25">
      <c r="A6" s="4" t="s">
        <v>1972</v>
      </c>
      <c r="B6" s="4" t="s">
        <v>2149</v>
      </c>
      <c r="C6" s="4" t="s">
        <v>2150</v>
      </c>
      <c r="D6" s="4" t="s">
        <v>2151</v>
      </c>
    </row>
    <row r="7" spans="1:4" ht="30" x14ac:dyDescent="0.25">
      <c r="A7" s="4" t="s">
        <v>2153</v>
      </c>
      <c r="B7" s="4" t="s">
        <v>2149</v>
      </c>
      <c r="C7" s="4" t="s">
        <v>2150</v>
      </c>
      <c r="D7" s="4" t="s">
        <v>2151</v>
      </c>
    </row>
    <row r="8" spans="1:4" ht="30" x14ac:dyDescent="0.25">
      <c r="A8" s="4" t="s">
        <v>2154</v>
      </c>
      <c r="B8" s="4" t="s">
        <v>2149</v>
      </c>
      <c r="C8" s="4" t="s">
        <v>2150</v>
      </c>
      <c r="D8" s="4" t="s">
        <v>2151</v>
      </c>
    </row>
    <row r="9" spans="1:4" ht="30" x14ac:dyDescent="0.25">
      <c r="A9" s="4" t="s">
        <v>2155</v>
      </c>
      <c r="B9" s="4" t="s">
        <v>2156</v>
      </c>
      <c r="C9" s="14" t="s">
        <v>2157</v>
      </c>
      <c r="D9" s="4" t="s">
        <v>2158</v>
      </c>
    </row>
    <row r="10" spans="1:4" ht="30" x14ac:dyDescent="0.25">
      <c r="A10" s="4" t="s">
        <v>2159</v>
      </c>
      <c r="B10" s="4" t="s">
        <v>2156</v>
      </c>
      <c r="C10" s="14" t="s">
        <v>2157</v>
      </c>
      <c r="D10" s="4" t="s">
        <v>2158</v>
      </c>
    </row>
    <row r="11" spans="1:4" ht="30" x14ac:dyDescent="0.25">
      <c r="A11" s="4" t="s">
        <v>1969</v>
      </c>
      <c r="B11" s="4" t="s">
        <v>2156</v>
      </c>
      <c r="C11" s="14" t="s">
        <v>2157</v>
      </c>
      <c r="D11" s="4" t="s">
        <v>2158</v>
      </c>
    </row>
    <row r="12" spans="1:4" ht="30" x14ac:dyDescent="0.25">
      <c r="A12" s="4" t="s">
        <v>2160</v>
      </c>
      <c r="B12" s="4" t="s">
        <v>2156</v>
      </c>
      <c r="C12" s="14" t="s">
        <v>2157</v>
      </c>
      <c r="D12" s="4" t="s">
        <v>2158</v>
      </c>
    </row>
    <row r="13" spans="1:4" ht="30" x14ac:dyDescent="0.25">
      <c r="A13" s="4" t="s">
        <v>2161</v>
      </c>
      <c r="B13" s="4" t="s">
        <v>2156</v>
      </c>
      <c r="C13" s="14" t="s">
        <v>2157</v>
      </c>
      <c r="D13" s="4" t="s">
        <v>2158</v>
      </c>
    </row>
    <row r="14" spans="1:4" ht="30" x14ac:dyDescent="0.25">
      <c r="A14" s="4" t="s">
        <v>2002</v>
      </c>
      <c r="B14" s="4" t="s">
        <v>2156</v>
      </c>
      <c r="C14" s="14" t="s">
        <v>2157</v>
      </c>
      <c r="D14" s="4" t="s">
        <v>2158</v>
      </c>
    </row>
    <row r="15" spans="1:4" ht="30" x14ac:dyDescent="0.25">
      <c r="A15" s="4" t="s">
        <v>2162</v>
      </c>
      <c r="B15" s="4" t="s">
        <v>2156</v>
      </c>
      <c r="C15" s="14" t="s">
        <v>2157</v>
      </c>
      <c r="D15" s="4" t="s">
        <v>2158</v>
      </c>
    </row>
    <row r="16" spans="1:4" ht="30" x14ac:dyDescent="0.25">
      <c r="A16" s="4" t="s">
        <v>2015</v>
      </c>
      <c r="B16" s="4" t="s">
        <v>2156</v>
      </c>
      <c r="C16" s="14" t="s">
        <v>2157</v>
      </c>
      <c r="D16" s="4" t="s">
        <v>2158</v>
      </c>
    </row>
    <row r="17" spans="1:4" ht="30" x14ac:dyDescent="0.25">
      <c r="A17" s="4" t="s">
        <v>2019</v>
      </c>
      <c r="B17" s="4" t="s">
        <v>2156</v>
      </c>
      <c r="C17" s="14" t="s">
        <v>2157</v>
      </c>
      <c r="D17" s="4" t="s">
        <v>2158</v>
      </c>
    </row>
    <row r="18" spans="1:4" ht="30" x14ac:dyDescent="0.25">
      <c r="A18" s="4" t="s">
        <v>2057</v>
      </c>
      <c r="B18" s="4" t="s">
        <v>2156</v>
      </c>
      <c r="C18" s="14" t="s">
        <v>2157</v>
      </c>
      <c r="D18" s="4" t="s">
        <v>2158</v>
      </c>
    </row>
    <row r="19" spans="1:4" ht="30" x14ac:dyDescent="0.25">
      <c r="A19" s="4" t="s">
        <v>2163</v>
      </c>
      <c r="B19" s="4" t="s">
        <v>2156</v>
      </c>
      <c r="C19" s="14" t="s">
        <v>2157</v>
      </c>
      <c r="D19" s="4" t="s">
        <v>2158</v>
      </c>
    </row>
    <row r="20" spans="1:4" ht="30" x14ac:dyDescent="0.25">
      <c r="A20" s="4" t="s">
        <v>2097</v>
      </c>
      <c r="B20" s="4" t="s">
        <v>2156</v>
      </c>
      <c r="C20" s="14" t="s">
        <v>2157</v>
      </c>
      <c r="D20" s="4" t="s">
        <v>2158</v>
      </c>
    </row>
    <row r="21" spans="1:4" ht="30" x14ac:dyDescent="0.25">
      <c r="A21" s="4" t="s">
        <v>2105</v>
      </c>
      <c r="B21" s="4" t="s">
        <v>2156</v>
      </c>
      <c r="C21" s="14" t="s">
        <v>2157</v>
      </c>
      <c r="D21" s="4" t="s">
        <v>2158</v>
      </c>
    </row>
    <row r="22" spans="1:4" ht="30" x14ac:dyDescent="0.25">
      <c r="A22" s="4" t="s">
        <v>2164</v>
      </c>
      <c r="B22" s="4" t="s">
        <v>2156</v>
      </c>
      <c r="C22" s="14" t="s">
        <v>2157</v>
      </c>
      <c r="D22" s="4" t="s">
        <v>2158</v>
      </c>
    </row>
    <row r="23" spans="1:4" ht="30" x14ac:dyDescent="0.25">
      <c r="A23" s="4" t="s">
        <v>2165</v>
      </c>
      <c r="B23" s="4" t="s">
        <v>2156</v>
      </c>
      <c r="C23" s="14" t="s">
        <v>2157</v>
      </c>
      <c r="D23" s="4" t="s">
        <v>2158</v>
      </c>
    </row>
    <row r="24" spans="1:4" ht="30" x14ac:dyDescent="0.25">
      <c r="A24" s="4" t="s">
        <v>2166</v>
      </c>
      <c r="B24" s="4" t="s">
        <v>2156</v>
      </c>
      <c r="C24" s="14" t="s">
        <v>2157</v>
      </c>
      <c r="D24" s="4" t="s">
        <v>2158</v>
      </c>
    </row>
    <row r="25" spans="1:4" ht="45" x14ac:dyDescent="0.25">
      <c r="A25" s="34" t="s">
        <v>2167</v>
      </c>
      <c r="B25" s="34" t="s">
        <v>2168</v>
      </c>
      <c r="C25" s="35">
        <v>45467</v>
      </c>
      <c r="D25" s="34" t="s">
        <v>2169</v>
      </c>
    </row>
    <row r="26" spans="1:4" ht="45" x14ac:dyDescent="0.25">
      <c r="A26" s="7" t="s">
        <v>2170</v>
      </c>
      <c r="B26" s="7" t="s">
        <v>2156</v>
      </c>
      <c r="C26" s="20" t="s">
        <v>2171</v>
      </c>
      <c r="D26" s="20" t="s">
        <v>2172</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23AD8-194D-4070-B74E-EBE306B25E83}">
  <sheetPr>
    <tabColor theme="0"/>
  </sheetPr>
  <dimension ref="A1:C2"/>
  <sheetViews>
    <sheetView workbookViewId="0"/>
  </sheetViews>
  <sheetFormatPr defaultRowHeight="15" customHeight="1" x14ac:dyDescent="0.25"/>
  <cols>
    <col min="1" max="1" width="24.42578125" style="18" customWidth="1"/>
    <col min="2" max="2" width="31.140625" style="18" customWidth="1"/>
    <col min="3" max="3" width="27.5703125" style="18" customWidth="1"/>
    <col min="4" max="4" width="36.5703125" bestFit="1" customWidth="1"/>
  </cols>
  <sheetData>
    <row r="1" spans="1:3" ht="30" x14ac:dyDescent="0.25">
      <c r="A1" s="9" t="s">
        <v>2173</v>
      </c>
      <c r="B1" s="9" t="s">
        <v>1949</v>
      </c>
      <c r="C1" s="9" t="s">
        <v>2174</v>
      </c>
    </row>
    <row r="2" spans="1:3" ht="97.5" customHeight="1" x14ac:dyDescent="0.25">
      <c r="A2" s="7" t="s">
        <v>2175</v>
      </c>
      <c r="B2" s="20" t="s">
        <v>8</v>
      </c>
      <c r="C2" s="20" t="s">
        <v>8</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669E2-F130-4097-AE1F-841D3F4880D1}">
  <sheetPr>
    <tabColor theme="0"/>
  </sheetPr>
  <dimension ref="A1:D17"/>
  <sheetViews>
    <sheetView workbookViewId="0">
      <pane ySplit="1" topLeftCell="A2" activePane="bottomLeft" state="frozen"/>
      <selection pane="bottomLeft" activeCell="A2" sqref="A2"/>
    </sheetView>
  </sheetViews>
  <sheetFormatPr defaultRowHeight="15" x14ac:dyDescent="0.25"/>
  <cols>
    <col min="1" max="1" width="22.42578125" style="8" customWidth="1"/>
    <col min="2" max="2" width="24.28515625" style="8" customWidth="1"/>
    <col min="3" max="3" width="20.28515625" style="8" customWidth="1"/>
    <col min="4" max="4" width="50.28515625" style="8" customWidth="1"/>
  </cols>
  <sheetData>
    <row r="1" spans="1:4" ht="90" x14ac:dyDescent="0.25">
      <c r="A1" s="37" t="s">
        <v>2145</v>
      </c>
      <c r="B1" s="37" t="s">
        <v>2146</v>
      </c>
      <c r="C1" s="37" t="s">
        <v>2147</v>
      </c>
      <c r="D1" s="37" t="s">
        <v>2148</v>
      </c>
    </row>
    <row r="2" spans="1:4" ht="75" x14ac:dyDescent="0.25">
      <c r="A2" s="4" t="s">
        <v>2176</v>
      </c>
      <c r="B2" s="4" t="s">
        <v>2168</v>
      </c>
      <c r="C2" s="4" t="s">
        <v>2177</v>
      </c>
      <c r="D2" s="47" t="s">
        <v>2178</v>
      </c>
    </row>
    <row r="3" spans="1:4" ht="105" x14ac:dyDescent="0.25">
      <c r="A3" s="4" t="s">
        <v>2179</v>
      </c>
      <c r="B3" s="4" t="s">
        <v>2168</v>
      </c>
      <c r="C3" s="4" t="s">
        <v>2180</v>
      </c>
      <c r="D3" s="46" t="s">
        <v>2181</v>
      </c>
    </row>
    <row r="4" spans="1:4" ht="60" x14ac:dyDescent="0.25">
      <c r="A4" s="4" t="s">
        <v>2182</v>
      </c>
      <c r="B4" s="4" t="s">
        <v>2183</v>
      </c>
      <c r="C4" s="4" t="s">
        <v>2184</v>
      </c>
      <c r="D4" s="4" t="s">
        <v>2185</v>
      </c>
    </row>
    <row r="5" spans="1:4" ht="60" x14ac:dyDescent="0.25">
      <c r="A5" s="4" t="s">
        <v>2186</v>
      </c>
      <c r="B5" s="4" t="s">
        <v>2168</v>
      </c>
      <c r="C5" s="4" t="s">
        <v>2187</v>
      </c>
      <c r="D5" s="1" t="s">
        <v>2188</v>
      </c>
    </row>
    <row r="6" spans="1:4" ht="45" x14ac:dyDescent="0.25">
      <c r="A6" s="4" t="s">
        <v>2189</v>
      </c>
      <c r="B6" s="4" t="s">
        <v>2190</v>
      </c>
      <c r="C6" s="4" t="s">
        <v>2191</v>
      </c>
      <c r="D6" s="11" t="s">
        <v>2192</v>
      </c>
    </row>
    <row r="7" spans="1:4" ht="63" customHeight="1" x14ac:dyDescent="0.25">
      <c r="A7" s="4" t="s">
        <v>2193</v>
      </c>
      <c r="B7" s="4" t="s">
        <v>2194</v>
      </c>
      <c r="C7" s="4" t="s">
        <v>2195</v>
      </c>
      <c r="D7" s="43" t="s">
        <v>2196</v>
      </c>
    </row>
    <row r="8" spans="1:4" ht="60" x14ac:dyDescent="0.25">
      <c r="A8" s="4" t="s">
        <v>2197</v>
      </c>
      <c r="B8" s="4" t="s">
        <v>2190</v>
      </c>
      <c r="C8" s="4" t="s">
        <v>2198</v>
      </c>
      <c r="D8" s="11" t="s">
        <v>2199</v>
      </c>
    </row>
    <row r="9" spans="1:4" ht="105" x14ac:dyDescent="0.25">
      <c r="A9" s="4" t="s">
        <v>2200</v>
      </c>
      <c r="B9" s="4" t="s">
        <v>2168</v>
      </c>
      <c r="C9" s="4" t="s">
        <v>2201</v>
      </c>
      <c r="D9" s="11" t="s">
        <v>2202</v>
      </c>
    </row>
    <row r="10" spans="1:4" ht="30" x14ac:dyDescent="0.25">
      <c r="A10" s="4" t="s">
        <v>2203</v>
      </c>
      <c r="B10" s="4" t="s">
        <v>2190</v>
      </c>
      <c r="C10" s="4" t="s">
        <v>2204</v>
      </c>
      <c r="D10" s="11" t="s">
        <v>2205</v>
      </c>
    </row>
    <row r="11" spans="1:4" ht="60" x14ac:dyDescent="0.25">
      <c r="A11" s="4" t="s">
        <v>2206</v>
      </c>
      <c r="B11" s="4" t="s">
        <v>2168</v>
      </c>
      <c r="C11" s="4" t="s">
        <v>2207</v>
      </c>
      <c r="D11" s="11" t="s">
        <v>2208</v>
      </c>
    </row>
    <row r="12" spans="1:4" ht="45" x14ac:dyDescent="0.25">
      <c r="A12" s="4" t="s">
        <v>2209</v>
      </c>
      <c r="B12" s="4" t="s">
        <v>2168</v>
      </c>
      <c r="C12" s="4" t="s">
        <v>2210</v>
      </c>
      <c r="D12" s="11" t="s">
        <v>2211</v>
      </c>
    </row>
    <row r="13" spans="1:4" ht="60" x14ac:dyDescent="0.25">
      <c r="A13" s="4" t="s">
        <v>2212</v>
      </c>
      <c r="B13" s="4" t="s">
        <v>2168</v>
      </c>
      <c r="C13" s="4" t="s">
        <v>2213</v>
      </c>
      <c r="D13" s="11" t="s">
        <v>2214</v>
      </c>
    </row>
    <row r="14" spans="1:4" ht="30" x14ac:dyDescent="0.25">
      <c r="A14" s="4" t="s">
        <v>2215</v>
      </c>
      <c r="B14" s="4" t="s">
        <v>2190</v>
      </c>
      <c r="C14" s="36" t="s">
        <v>2216</v>
      </c>
      <c r="D14" s="11" t="s">
        <v>2217</v>
      </c>
    </row>
    <row r="15" spans="1:4" ht="30" x14ac:dyDescent="0.25">
      <c r="A15" s="4" t="s">
        <v>2218</v>
      </c>
      <c r="B15" s="4" t="s">
        <v>2168</v>
      </c>
      <c r="C15" s="36" t="s">
        <v>2219</v>
      </c>
      <c r="D15" s="11" t="s">
        <v>2220</v>
      </c>
    </row>
    <row r="16" spans="1:4" ht="60" x14ac:dyDescent="0.25">
      <c r="A16" s="4" t="s">
        <v>2221</v>
      </c>
      <c r="B16" s="4" t="s">
        <v>2168</v>
      </c>
      <c r="C16" s="4" t="s">
        <v>2222</v>
      </c>
      <c r="D16" s="11" t="s">
        <v>2223</v>
      </c>
    </row>
    <row r="17" spans="1:4" ht="73.5" customHeight="1" x14ac:dyDescent="0.25">
      <c r="A17" s="4" t="s">
        <v>2224</v>
      </c>
      <c r="B17" s="4" t="s">
        <v>2156</v>
      </c>
      <c r="C17" s="4" t="s">
        <v>2225</v>
      </c>
      <c r="D17" s="11" t="s">
        <v>2226</v>
      </c>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theme="0"/>
  </sheetPr>
  <dimension ref="A1:C4"/>
  <sheetViews>
    <sheetView workbookViewId="0"/>
  </sheetViews>
  <sheetFormatPr defaultRowHeight="15" x14ac:dyDescent="0.25"/>
  <cols>
    <col min="1" max="1" width="30.42578125" style="18" customWidth="1"/>
    <col min="2" max="2" width="34" style="18" customWidth="1"/>
    <col min="3" max="3" width="50.7109375" style="18" customWidth="1"/>
  </cols>
  <sheetData>
    <row r="1" spans="1:3" ht="30" x14ac:dyDescent="0.25">
      <c r="A1" s="5" t="s">
        <v>2173</v>
      </c>
      <c r="B1" s="5" t="s">
        <v>1949</v>
      </c>
      <c r="C1" s="15" t="s">
        <v>2174</v>
      </c>
    </row>
    <row r="2" spans="1:3" ht="45" x14ac:dyDescent="0.25">
      <c r="A2" s="19" t="s">
        <v>2227</v>
      </c>
      <c r="B2" s="19" t="s">
        <v>2228</v>
      </c>
      <c r="C2" s="4" t="s">
        <v>2229</v>
      </c>
    </row>
    <row r="3" spans="1:3" ht="90" x14ac:dyDescent="0.25">
      <c r="A3" s="6" t="s">
        <v>2230</v>
      </c>
      <c r="B3" s="4" t="s">
        <v>2231</v>
      </c>
      <c r="C3" s="4" t="s">
        <v>2232</v>
      </c>
    </row>
    <row r="4" spans="1:3" ht="60" x14ac:dyDescent="0.25">
      <c r="A4" s="19" t="s">
        <v>2233</v>
      </c>
      <c r="B4" s="4" t="s">
        <v>2234</v>
      </c>
      <c r="C4" s="4" t="s">
        <v>2235</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theme="0"/>
  </sheetPr>
  <dimension ref="A1:F12"/>
  <sheetViews>
    <sheetView workbookViewId="0">
      <pane ySplit="1" topLeftCell="A2" activePane="bottomLeft" state="frozen"/>
      <selection pane="bottomLeft" activeCell="A2" sqref="A2"/>
    </sheetView>
  </sheetViews>
  <sheetFormatPr defaultRowHeight="15" x14ac:dyDescent="0.25"/>
  <cols>
    <col min="1" max="1" width="22.85546875" style="18" customWidth="1"/>
    <col min="2" max="2" width="21.28515625" style="18" bestFit="1" customWidth="1"/>
    <col min="3" max="3" width="31.5703125" style="18" customWidth="1"/>
    <col min="4" max="4" width="29.85546875" style="18" bestFit="1" customWidth="1"/>
    <col min="5" max="5" width="53.7109375" style="18" customWidth="1"/>
  </cols>
  <sheetData>
    <row r="1" spans="1:6" ht="30" x14ac:dyDescent="0.25">
      <c r="A1" s="5" t="s">
        <v>2236</v>
      </c>
      <c r="B1" s="5" t="s">
        <v>2237</v>
      </c>
      <c r="C1" s="5" t="s">
        <v>2238</v>
      </c>
      <c r="D1" s="5" t="s">
        <v>2239</v>
      </c>
      <c r="E1" s="5" t="s">
        <v>2240</v>
      </c>
      <c r="F1" s="1"/>
    </row>
    <row r="2" spans="1:6" ht="60" x14ac:dyDescent="0.25">
      <c r="A2" s="4" t="s">
        <v>2241</v>
      </c>
      <c r="B2" s="4" t="s">
        <v>2242</v>
      </c>
      <c r="C2" s="4" t="s">
        <v>2243</v>
      </c>
      <c r="D2" s="4" t="s">
        <v>2244</v>
      </c>
      <c r="E2" s="4" t="s">
        <v>2245</v>
      </c>
      <c r="F2" s="2"/>
    </row>
    <row r="3" spans="1:6" ht="60" x14ac:dyDescent="0.25">
      <c r="A3" s="4" t="s">
        <v>2241</v>
      </c>
      <c r="B3" s="4" t="s">
        <v>2246</v>
      </c>
      <c r="C3" s="4" t="s">
        <v>2243</v>
      </c>
      <c r="D3" s="4" t="s">
        <v>2244</v>
      </c>
      <c r="E3" s="4" t="s">
        <v>2245</v>
      </c>
      <c r="F3" s="1"/>
    </row>
    <row r="4" spans="1:6" ht="60" x14ac:dyDescent="0.25">
      <c r="A4" s="4" t="s">
        <v>2241</v>
      </c>
      <c r="B4" s="4" t="s">
        <v>2247</v>
      </c>
      <c r="C4" s="4" t="s">
        <v>2243</v>
      </c>
      <c r="D4" s="4" t="s">
        <v>2244</v>
      </c>
      <c r="E4" s="4" t="s">
        <v>2245</v>
      </c>
      <c r="F4" s="1"/>
    </row>
    <row r="5" spans="1:6" ht="60" x14ac:dyDescent="0.25">
      <c r="A5" s="4" t="s">
        <v>2241</v>
      </c>
      <c r="B5" s="4" t="s">
        <v>2248</v>
      </c>
      <c r="C5" s="4" t="s">
        <v>2243</v>
      </c>
      <c r="D5" s="4" t="s">
        <v>2244</v>
      </c>
      <c r="E5" s="4" t="s">
        <v>2245</v>
      </c>
      <c r="F5" s="1"/>
    </row>
    <row r="6" spans="1:6" ht="60" x14ac:dyDescent="0.25">
      <c r="A6" s="4" t="s">
        <v>2249</v>
      </c>
      <c r="B6" s="4" t="s">
        <v>2242</v>
      </c>
      <c r="C6" s="4" t="s">
        <v>2250</v>
      </c>
      <c r="D6" s="4" t="s">
        <v>2251</v>
      </c>
      <c r="E6" s="4" t="s">
        <v>2245</v>
      </c>
      <c r="F6" s="1"/>
    </row>
    <row r="7" spans="1:6" ht="60" x14ac:dyDescent="0.25">
      <c r="A7" s="4" t="s">
        <v>2249</v>
      </c>
      <c r="B7" s="4" t="s">
        <v>2246</v>
      </c>
      <c r="C7" s="4" t="s">
        <v>2250</v>
      </c>
      <c r="D7" s="4" t="s">
        <v>2251</v>
      </c>
      <c r="E7" s="4" t="s">
        <v>2245</v>
      </c>
      <c r="F7" s="1"/>
    </row>
    <row r="8" spans="1:6" ht="60" x14ac:dyDescent="0.25">
      <c r="A8" s="4" t="s">
        <v>2249</v>
      </c>
      <c r="B8" s="4" t="s">
        <v>2252</v>
      </c>
      <c r="C8" s="4" t="s">
        <v>2250</v>
      </c>
      <c r="D8" s="4" t="s">
        <v>2251</v>
      </c>
      <c r="E8" s="4" t="s">
        <v>2245</v>
      </c>
      <c r="F8" s="1"/>
    </row>
    <row r="9" spans="1:6" ht="60" x14ac:dyDescent="0.25">
      <c r="A9" s="4" t="s">
        <v>2249</v>
      </c>
      <c r="B9" s="4" t="s">
        <v>2248</v>
      </c>
      <c r="C9" s="4" t="s">
        <v>2250</v>
      </c>
      <c r="D9" s="4" t="s">
        <v>2251</v>
      </c>
      <c r="E9" s="4" t="s">
        <v>2245</v>
      </c>
      <c r="F9" s="1"/>
    </row>
    <row r="10" spans="1:6" ht="90" x14ac:dyDescent="0.25">
      <c r="A10" s="4" t="s">
        <v>2253</v>
      </c>
      <c r="B10" s="4" t="s">
        <v>2254</v>
      </c>
      <c r="C10" s="4" t="s">
        <v>2243</v>
      </c>
      <c r="D10" s="4" t="s">
        <v>2255</v>
      </c>
      <c r="E10" s="4" t="s">
        <v>2245</v>
      </c>
      <c r="F10" s="1"/>
    </row>
    <row r="11" spans="1:6" ht="75" x14ac:dyDescent="0.25">
      <c r="A11" s="4" t="s">
        <v>2256</v>
      </c>
      <c r="B11" s="4" t="s">
        <v>2254</v>
      </c>
      <c r="C11" s="4" t="s">
        <v>2243</v>
      </c>
      <c r="D11" s="4" t="s">
        <v>2244</v>
      </c>
      <c r="E11" s="4" t="s">
        <v>2245</v>
      </c>
      <c r="F11" s="1"/>
    </row>
    <row r="12" spans="1:6" ht="75" x14ac:dyDescent="0.25">
      <c r="A12" s="4" t="s">
        <v>2257</v>
      </c>
      <c r="B12" s="4" t="s">
        <v>2254</v>
      </c>
      <c r="C12" s="4" t="s">
        <v>2243</v>
      </c>
      <c r="D12" s="4" t="s">
        <v>2244</v>
      </c>
      <c r="E12" s="4" t="s">
        <v>2245</v>
      </c>
      <c r="F12" s="1"/>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6B33D-D331-4BAB-90FF-D12F74BBFD6E}">
  <sheetPr>
    <tabColor theme="0"/>
  </sheetPr>
  <dimension ref="A1:C16"/>
  <sheetViews>
    <sheetView workbookViewId="0">
      <pane ySplit="1" topLeftCell="A2" activePane="bottomLeft" state="frozen"/>
      <selection pane="bottomLeft" activeCell="A2" sqref="A2"/>
    </sheetView>
  </sheetViews>
  <sheetFormatPr defaultRowHeight="15" customHeight="1" x14ac:dyDescent="0.25"/>
  <cols>
    <col min="1" max="1" width="38.28515625" style="18" bestFit="1" customWidth="1"/>
    <col min="2" max="2" width="94.140625" style="8" customWidth="1"/>
    <col min="3" max="3" width="35.5703125" bestFit="1" customWidth="1"/>
  </cols>
  <sheetData>
    <row r="1" spans="1:3" x14ac:dyDescent="0.25">
      <c r="A1" s="15" t="s">
        <v>2258</v>
      </c>
      <c r="B1" s="5" t="s">
        <v>2240</v>
      </c>
    </row>
    <row r="2" spans="1:3" ht="30" x14ac:dyDescent="0.25">
      <c r="A2" s="4" t="s">
        <v>2256</v>
      </c>
      <c r="B2" s="4" t="s">
        <v>2259</v>
      </c>
      <c r="C2" s="2"/>
    </row>
    <row r="3" spans="1:3" ht="45" x14ac:dyDescent="0.25">
      <c r="A3" s="4" t="s">
        <v>2260</v>
      </c>
      <c r="B3" s="4" t="s">
        <v>2261</v>
      </c>
    </row>
    <row r="4" spans="1:3" ht="47.45" customHeight="1" x14ac:dyDescent="0.25">
      <c r="A4" s="4" t="s">
        <v>2262</v>
      </c>
      <c r="B4" s="4" t="s">
        <v>2263</v>
      </c>
    </row>
    <row r="5" spans="1:3" ht="45" x14ac:dyDescent="0.25">
      <c r="A5" s="4" t="s">
        <v>2264</v>
      </c>
      <c r="B5" s="4" t="s">
        <v>2265</v>
      </c>
    </row>
    <row r="6" spans="1:3" ht="45" x14ac:dyDescent="0.25">
      <c r="A6" s="4" t="s">
        <v>2266</v>
      </c>
      <c r="B6" s="10" t="s">
        <v>2267</v>
      </c>
    </row>
    <row r="7" spans="1:3" ht="30" x14ac:dyDescent="0.25">
      <c r="A7" s="4" t="s">
        <v>2268</v>
      </c>
      <c r="B7" s="4" t="s">
        <v>2269</v>
      </c>
    </row>
    <row r="8" spans="1:3" ht="30" x14ac:dyDescent="0.25">
      <c r="A8" s="4" t="s">
        <v>2270</v>
      </c>
      <c r="B8" s="4" t="s">
        <v>2271</v>
      </c>
    </row>
    <row r="9" spans="1:3" ht="30" x14ac:dyDescent="0.25">
      <c r="A9" s="4" t="s">
        <v>2272</v>
      </c>
      <c r="B9" s="4" t="s">
        <v>2273</v>
      </c>
    </row>
    <row r="10" spans="1:3" ht="60" x14ac:dyDescent="0.25">
      <c r="A10" s="4" t="s">
        <v>2274</v>
      </c>
      <c r="B10" s="4" t="s">
        <v>2275</v>
      </c>
    </row>
    <row r="11" spans="1:3" ht="45" x14ac:dyDescent="0.25">
      <c r="A11" s="19" t="s">
        <v>2276</v>
      </c>
      <c r="B11" s="4" t="s">
        <v>2277</v>
      </c>
    </row>
    <row r="12" spans="1:3" ht="45" x14ac:dyDescent="0.25">
      <c r="A12" s="19" t="s">
        <v>2278</v>
      </c>
      <c r="B12" s="4" t="s">
        <v>2279</v>
      </c>
    </row>
    <row r="13" spans="1:3" ht="90" x14ac:dyDescent="0.25">
      <c r="A13" s="19" t="s">
        <v>2280</v>
      </c>
      <c r="B13" s="10" t="s">
        <v>2281</v>
      </c>
    </row>
    <row r="14" spans="1:3" ht="45" x14ac:dyDescent="0.25">
      <c r="A14" s="19" t="s">
        <v>2282</v>
      </c>
      <c r="B14" s="4" t="s">
        <v>2283</v>
      </c>
    </row>
    <row r="15" spans="1:3" ht="75" x14ac:dyDescent="0.25">
      <c r="A15" s="19" t="s">
        <v>2284</v>
      </c>
      <c r="B15" s="4" t="s">
        <v>2285</v>
      </c>
    </row>
    <row r="16" spans="1:3" ht="135" x14ac:dyDescent="0.25">
      <c r="A16" s="19" t="s">
        <v>2286</v>
      </c>
      <c r="B16" s="10" t="s">
        <v>2287</v>
      </c>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2E852-AB2D-4991-8D7C-6C639EB6C0C3}">
  <sheetPr>
    <tabColor theme="0"/>
  </sheetPr>
  <dimension ref="A1:C4"/>
  <sheetViews>
    <sheetView workbookViewId="0"/>
  </sheetViews>
  <sheetFormatPr defaultRowHeight="15" x14ac:dyDescent="0.25"/>
  <cols>
    <col min="1" max="1" width="32.42578125" style="51" customWidth="1"/>
    <col min="2" max="2" width="54.5703125" style="51" customWidth="1"/>
    <col min="3" max="3" width="72.28515625" style="51" bestFit="1" customWidth="1"/>
  </cols>
  <sheetData>
    <row r="1" spans="1:3" x14ac:dyDescent="0.25">
      <c r="A1" s="69" t="s">
        <v>1948</v>
      </c>
      <c r="B1" s="69" t="s">
        <v>1949</v>
      </c>
      <c r="C1" s="69" t="s">
        <v>1950</v>
      </c>
    </row>
    <row r="2" spans="1:3" ht="75" x14ac:dyDescent="0.25">
      <c r="A2" s="89" t="s">
        <v>2288</v>
      </c>
      <c r="B2" s="89" t="s">
        <v>2289</v>
      </c>
      <c r="C2" s="89" t="s">
        <v>2290</v>
      </c>
    </row>
    <row r="3" spans="1:3" ht="60" x14ac:dyDescent="0.25">
      <c r="A3" s="89" t="s">
        <v>2291</v>
      </c>
      <c r="B3" s="89" t="s">
        <v>2292</v>
      </c>
      <c r="C3" s="89" t="s">
        <v>2293</v>
      </c>
    </row>
    <row r="4" spans="1:3" ht="90" x14ac:dyDescent="0.25">
      <c r="A4" s="89" t="s">
        <v>2294</v>
      </c>
      <c r="B4" s="89" t="s">
        <v>2295</v>
      </c>
      <c r="C4" s="89" t="s">
        <v>2296</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E5A54-102B-475D-B59A-BF9D641F0318}">
  <sheetPr>
    <tabColor theme="0"/>
  </sheetPr>
  <dimension ref="A1:H5"/>
  <sheetViews>
    <sheetView workbookViewId="0"/>
  </sheetViews>
  <sheetFormatPr defaultRowHeight="15" x14ac:dyDescent="0.25"/>
  <cols>
    <col min="1" max="1" width="13.28515625" style="8" customWidth="1"/>
    <col min="2" max="2" width="18.42578125" style="8" customWidth="1"/>
    <col min="3" max="3" width="29.7109375" style="8" customWidth="1"/>
    <col min="4" max="4" width="15.140625" style="8" customWidth="1"/>
    <col min="5" max="5" width="14.140625" style="8" customWidth="1"/>
    <col min="6" max="6" width="15.85546875" style="8" customWidth="1"/>
    <col min="7" max="7" width="15.42578125" style="8" customWidth="1"/>
    <col min="8" max="8" width="46.5703125" style="8" customWidth="1"/>
  </cols>
  <sheetData>
    <row r="1" spans="1:8" ht="60" x14ac:dyDescent="0.25">
      <c r="A1" s="5" t="s">
        <v>114</v>
      </c>
      <c r="B1" s="5" t="s">
        <v>115</v>
      </c>
      <c r="C1" s="5" t="s">
        <v>116</v>
      </c>
      <c r="D1" s="5" t="s">
        <v>117</v>
      </c>
      <c r="E1" s="5" t="s">
        <v>118</v>
      </c>
      <c r="F1" s="5" t="s">
        <v>119</v>
      </c>
      <c r="G1" s="5" t="s">
        <v>120</v>
      </c>
      <c r="H1" s="5" t="s">
        <v>121</v>
      </c>
    </row>
    <row r="2" spans="1:8" ht="135" x14ac:dyDescent="0.25">
      <c r="A2" s="49">
        <v>39376</v>
      </c>
      <c r="B2" s="4" t="s">
        <v>122</v>
      </c>
      <c r="C2" s="4" t="s">
        <v>123</v>
      </c>
      <c r="D2" s="48">
        <v>197990</v>
      </c>
      <c r="E2" s="4">
        <v>2</v>
      </c>
      <c r="F2" s="48">
        <v>1736</v>
      </c>
      <c r="G2" s="4" t="s">
        <v>124</v>
      </c>
      <c r="H2" s="4" t="s">
        <v>125</v>
      </c>
    </row>
    <row r="3" spans="1:8" ht="75" x14ac:dyDescent="0.25">
      <c r="A3" s="49">
        <v>39377</v>
      </c>
      <c r="B3" s="4" t="s">
        <v>126</v>
      </c>
      <c r="C3" s="4" t="s">
        <v>123</v>
      </c>
      <c r="D3" s="48">
        <v>9472</v>
      </c>
      <c r="E3" s="4">
        <v>0</v>
      </c>
      <c r="F3" s="4">
        <v>248</v>
      </c>
      <c r="G3" s="4" t="s">
        <v>124</v>
      </c>
      <c r="H3" s="4" t="s">
        <v>127</v>
      </c>
    </row>
    <row r="5" spans="1:8" x14ac:dyDescent="0.25">
      <c r="A5" s="18" t="s">
        <v>128</v>
      </c>
    </row>
  </sheetData>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F8062-ACB8-4964-A19F-B568288E64B0}">
  <dimension ref="A1:S9"/>
  <sheetViews>
    <sheetView workbookViewId="0">
      <pane ySplit="1" topLeftCell="A2" activePane="bottomLeft" state="frozen"/>
      <selection pane="bottomLeft" activeCell="A2" sqref="A2"/>
    </sheetView>
  </sheetViews>
  <sheetFormatPr defaultColWidth="8.85546875" defaultRowHeight="15" x14ac:dyDescent="0.25"/>
  <cols>
    <col min="1" max="1" width="21.5703125" style="53" customWidth="1"/>
    <col min="2" max="2" width="11.5703125" style="53" bestFit="1" customWidth="1"/>
    <col min="3" max="3" width="36.5703125" style="53" customWidth="1"/>
    <col min="4" max="4" width="15.85546875" style="53" customWidth="1"/>
    <col min="5" max="5" width="31.42578125" style="53" customWidth="1"/>
    <col min="6" max="6" width="27.28515625" style="53" customWidth="1"/>
    <col min="7" max="7" width="30" style="53" customWidth="1"/>
    <col min="8" max="8" width="18.42578125" style="53" customWidth="1"/>
    <col min="9" max="16384" width="8.85546875" style="59"/>
  </cols>
  <sheetData>
    <row r="1" spans="1:19" ht="60" x14ac:dyDescent="0.25">
      <c r="A1" s="9" t="s">
        <v>1353</v>
      </c>
      <c r="B1" s="9" t="s">
        <v>2297</v>
      </c>
      <c r="C1" s="9" t="s">
        <v>1355</v>
      </c>
      <c r="D1" s="9" t="s">
        <v>1356</v>
      </c>
      <c r="E1" s="9" t="s">
        <v>1768</v>
      </c>
      <c r="F1" s="9" t="s">
        <v>1769</v>
      </c>
      <c r="G1" s="9" t="s">
        <v>1770</v>
      </c>
      <c r="H1" s="9" t="s">
        <v>1621</v>
      </c>
    </row>
    <row r="2" spans="1:19" ht="120" x14ac:dyDescent="0.25">
      <c r="A2" s="54" t="s">
        <v>2298</v>
      </c>
      <c r="B2" s="54" t="s">
        <v>1373</v>
      </c>
      <c r="C2" s="54" t="s">
        <v>2299</v>
      </c>
      <c r="D2" s="54" t="s">
        <v>8</v>
      </c>
      <c r="E2" s="54" t="s">
        <v>2300</v>
      </c>
      <c r="F2" s="54" t="s">
        <v>2301</v>
      </c>
      <c r="G2" s="54" t="s">
        <v>2302</v>
      </c>
      <c r="H2" s="54" t="s">
        <v>2303</v>
      </c>
      <c r="I2" s="205"/>
      <c r="K2" s="205"/>
      <c r="L2" s="205"/>
      <c r="M2" s="205"/>
      <c r="N2" s="205"/>
      <c r="P2" s="205"/>
      <c r="Q2" s="205"/>
      <c r="R2" s="205"/>
      <c r="S2" s="205"/>
    </row>
    <row r="3" spans="1:19" ht="195" x14ac:dyDescent="0.25">
      <c r="A3" s="54" t="s">
        <v>2304</v>
      </c>
      <c r="B3" s="54" t="s">
        <v>1373</v>
      </c>
      <c r="C3" s="54" t="s">
        <v>2305</v>
      </c>
      <c r="D3" s="54" t="s">
        <v>8</v>
      </c>
      <c r="E3" s="54" t="s">
        <v>2306</v>
      </c>
      <c r="F3" s="54" t="s">
        <v>2307</v>
      </c>
      <c r="G3" s="54" t="s">
        <v>2308</v>
      </c>
      <c r="H3" s="54" t="s">
        <v>2309</v>
      </c>
    </row>
    <row r="4" spans="1:19" ht="255" x14ac:dyDescent="0.25">
      <c r="A4" s="54" t="s">
        <v>2310</v>
      </c>
      <c r="B4" s="54" t="s">
        <v>1373</v>
      </c>
      <c r="C4" s="109" t="s">
        <v>2311</v>
      </c>
      <c r="D4" s="54" t="s">
        <v>8</v>
      </c>
      <c r="E4" s="54" t="s">
        <v>2312</v>
      </c>
      <c r="F4" s="54" t="s">
        <v>2313</v>
      </c>
      <c r="G4" s="54" t="s">
        <v>2314</v>
      </c>
      <c r="H4" s="54" t="s">
        <v>2309</v>
      </c>
    </row>
    <row r="5" spans="1:19" ht="180" x14ac:dyDescent="0.25">
      <c r="A5" s="54" t="s">
        <v>2315</v>
      </c>
      <c r="B5" s="54" t="s">
        <v>1373</v>
      </c>
      <c r="C5" s="54" t="s">
        <v>2316</v>
      </c>
      <c r="D5" s="54" t="s">
        <v>8</v>
      </c>
      <c r="E5" s="54" t="s">
        <v>2317</v>
      </c>
      <c r="F5" s="54" t="s">
        <v>2318</v>
      </c>
      <c r="G5" s="54" t="s">
        <v>2319</v>
      </c>
      <c r="H5" s="54" t="s">
        <v>2320</v>
      </c>
    </row>
    <row r="6" spans="1:19" ht="195" x14ac:dyDescent="0.25">
      <c r="A6" s="109" t="s">
        <v>2321</v>
      </c>
      <c r="B6" s="109" t="s">
        <v>1373</v>
      </c>
      <c r="C6" s="109" t="s">
        <v>2322</v>
      </c>
      <c r="D6" s="109" t="s">
        <v>8</v>
      </c>
      <c r="E6" s="109" t="s">
        <v>2323</v>
      </c>
      <c r="F6" s="109" t="s">
        <v>2324</v>
      </c>
      <c r="G6" s="109" t="s">
        <v>2325</v>
      </c>
      <c r="H6" s="54" t="s">
        <v>2326</v>
      </c>
    </row>
    <row r="7" spans="1:19" x14ac:dyDescent="0.25">
      <c r="A7" s="108" t="s">
        <v>1797</v>
      </c>
      <c r="B7" s="54" t="s">
        <v>1373</v>
      </c>
      <c r="C7" s="54" t="s">
        <v>2327</v>
      </c>
      <c r="D7" s="54" t="s">
        <v>8</v>
      </c>
      <c r="E7" s="54" t="s">
        <v>2328</v>
      </c>
      <c r="F7" s="54" t="s">
        <v>2328</v>
      </c>
      <c r="G7" s="54" t="s">
        <v>2328</v>
      </c>
      <c r="H7" s="54" t="s">
        <v>2329</v>
      </c>
    </row>
    <row r="8" spans="1:19" x14ac:dyDescent="0.25">
      <c r="A8" s="54" t="s">
        <v>2330</v>
      </c>
      <c r="B8" s="54" t="s">
        <v>1373</v>
      </c>
      <c r="C8" s="54" t="s">
        <v>2331</v>
      </c>
      <c r="D8" s="54" t="s">
        <v>8</v>
      </c>
      <c r="E8" s="54" t="s">
        <v>2328</v>
      </c>
      <c r="F8" s="54" t="s">
        <v>2328</v>
      </c>
      <c r="G8" s="54" t="s">
        <v>2328</v>
      </c>
      <c r="H8" s="54" t="s">
        <v>2332</v>
      </c>
    </row>
    <row r="9" spans="1:19" ht="30" x14ac:dyDescent="0.25">
      <c r="A9" s="54" t="s">
        <v>2333</v>
      </c>
      <c r="B9" s="54" t="s">
        <v>1373</v>
      </c>
      <c r="C9" s="54" t="s">
        <v>2334</v>
      </c>
      <c r="D9" s="54" t="s">
        <v>8</v>
      </c>
      <c r="E9" s="54" t="s">
        <v>2328</v>
      </c>
      <c r="F9" s="54" t="s">
        <v>2328</v>
      </c>
      <c r="G9" s="54" t="s">
        <v>2328</v>
      </c>
      <c r="H9" s="54" t="s">
        <v>2332</v>
      </c>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665C0-E100-40FC-8A8D-D26941AB1ABC}">
  <sheetPr>
    <tabColor theme="0"/>
  </sheetPr>
  <dimension ref="A1:J22"/>
  <sheetViews>
    <sheetView workbookViewId="0">
      <pane ySplit="1" topLeftCell="A2" activePane="bottomLeft" state="frozen"/>
      <selection pane="bottomLeft" activeCell="A2" sqref="A2"/>
    </sheetView>
  </sheetViews>
  <sheetFormatPr defaultRowHeight="15" x14ac:dyDescent="0.25"/>
  <cols>
    <col min="1" max="1" width="16.5703125" style="59" customWidth="1"/>
    <col min="2" max="2" width="18.140625" style="216" customWidth="1"/>
    <col min="3" max="3" width="15.28515625" customWidth="1"/>
    <col min="4" max="4" width="20.28515625" customWidth="1"/>
    <col min="5" max="5" width="48.28515625" style="1" customWidth="1"/>
    <col min="6" max="6" width="44.7109375" customWidth="1"/>
    <col min="7" max="7" width="18.5703125" customWidth="1"/>
    <col min="8" max="8" width="18.7109375" customWidth="1"/>
  </cols>
  <sheetData>
    <row r="1" spans="1:10" ht="30" x14ac:dyDescent="0.25">
      <c r="A1" s="60" t="s">
        <v>2335</v>
      </c>
      <c r="B1" s="61" t="s">
        <v>2336</v>
      </c>
      <c r="C1" s="60" t="s">
        <v>2337</v>
      </c>
      <c r="D1" s="61" t="s">
        <v>2338</v>
      </c>
      <c r="E1" s="61" t="s">
        <v>2339</v>
      </c>
      <c r="F1" s="60" t="s">
        <v>2340</v>
      </c>
      <c r="G1" s="61" t="s">
        <v>2341</v>
      </c>
      <c r="H1" s="60" t="s">
        <v>2342</v>
      </c>
    </row>
    <row r="2" spans="1:10" ht="120" x14ac:dyDescent="0.25">
      <c r="A2" s="62">
        <v>1</v>
      </c>
      <c r="B2" s="65">
        <v>2024</v>
      </c>
      <c r="C2" s="46" t="s">
        <v>2343</v>
      </c>
      <c r="D2" s="46" t="s">
        <v>2344</v>
      </c>
      <c r="E2" s="46" t="s">
        <v>2345</v>
      </c>
      <c r="F2" s="46" t="s">
        <v>2346</v>
      </c>
      <c r="G2" s="63" t="s">
        <v>2347</v>
      </c>
      <c r="H2" s="63" t="s">
        <v>8</v>
      </c>
      <c r="I2" s="2"/>
      <c r="J2" s="2"/>
    </row>
    <row r="3" spans="1:10" ht="45" x14ac:dyDescent="0.25">
      <c r="A3" s="62">
        <v>2</v>
      </c>
      <c r="B3" s="65">
        <v>2024</v>
      </c>
      <c r="C3" s="46" t="s">
        <v>2348</v>
      </c>
      <c r="D3" s="46" t="s">
        <v>2349</v>
      </c>
      <c r="E3" s="46" t="s">
        <v>2350</v>
      </c>
      <c r="F3" s="46" t="s">
        <v>2351</v>
      </c>
      <c r="G3" s="63" t="s">
        <v>2347</v>
      </c>
      <c r="H3" s="63" t="s">
        <v>8</v>
      </c>
      <c r="I3" s="2"/>
      <c r="J3" s="2"/>
    </row>
    <row r="4" spans="1:10" ht="75" x14ac:dyDescent="0.25">
      <c r="A4" s="62">
        <v>3</v>
      </c>
      <c r="B4" s="65">
        <v>2024</v>
      </c>
      <c r="C4" s="46" t="s">
        <v>2348</v>
      </c>
      <c r="D4" s="46" t="s">
        <v>2349</v>
      </c>
      <c r="E4" s="46" t="s">
        <v>2352</v>
      </c>
      <c r="F4" s="46" t="s">
        <v>2353</v>
      </c>
      <c r="G4" s="63" t="s">
        <v>2347</v>
      </c>
      <c r="H4" s="63" t="s">
        <v>8</v>
      </c>
      <c r="I4" s="2"/>
      <c r="J4" s="2"/>
    </row>
    <row r="5" spans="1:10" ht="45" x14ac:dyDescent="0.25">
      <c r="A5" s="62">
        <v>4</v>
      </c>
      <c r="B5" s="65">
        <v>2024</v>
      </c>
      <c r="C5" s="63" t="s">
        <v>2354</v>
      </c>
      <c r="D5" s="64" t="s">
        <v>2355</v>
      </c>
      <c r="E5" s="46" t="s">
        <v>2356</v>
      </c>
      <c r="F5" s="46" t="s">
        <v>2357</v>
      </c>
      <c r="G5" s="65" t="s">
        <v>2358</v>
      </c>
      <c r="H5" s="64" t="s">
        <v>2359</v>
      </c>
    </row>
    <row r="6" spans="1:10" ht="60" x14ac:dyDescent="0.25">
      <c r="A6" s="62">
        <v>5</v>
      </c>
      <c r="B6" s="65">
        <v>2024</v>
      </c>
      <c r="C6" s="46" t="s">
        <v>2354</v>
      </c>
      <c r="D6" s="64" t="s">
        <v>2360</v>
      </c>
      <c r="E6" s="46" t="s">
        <v>2361</v>
      </c>
      <c r="F6" s="46" t="s">
        <v>2362</v>
      </c>
      <c r="G6" s="65" t="s">
        <v>2358</v>
      </c>
      <c r="H6" s="63" t="s">
        <v>8</v>
      </c>
    </row>
    <row r="7" spans="1:10" ht="75" x14ac:dyDescent="0.25">
      <c r="A7" s="62">
        <v>6</v>
      </c>
      <c r="B7" s="67">
        <v>2024</v>
      </c>
      <c r="C7" s="67" t="s">
        <v>2321</v>
      </c>
      <c r="D7" s="67" t="s">
        <v>2363</v>
      </c>
      <c r="E7" s="67" t="s">
        <v>2364</v>
      </c>
      <c r="F7" s="67" t="s">
        <v>2365</v>
      </c>
      <c r="G7" s="67" t="s">
        <v>2366</v>
      </c>
      <c r="H7" s="67" t="s">
        <v>2367</v>
      </c>
    </row>
    <row r="8" spans="1:10" ht="60" x14ac:dyDescent="0.25">
      <c r="A8" s="62">
        <v>7</v>
      </c>
      <c r="B8" s="67" t="s">
        <v>2368</v>
      </c>
      <c r="C8" s="67" t="s">
        <v>2369</v>
      </c>
      <c r="D8" s="67" t="s">
        <v>2370</v>
      </c>
      <c r="E8" s="67" t="s">
        <v>2371</v>
      </c>
      <c r="F8" s="67" t="s">
        <v>2372</v>
      </c>
      <c r="G8" s="67" t="s">
        <v>2373</v>
      </c>
      <c r="H8" s="67" t="s">
        <v>2374</v>
      </c>
    </row>
    <row r="9" spans="1:10" ht="75" x14ac:dyDescent="0.25">
      <c r="A9" s="62">
        <v>8</v>
      </c>
      <c r="B9" s="67">
        <v>2022</v>
      </c>
      <c r="C9" s="67" t="s">
        <v>2375</v>
      </c>
      <c r="D9" s="67" t="s">
        <v>2376</v>
      </c>
      <c r="E9" s="67" t="s">
        <v>2377</v>
      </c>
      <c r="F9" s="67" t="s">
        <v>2378</v>
      </c>
      <c r="G9" s="67" t="s">
        <v>2379</v>
      </c>
      <c r="H9" s="67" t="s">
        <v>2380</v>
      </c>
    </row>
    <row r="10" spans="1:10" ht="105" x14ac:dyDescent="0.25">
      <c r="A10" s="62">
        <v>9</v>
      </c>
      <c r="B10" s="67">
        <v>2024</v>
      </c>
      <c r="C10" s="67" t="s">
        <v>2381</v>
      </c>
      <c r="D10" s="64" t="s">
        <v>2382</v>
      </c>
      <c r="E10" s="46" t="s">
        <v>2383</v>
      </c>
      <c r="F10" s="46" t="s">
        <v>2384</v>
      </c>
      <c r="G10" s="67" t="s">
        <v>2366</v>
      </c>
      <c r="H10" s="63" t="s">
        <v>8</v>
      </c>
    </row>
    <row r="11" spans="1:10" ht="60" x14ac:dyDescent="0.25">
      <c r="A11" s="62">
        <v>10</v>
      </c>
      <c r="B11" s="65">
        <v>2024</v>
      </c>
      <c r="C11" s="67" t="s">
        <v>2381</v>
      </c>
      <c r="D11" s="64" t="s">
        <v>2382</v>
      </c>
      <c r="E11" s="46" t="s">
        <v>2385</v>
      </c>
      <c r="F11" s="46" t="s">
        <v>2386</v>
      </c>
      <c r="G11" s="67" t="s">
        <v>2366</v>
      </c>
      <c r="H11" s="63" t="s">
        <v>8</v>
      </c>
    </row>
    <row r="12" spans="1:10" ht="120" x14ac:dyDescent="0.25">
      <c r="A12" s="62">
        <v>11</v>
      </c>
      <c r="B12" s="65">
        <v>2024</v>
      </c>
      <c r="C12" s="67" t="s">
        <v>2381</v>
      </c>
      <c r="D12" s="64" t="s">
        <v>2382</v>
      </c>
      <c r="E12" s="46" t="s">
        <v>2387</v>
      </c>
      <c r="F12" s="67" t="s">
        <v>2388</v>
      </c>
      <c r="G12" s="67" t="s">
        <v>2366</v>
      </c>
      <c r="H12" s="63" t="s">
        <v>8</v>
      </c>
    </row>
    <row r="13" spans="1:10" ht="150" x14ac:dyDescent="0.25">
      <c r="A13" s="62">
        <v>12</v>
      </c>
      <c r="B13" s="65">
        <v>2024</v>
      </c>
      <c r="C13" s="46" t="s">
        <v>2389</v>
      </c>
      <c r="D13" s="66" t="s">
        <v>2390</v>
      </c>
      <c r="E13" s="46" t="s">
        <v>2391</v>
      </c>
      <c r="F13" s="46" t="s">
        <v>2392</v>
      </c>
      <c r="G13" s="67" t="s">
        <v>2366</v>
      </c>
      <c r="H13" s="63" t="s">
        <v>8</v>
      </c>
    </row>
    <row r="14" spans="1:10" ht="90" x14ac:dyDescent="0.25">
      <c r="A14" s="62">
        <v>13</v>
      </c>
      <c r="B14" s="65">
        <v>2024</v>
      </c>
      <c r="C14" s="46" t="s">
        <v>2389</v>
      </c>
      <c r="D14" s="66" t="s">
        <v>2390</v>
      </c>
      <c r="E14" s="46" t="s">
        <v>2393</v>
      </c>
      <c r="F14" s="46" t="s">
        <v>2394</v>
      </c>
      <c r="G14" s="67" t="s">
        <v>2366</v>
      </c>
      <c r="H14" s="63" t="s">
        <v>8</v>
      </c>
    </row>
    <row r="15" spans="1:10" ht="135" x14ac:dyDescent="0.25">
      <c r="A15" s="62">
        <v>14</v>
      </c>
      <c r="B15" s="65">
        <v>2024</v>
      </c>
      <c r="C15" s="46" t="s">
        <v>2389</v>
      </c>
      <c r="D15" s="66" t="s">
        <v>2390</v>
      </c>
      <c r="E15" s="46" t="s">
        <v>2395</v>
      </c>
      <c r="F15" s="46" t="s">
        <v>2394</v>
      </c>
      <c r="G15" s="67" t="s">
        <v>2366</v>
      </c>
      <c r="H15" s="63" t="s">
        <v>8</v>
      </c>
    </row>
    <row r="16" spans="1:10" ht="105" x14ac:dyDescent="0.25">
      <c r="A16" s="62">
        <v>15</v>
      </c>
      <c r="B16" s="65">
        <v>2024</v>
      </c>
      <c r="C16" s="46" t="s">
        <v>2389</v>
      </c>
      <c r="D16" s="66" t="s">
        <v>2390</v>
      </c>
      <c r="E16" s="46" t="s">
        <v>2396</v>
      </c>
      <c r="F16" s="46" t="s">
        <v>2394</v>
      </c>
      <c r="G16" s="67" t="s">
        <v>2366</v>
      </c>
      <c r="H16" s="63" t="s">
        <v>8</v>
      </c>
    </row>
    <row r="17" spans="1:8" ht="135" x14ac:dyDescent="0.25">
      <c r="A17" s="62">
        <v>16</v>
      </c>
      <c r="B17" s="65">
        <v>2024</v>
      </c>
      <c r="C17" s="46" t="s">
        <v>2389</v>
      </c>
      <c r="D17" s="66" t="s">
        <v>2390</v>
      </c>
      <c r="E17" s="46" t="s">
        <v>2397</v>
      </c>
      <c r="F17" s="46" t="s">
        <v>2394</v>
      </c>
      <c r="G17" s="67" t="s">
        <v>2366</v>
      </c>
      <c r="H17" s="63" t="s">
        <v>8</v>
      </c>
    </row>
    <row r="18" spans="1:8" ht="255" x14ac:dyDescent="0.25">
      <c r="A18" s="62">
        <v>17</v>
      </c>
      <c r="B18" s="65">
        <v>2024</v>
      </c>
      <c r="C18" s="46" t="s">
        <v>2389</v>
      </c>
      <c r="D18" s="66" t="s">
        <v>2390</v>
      </c>
      <c r="E18" s="46" t="s">
        <v>2398</v>
      </c>
      <c r="F18" s="46" t="s">
        <v>2394</v>
      </c>
      <c r="G18" s="67" t="s">
        <v>2366</v>
      </c>
      <c r="H18" s="63" t="s">
        <v>8</v>
      </c>
    </row>
    <row r="19" spans="1:8" ht="90" x14ac:dyDescent="0.25">
      <c r="A19" s="62">
        <v>18</v>
      </c>
      <c r="B19" s="65">
        <v>2024</v>
      </c>
      <c r="C19" s="46" t="s">
        <v>2389</v>
      </c>
      <c r="D19" s="66" t="s">
        <v>2390</v>
      </c>
      <c r="E19" s="46" t="s">
        <v>2399</v>
      </c>
      <c r="F19" s="46" t="s">
        <v>2394</v>
      </c>
      <c r="G19" s="67" t="s">
        <v>2366</v>
      </c>
      <c r="H19" s="63" t="s">
        <v>8</v>
      </c>
    </row>
    <row r="20" spans="1:8" ht="225" x14ac:dyDescent="0.25">
      <c r="A20" s="62">
        <v>19</v>
      </c>
      <c r="B20" s="65">
        <v>2024</v>
      </c>
      <c r="C20" s="46" t="s">
        <v>2389</v>
      </c>
      <c r="D20" s="66" t="s">
        <v>2390</v>
      </c>
      <c r="E20" s="46" t="s">
        <v>2400</v>
      </c>
      <c r="F20" s="46" t="s">
        <v>2394</v>
      </c>
      <c r="G20" s="67" t="s">
        <v>2366</v>
      </c>
      <c r="H20" s="63" t="s">
        <v>8</v>
      </c>
    </row>
    <row r="21" spans="1:8" ht="195" x14ac:dyDescent="0.25">
      <c r="A21" s="62">
        <v>20</v>
      </c>
      <c r="B21" s="65">
        <v>2024</v>
      </c>
      <c r="C21" s="46" t="s">
        <v>2389</v>
      </c>
      <c r="D21" s="66" t="s">
        <v>2390</v>
      </c>
      <c r="E21" s="46" t="s">
        <v>2401</v>
      </c>
      <c r="F21" s="46" t="s">
        <v>2394</v>
      </c>
      <c r="G21" s="67" t="s">
        <v>2366</v>
      </c>
      <c r="H21" s="63" t="s">
        <v>8</v>
      </c>
    </row>
    <row r="22" spans="1:8" ht="120" x14ac:dyDescent="0.25">
      <c r="A22" s="62">
        <v>21</v>
      </c>
      <c r="B22" s="65">
        <v>2024</v>
      </c>
      <c r="C22" s="46" t="s">
        <v>2389</v>
      </c>
      <c r="D22" s="66" t="s">
        <v>2390</v>
      </c>
      <c r="E22" s="46" t="s">
        <v>2402</v>
      </c>
      <c r="F22" s="46" t="s">
        <v>2394</v>
      </c>
      <c r="G22" s="67" t="s">
        <v>2366</v>
      </c>
      <c r="H22" s="63" t="s">
        <v>8</v>
      </c>
    </row>
  </sheetData>
  <autoFilter ref="A1:J22" xr:uid="{00000000-0001-0000-3B00-000000000000}"/>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E8A66-CECA-42BE-BF28-38D9E9AA2395}">
  <sheetPr>
    <tabColor theme="0"/>
  </sheetPr>
  <dimension ref="A1:D6"/>
  <sheetViews>
    <sheetView workbookViewId="0"/>
  </sheetViews>
  <sheetFormatPr defaultRowHeight="15" x14ac:dyDescent="0.25"/>
  <cols>
    <col min="1" max="1" width="31.85546875" style="51" customWidth="1"/>
    <col min="2" max="2" width="56" style="51" customWidth="1"/>
    <col min="3" max="3" width="48.42578125" style="51" customWidth="1"/>
    <col min="4" max="4" width="52.42578125" style="51" customWidth="1"/>
  </cols>
  <sheetData>
    <row r="1" spans="1:4" ht="30" x14ac:dyDescent="0.25">
      <c r="A1" s="5" t="s">
        <v>2403</v>
      </c>
      <c r="B1" s="5" t="s">
        <v>2404</v>
      </c>
      <c r="C1" s="5" t="s">
        <v>2405</v>
      </c>
      <c r="D1" s="5" t="s">
        <v>2406</v>
      </c>
    </row>
    <row r="2" spans="1:4" ht="75" x14ac:dyDescent="0.25">
      <c r="A2" s="4" t="s">
        <v>2407</v>
      </c>
      <c r="B2" s="4" t="s">
        <v>2408</v>
      </c>
      <c r="C2" s="4" t="s">
        <v>2409</v>
      </c>
      <c r="D2" s="4" t="s">
        <v>8</v>
      </c>
    </row>
    <row r="3" spans="1:4" ht="75" x14ac:dyDescent="0.25">
      <c r="A3" s="4" t="s">
        <v>2410</v>
      </c>
      <c r="B3" s="4" t="s">
        <v>2411</v>
      </c>
      <c r="C3" s="4" t="s">
        <v>2412</v>
      </c>
      <c r="D3" s="4" t="s">
        <v>2413</v>
      </c>
    </row>
    <row r="4" spans="1:4" ht="69.75" customHeight="1" x14ac:dyDescent="0.25">
      <c r="A4" s="4" t="s">
        <v>2414</v>
      </c>
      <c r="B4" s="4" t="s">
        <v>2415</v>
      </c>
      <c r="C4" s="4" t="s">
        <v>2416</v>
      </c>
      <c r="D4" s="10" t="s">
        <v>2417</v>
      </c>
    </row>
    <row r="5" spans="1:4" ht="66.75" customHeight="1" x14ac:dyDescent="0.25">
      <c r="A5" s="34" t="s">
        <v>2418</v>
      </c>
      <c r="B5" s="34" t="s">
        <v>2419</v>
      </c>
      <c r="C5" s="34" t="s">
        <v>2420</v>
      </c>
      <c r="D5" s="55" t="s">
        <v>2421</v>
      </c>
    </row>
    <row r="6" spans="1:4" ht="91.15" customHeight="1" x14ac:dyDescent="0.25">
      <c r="A6" s="4" t="s">
        <v>2422</v>
      </c>
      <c r="B6" s="4" t="s">
        <v>2423</v>
      </c>
      <c r="C6" s="4" t="s">
        <v>2424</v>
      </c>
      <c r="D6" s="4" t="s">
        <v>2425</v>
      </c>
    </row>
  </sheetData>
  <autoFilter ref="A1:D5" xr:uid="{00000000-0001-0000-3C00-000000000000}"/>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H17"/>
  <sheetViews>
    <sheetView zoomScale="90" zoomScaleNormal="90" workbookViewId="0">
      <pane ySplit="1" topLeftCell="A2" activePane="bottomLeft" state="frozen"/>
      <selection pane="bottomLeft" activeCell="A2" sqref="A2"/>
    </sheetView>
  </sheetViews>
  <sheetFormatPr defaultRowHeight="15" customHeight="1" x14ac:dyDescent="0.25"/>
  <cols>
    <col min="1" max="1" width="7.140625" style="8" bestFit="1" customWidth="1"/>
    <col min="2" max="2" width="9.28515625" style="8" bestFit="1" customWidth="1"/>
    <col min="3" max="3" width="14.7109375" style="8" bestFit="1" customWidth="1"/>
    <col min="4" max="4" width="16.28515625" style="8" bestFit="1" customWidth="1"/>
    <col min="5" max="5" width="24.28515625" style="8" customWidth="1"/>
    <col min="6" max="6" width="52.28515625" style="8" bestFit="1" customWidth="1"/>
    <col min="7" max="7" width="49.28515625" style="8" customWidth="1"/>
    <col min="8" max="8" width="44.140625" customWidth="1"/>
  </cols>
  <sheetData>
    <row r="1" spans="1:8" ht="45" x14ac:dyDescent="0.25">
      <c r="A1" s="5" t="s">
        <v>129</v>
      </c>
      <c r="B1" s="5" t="s">
        <v>130</v>
      </c>
      <c r="C1" s="5" t="s">
        <v>131</v>
      </c>
      <c r="D1" s="5" t="s">
        <v>132</v>
      </c>
      <c r="E1" s="5" t="s">
        <v>133</v>
      </c>
      <c r="F1" s="5" t="s">
        <v>134</v>
      </c>
      <c r="G1" s="9" t="s">
        <v>135</v>
      </c>
    </row>
    <row r="2" spans="1:8" s="2" customFormat="1" ht="148.15" customHeight="1" x14ac:dyDescent="0.25">
      <c r="A2" s="10">
        <v>1</v>
      </c>
      <c r="B2" s="11">
        <v>1030</v>
      </c>
      <c r="C2" s="11">
        <v>1030</v>
      </c>
      <c r="D2" s="10" t="s">
        <v>136</v>
      </c>
      <c r="E2" s="21" t="s">
        <v>137</v>
      </c>
      <c r="F2" s="12" t="s">
        <v>138</v>
      </c>
      <c r="G2" s="26" t="s">
        <v>139</v>
      </c>
    </row>
    <row r="3" spans="1:8" s="2" customFormat="1" ht="105.6" customHeight="1" x14ac:dyDescent="0.25">
      <c r="A3" s="10">
        <v>2</v>
      </c>
      <c r="B3" s="11">
        <v>1166</v>
      </c>
      <c r="C3" s="11">
        <v>1166</v>
      </c>
      <c r="D3" s="10" t="s">
        <v>140</v>
      </c>
      <c r="E3" s="21" t="s">
        <v>141</v>
      </c>
      <c r="F3" s="12" t="s">
        <v>142</v>
      </c>
      <c r="G3" s="26" t="s">
        <v>143</v>
      </c>
    </row>
    <row r="4" spans="1:8" ht="162" customHeight="1" x14ac:dyDescent="0.25">
      <c r="A4" s="10">
        <v>3</v>
      </c>
      <c r="B4" s="11">
        <v>1215</v>
      </c>
      <c r="C4" s="11">
        <v>1215</v>
      </c>
      <c r="D4" s="4" t="s">
        <v>144</v>
      </c>
      <c r="E4" s="22" t="s">
        <v>145</v>
      </c>
      <c r="F4" s="13" t="s">
        <v>146</v>
      </c>
      <c r="G4" s="26" t="s">
        <v>147</v>
      </c>
      <c r="H4" s="2"/>
    </row>
    <row r="5" spans="1:8" ht="135" x14ac:dyDescent="0.25">
      <c r="A5" s="10">
        <v>4</v>
      </c>
      <c r="B5" s="11">
        <v>157</v>
      </c>
      <c r="C5" s="11">
        <v>157</v>
      </c>
      <c r="D5" s="4" t="s">
        <v>148</v>
      </c>
      <c r="E5" s="23" t="s">
        <v>149</v>
      </c>
      <c r="F5" s="13" t="s">
        <v>150</v>
      </c>
      <c r="G5" s="26" t="s">
        <v>151</v>
      </c>
      <c r="H5" s="2"/>
    </row>
    <row r="6" spans="1:8" ht="150" x14ac:dyDescent="0.25">
      <c r="A6" s="10">
        <v>5</v>
      </c>
      <c r="B6" s="11" t="s">
        <v>152</v>
      </c>
      <c r="C6" s="11" t="s">
        <v>152</v>
      </c>
      <c r="D6" s="4" t="s">
        <v>153</v>
      </c>
      <c r="E6" s="22" t="s">
        <v>154</v>
      </c>
      <c r="F6" s="13" t="s">
        <v>155</v>
      </c>
      <c r="G6" s="26" t="s">
        <v>156</v>
      </c>
      <c r="H6" s="2"/>
    </row>
    <row r="7" spans="1:8" ht="90" x14ac:dyDescent="0.25">
      <c r="A7" s="10">
        <v>6</v>
      </c>
      <c r="B7" s="11">
        <v>215</v>
      </c>
      <c r="C7" s="11">
        <v>215</v>
      </c>
      <c r="D7" s="4" t="s">
        <v>157</v>
      </c>
      <c r="E7" s="22" t="s">
        <v>158</v>
      </c>
      <c r="F7" s="14" t="s">
        <v>159</v>
      </c>
      <c r="G7" s="26" t="s">
        <v>160</v>
      </c>
      <c r="H7" s="2"/>
    </row>
    <row r="8" spans="1:8" ht="185.45" customHeight="1" x14ac:dyDescent="0.25">
      <c r="A8" s="10">
        <v>7</v>
      </c>
      <c r="B8" s="11">
        <v>220</v>
      </c>
      <c r="C8" s="11">
        <v>220</v>
      </c>
      <c r="D8" s="4" t="s">
        <v>161</v>
      </c>
      <c r="E8" s="23" t="s">
        <v>162</v>
      </c>
      <c r="F8" s="13" t="s">
        <v>163</v>
      </c>
      <c r="G8" s="26" t="s">
        <v>164</v>
      </c>
      <c r="H8" s="2"/>
    </row>
    <row r="9" spans="1:8" ht="181.9" customHeight="1" x14ac:dyDescent="0.25">
      <c r="A9" s="10">
        <v>8</v>
      </c>
      <c r="B9" s="11">
        <v>222</v>
      </c>
      <c r="C9" s="11">
        <v>222</v>
      </c>
      <c r="D9" s="4" t="s">
        <v>165</v>
      </c>
      <c r="E9" s="22" t="s">
        <v>166</v>
      </c>
      <c r="F9" s="13" t="s">
        <v>167</v>
      </c>
      <c r="G9" s="26" t="s">
        <v>168</v>
      </c>
      <c r="H9" s="2"/>
    </row>
    <row r="10" spans="1:8" ht="166.9" customHeight="1" x14ac:dyDescent="0.25">
      <c r="A10" s="10">
        <v>9</v>
      </c>
      <c r="B10" s="11">
        <v>358</v>
      </c>
      <c r="C10" s="11">
        <v>358</v>
      </c>
      <c r="D10" s="4" t="s">
        <v>169</v>
      </c>
      <c r="E10" s="22" t="s">
        <v>170</v>
      </c>
      <c r="F10" s="13" t="s">
        <v>171</v>
      </c>
      <c r="G10" s="26" t="s">
        <v>172</v>
      </c>
      <c r="H10" s="2"/>
    </row>
    <row r="11" spans="1:8" ht="165.6" customHeight="1" x14ac:dyDescent="0.25">
      <c r="A11" s="10">
        <v>10</v>
      </c>
      <c r="B11" s="11">
        <v>441</v>
      </c>
      <c r="C11" s="11">
        <v>441</v>
      </c>
      <c r="D11" s="4" t="s">
        <v>173</v>
      </c>
      <c r="E11" s="22" t="s">
        <v>174</v>
      </c>
      <c r="F11" s="13" t="s">
        <v>175</v>
      </c>
      <c r="G11" s="26" t="s">
        <v>176</v>
      </c>
      <c r="H11" s="2"/>
    </row>
    <row r="12" spans="1:8" ht="150" x14ac:dyDescent="0.25">
      <c r="A12" s="10">
        <v>11</v>
      </c>
      <c r="B12" s="11">
        <v>445</v>
      </c>
      <c r="C12" s="11">
        <v>445</v>
      </c>
      <c r="D12" s="4" t="s">
        <v>177</v>
      </c>
      <c r="E12" s="22" t="s">
        <v>178</v>
      </c>
      <c r="F12" s="13" t="s">
        <v>179</v>
      </c>
      <c r="G12" s="26" t="s">
        <v>180</v>
      </c>
      <c r="H12" s="2"/>
    </row>
    <row r="13" spans="1:8" ht="173.45" customHeight="1" x14ac:dyDescent="0.25">
      <c r="A13" s="10">
        <v>12</v>
      </c>
      <c r="B13" s="11">
        <v>75</v>
      </c>
      <c r="C13" s="11">
        <v>75</v>
      </c>
      <c r="D13" s="4" t="s">
        <v>181</v>
      </c>
      <c r="E13" s="22" t="s">
        <v>182</v>
      </c>
      <c r="F13" s="13" t="s">
        <v>183</v>
      </c>
      <c r="G13" s="26" t="s">
        <v>184</v>
      </c>
      <c r="H13" s="2"/>
    </row>
    <row r="14" spans="1:8" ht="135" x14ac:dyDescent="0.25">
      <c r="A14" s="10">
        <v>13</v>
      </c>
      <c r="B14" s="11">
        <v>78</v>
      </c>
      <c r="C14" s="11">
        <v>78</v>
      </c>
      <c r="D14" s="4" t="s">
        <v>185</v>
      </c>
      <c r="E14" s="22" t="s">
        <v>186</v>
      </c>
      <c r="F14" s="13" t="s">
        <v>187</v>
      </c>
      <c r="G14" s="26" t="s">
        <v>188</v>
      </c>
      <c r="H14" s="2"/>
    </row>
    <row r="15" spans="1:8" ht="165" x14ac:dyDescent="0.25">
      <c r="A15" s="10">
        <v>14</v>
      </c>
      <c r="B15" s="11">
        <v>79</v>
      </c>
      <c r="C15" s="11">
        <v>79</v>
      </c>
      <c r="D15" s="4" t="s">
        <v>189</v>
      </c>
      <c r="E15" s="22" t="s">
        <v>190</v>
      </c>
      <c r="F15" s="13" t="s">
        <v>191</v>
      </c>
      <c r="G15" s="26" t="s">
        <v>192</v>
      </c>
      <c r="H15" s="2"/>
    </row>
    <row r="16" spans="1:8" ht="174.6" customHeight="1" x14ac:dyDescent="0.25">
      <c r="A16" s="10">
        <v>15</v>
      </c>
      <c r="B16" s="11">
        <v>909</v>
      </c>
      <c r="C16" s="11">
        <v>909</v>
      </c>
      <c r="D16" s="4" t="s">
        <v>193</v>
      </c>
      <c r="E16" s="22" t="s">
        <v>194</v>
      </c>
      <c r="F16" s="13" t="s">
        <v>195</v>
      </c>
      <c r="G16" s="26" t="s">
        <v>196</v>
      </c>
      <c r="H16" s="2"/>
    </row>
    <row r="17" spans="1:8" x14ac:dyDescent="0.25">
      <c r="A17" s="18" t="s">
        <v>197</v>
      </c>
      <c r="H17" s="2"/>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F0168-EEA0-4B0A-87EF-E4B086B9FCD0}">
  <sheetPr>
    <tabColor theme="0"/>
  </sheetPr>
  <dimension ref="A1:D19"/>
  <sheetViews>
    <sheetView workbookViewId="0">
      <pane ySplit="1" topLeftCell="A2" activePane="bottomLeft" state="frozen"/>
      <selection pane="bottomLeft" activeCell="A2" sqref="A2"/>
    </sheetView>
  </sheetViews>
  <sheetFormatPr defaultColWidth="9.140625" defaultRowHeight="15" x14ac:dyDescent="0.25"/>
  <cols>
    <col min="1" max="1" width="32.42578125" style="53" customWidth="1"/>
    <col min="2" max="2" width="49.7109375" style="8" customWidth="1"/>
    <col min="3" max="3" width="61" style="8" customWidth="1"/>
    <col min="4" max="4" width="37.5703125" style="8" customWidth="1"/>
    <col min="5" max="16384" width="9.140625" style="52"/>
  </cols>
  <sheetData>
    <row r="1" spans="1:4" x14ac:dyDescent="0.25">
      <c r="A1" s="5" t="s">
        <v>198</v>
      </c>
      <c r="B1" s="5" t="s">
        <v>199</v>
      </c>
      <c r="C1" s="5" t="s">
        <v>200</v>
      </c>
      <c r="D1" s="5" t="s">
        <v>201</v>
      </c>
    </row>
    <row r="2" spans="1:4" ht="60" x14ac:dyDescent="0.25">
      <c r="A2" s="10" t="s">
        <v>202</v>
      </c>
      <c r="B2" s="11" t="s">
        <v>203</v>
      </c>
      <c r="C2" s="11" t="s">
        <v>204</v>
      </c>
      <c r="D2" s="56" t="s">
        <v>205</v>
      </c>
    </row>
    <row r="3" spans="1:4" ht="45" x14ac:dyDescent="0.25">
      <c r="A3" s="10" t="s">
        <v>206</v>
      </c>
      <c r="B3" s="4" t="s">
        <v>207</v>
      </c>
      <c r="C3" s="4" t="s">
        <v>208</v>
      </c>
      <c r="D3" s="56" t="s">
        <v>205</v>
      </c>
    </row>
    <row r="4" spans="1:4" ht="45" x14ac:dyDescent="0.25">
      <c r="A4" s="10" t="s">
        <v>209</v>
      </c>
      <c r="B4" s="4" t="s">
        <v>210</v>
      </c>
      <c r="C4" s="11" t="s">
        <v>211</v>
      </c>
      <c r="D4" s="56" t="s">
        <v>205</v>
      </c>
    </row>
    <row r="5" spans="1:4" ht="60" x14ac:dyDescent="0.25">
      <c r="A5" s="10" t="s">
        <v>212</v>
      </c>
      <c r="B5" s="11" t="s">
        <v>213</v>
      </c>
      <c r="C5" s="11" t="s">
        <v>214</v>
      </c>
      <c r="D5" s="56" t="s">
        <v>205</v>
      </c>
    </row>
    <row r="6" spans="1:4" ht="90" x14ac:dyDescent="0.25">
      <c r="A6" s="10" t="s">
        <v>215</v>
      </c>
      <c r="B6" s="4" t="s">
        <v>216</v>
      </c>
      <c r="C6" s="4" t="s">
        <v>217</v>
      </c>
      <c r="D6" s="56" t="s">
        <v>218</v>
      </c>
    </row>
    <row r="7" spans="1:4" ht="135" x14ac:dyDescent="0.25">
      <c r="A7" s="10" t="s">
        <v>219</v>
      </c>
      <c r="B7" s="4" t="s">
        <v>220</v>
      </c>
      <c r="C7" s="4" t="s">
        <v>221</v>
      </c>
      <c r="D7" s="56" t="s">
        <v>218</v>
      </c>
    </row>
    <row r="8" spans="1:4" ht="45" x14ac:dyDescent="0.25">
      <c r="A8" s="10" t="s">
        <v>222</v>
      </c>
      <c r="B8" s="4" t="s">
        <v>223</v>
      </c>
      <c r="C8" s="4" t="s">
        <v>224</v>
      </c>
      <c r="D8" s="56" t="s">
        <v>218</v>
      </c>
    </row>
    <row r="9" spans="1:4" ht="120" x14ac:dyDescent="0.25">
      <c r="A9" s="10" t="s">
        <v>225</v>
      </c>
      <c r="B9" s="4" t="s">
        <v>226</v>
      </c>
      <c r="C9" s="4" t="s">
        <v>227</v>
      </c>
      <c r="D9" s="56" t="s">
        <v>205</v>
      </c>
    </row>
    <row r="10" spans="1:4" ht="120" x14ac:dyDescent="0.25">
      <c r="A10" s="10" t="s">
        <v>228</v>
      </c>
      <c r="B10" s="4" t="s">
        <v>229</v>
      </c>
      <c r="C10" s="4" t="s">
        <v>230</v>
      </c>
      <c r="D10" s="56" t="s">
        <v>218</v>
      </c>
    </row>
    <row r="11" spans="1:4" ht="90" x14ac:dyDescent="0.25">
      <c r="A11" s="10" t="s">
        <v>231</v>
      </c>
      <c r="B11" s="10" t="s">
        <v>232</v>
      </c>
      <c r="C11" s="56" t="s">
        <v>233</v>
      </c>
      <c r="D11" s="56" t="s">
        <v>218</v>
      </c>
    </row>
    <row r="12" spans="1:4" ht="60" x14ac:dyDescent="0.25">
      <c r="A12" s="10" t="s">
        <v>234</v>
      </c>
      <c r="B12" s="4" t="s">
        <v>235</v>
      </c>
      <c r="C12" s="4" t="s">
        <v>236</v>
      </c>
      <c r="D12" s="4" t="s">
        <v>237</v>
      </c>
    </row>
    <row r="13" spans="1:4" ht="30" x14ac:dyDescent="0.25">
      <c r="A13" s="10" t="s">
        <v>238</v>
      </c>
      <c r="B13" s="4" t="s">
        <v>239</v>
      </c>
      <c r="C13" s="4" t="s">
        <v>240</v>
      </c>
      <c r="D13" s="4" t="s">
        <v>237</v>
      </c>
    </row>
    <row r="14" spans="1:4" ht="45" x14ac:dyDescent="0.25">
      <c r="A14" s="10" t="s">
        <v>241</v>
      </c>
      <c r="B14" s="4" t="s">
        <v>242</v>
      </c>
      <c r="C14" s="4" t="s">
        <v>243</v>
      </c>
      <c r="D14" s="4" t="s">
        <v>237</v>
      </c>
    </row>
    <row r="15" spans="1:4" ht="30" x14ac:dyDescent="0.25">
      <c r="A15" s="55" t="s">
        <v>244</v>
      </c>
      <c r="B15" s="34" t="s">
        <v>245</v>
      </c>
      <c r="C15" s="34" t="s">
        <v>246</v>
      </c>
      <c r="D15" s="34" t="s">
        <v>237</v>
      </c>
    </row>
    <row r="16" spans="1:4" ht="30" x14ac:dyDescent="0.25">
      <c r="A16" s="54" t="s">
        <v>247</v>
      </c>
      <c r="B16" s="7" t="s">
        <v>248</v>
      </c>
      <c r="C16" s="4" t="s">
        <v>249</v>
      </c>
      <c r="D16" s="7" t="s">
        <v>237</v>
      </c>
    </row>
    <row r="17" spans="1:4" ht="30" x14ac:dyDescent="0.25">
      <c r="A17" s="55" t="s">
        <v>250</v>
      </c>
      <c r="B17" s="7" t="s">
        <v>251</v>
      </c>
      <c r="C17" s="7" t="s">
        <v>252</v>
      </c>
      <c r="D17" s="7" t="s">
        <v>237</v>
      </c>
    </row>
    <row r="18" spans="1:4" ht="30" x14ac:dyDescent="0.25">
      <c r="A18" s="54" t="s">
        <v>253</v>
      </c>
      <c r="B18" s="7" t="s">
        <v>254</v>
      </c>
      <c r="C18" s="7" t="s">
        <v>255</v>
      </c>
      <c r="D18" s="7" t="s">
        <v>237</v>
      </c>
    </row>
    <row r="19" spans="1:4" ht="120" x14ac:dyDescent="0.25">
      <c r="A19" s="54" t="s">
        <v>256</v>
      </c>
      <c r="B19" s="7" t="s">
        <v>257</v>
      </c>
      <c r="C19" s="4" t="s">
        <v>258</v>
      </c>
      <c r="D19" s="7" t="s">
        <v>237</v>
      </c>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07F66-A10B-4831-9051-CE038FB5D908}">
  <sheetPr>
    <tabColor theme="0"/>
  </sheetPr>
  <dimension ref="A1:D20"/>
  <sheetViews>
    <sheetView workbookViewId="0">
      <pane ySplit="1" topLeftCell="A2" activePane="bottomLeft" state="frozen"/>
      <selection pane="bottomLeft" activeCell="A2" sqref="A2"/>
    </sheetView>
  </sheetViews>
  <sheetFormatPr defaultRowHeight="15" x14ac:dyDescent="0.25"/>
  <cols>
    <col min="1" max="1" width="10.85546875" style="18" bestFit="1" customWidth="1"/>
    <col min="2" max="2" width="41.5703125" style="18" bestFit="1" customWidth="1"/>
    <col min="3" max="3" width="46.5703125" style="18" bestFit="1" customWidth="1"/>
    <col min="4" max="4" width="8.85546875" style="71"/>
  </cols>
  <sheetData>
    <row r="1" spans="1:3" x14ac:dyDescent="0.25">
      <c r="A1" s="15" t="s">
        <v>259</v>
      </c>
      <c r="B1" s="15" t="s">
        <v>260</v>
      </c>
      <c r="C1" s="15" t="s">
        <v>261</v>
      </c>
    </row>
    <row r="2" spans="1:3" ht="30" x14ac:dyDescent="0.25">
      <c r="A2" s="4" t="s">
        <v>262</v>
      </c>
      <c r="B2" s="4" t="s">
        <v>263</v>
      </c>
      <c r="C2" s="11" t="s">
        <v>264</v>
      </c>
    </row>
    <row r="3" spans="1:3" ht="75" x14ac:dyDescent="0.25">
      <c r="A3" s="4" t="s">
        <v>265</v>
      </c>
      <c r="B3" s="4" t="s">
        <v>266</v>
      </c>
      <c r="C3" s="11" t="s">
        <v>267</v>
      </c>
    </row>
    <row r="4" spans="1:3" ht="75" x14ac:dyDescent="0.25">
      <c r="A4" s="4" t="s">
        <v>268</v>
      </c>
      <c r="B4" s="4" t="s">
        <v>269</v>
      </c>
      <c r="C4" s="11" t="s">
        <v>270</v>
      </c>
    </row>
    <row r="5" spans="1:3" ht="75" x14ac:dyDescent="0.25">
      <c r="A5" s="4" t="s">
        <v>271</v>
      </c>
      <c r="B5" s="4" t="s">
        <v>272</v>
      </c>
      <c r="C5" s="11" t="s">
        <v>273</v>
      </c>
    </row>
    <row r="6" spans="1:3" ht="105" x14ac:dyDescent="0.25">
      <c r="A6" s="4" t="s">
        <v>274</v>
      </c>
      <c r="B6" s="4" t="s">
        <v>275</v>
      </c>
      <c r="C6" s="11" t="s">
        <v>276</v>
      </c>
    </row>
    <row r="7" spans="1:3" ht="90" x14ac:dyDescent="0.25">
      <c r="A7" s="4" t="s">
        <v>277</v>
      </c>
      <c r="B7" s="4" t="s">
        <v>278</v>
      </c>
      <c r="C7" s="11" t="s">
        <v>279</v>
      </c>
    </row>
    <row r="8" spans="1:3" ht="90" x14ac:dyDescent="0.25">
      <c r="A8" s="4" t="s">
        <v>280</v>
      </c>
      <c r="B8" s="4" t="s">
        <v>281</v>
      </c>
      <c r="C8" s="11" t="s">
        <v>282</v>
      </c>
    </row>
    <row r="9" spans="1:3" ht="150" x14ac:dyDescent="0.25">
      <c r="A9" s="4" t="s">
        <v>283</v>
      </c>
      <c r="B9" s="4" t="s">
        <v>284</v>
      </c>
      <c r="C9" s="11" t="s">
        <v>285</v>
      </c>
    </row>
    <row r="12" spans="1:3" x14ac:dyDescent="0.25">
      <c r="A12" s="72"/>
      <c r="B12" s="72"/>
      <c r="C12" s="72"/>
    </row>
    <row r="13" spans="1:3" x14ac:dyDescent="0.25">
      <c r="A13" s="72"/>
      <c r="B13" s="72"/>
      <c r="C13" s="72"/>
    </row>
    <row r="14" spans="1:3" x14ac:dyDescent="0.25">
      <c r="A14" s="72"/>
      <c r="B14" s="72"/>
      <c r="C14" s="72"/>
    </row>
    <row r="15" spans="1:3" x14ac:dyDescent="0.25">
      <c r="A15" s="72"/>
      <c r="B15" s="72"/>
      <c r="C15" s="72"/>
    </row>
    <row r="16" spans="1:3" x14ac:dyDescent="0.25">
      <c r="A16" s="72"/>
      <c r="B16" s="72"/>
      <c r="C16" s="72"/>
    </row>
    <row r="17" spans="1:3" x14ac:dyDescent="0.25">
      <c r="A17" s="72"/>
      <c r="B17" s="72"/>
      <c r="C17" s="72"/>
    </row>
    <row r="18" spans="1:3" x14ac:dyDescent="0.25">
      <c r="A18" s="72"/>
      <c r="B18" s="72"/>
      <c r="C18" s="72"/>
    </row>
    <row r="19" spans="1:3" x14ac:dyDescent="0.25">
      <c r="A19" s="72"/>
      <c r="B19" s="72"/>
      <c r="C19" s="72"/>
    </row>
    <row r="20" spans="1:3" x14ac:dyDescent="0.25">
      <c r="A20" s="72"/>
      <c r="B20" s="72"/>
      <c r="C20" s="72"/>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B5234-A7AA-4A45-81E9-06D9E74E191A}">
  <sheetPr>
    <tabColor theme="0"/>
  </sheetPr>
  <dimension ref="A1:C2"/>
  <sheetViews>
    <sheetView workbookViewId="0"/>
  </sheetViews>
  <sheetFormatPr defaultRowHeight="15" x14ac:dyDescent="0.25"/>
  <cols>
    <col min="1" max="2" width="26.85546875" style="71" customWidth="1"/>
    <col min="3" max="3" width="52.5703125" style="71" customWidth="1"/>
  </cols>
  <sheetData>
    <row r="1" spans="1:3" x14ac:dyDescent="0.25">
      <c r="A1" s="73" t="s">
        <v>259</v>
      </c>
      <c r="B1" s="73" t="s">
        <v>286</v>
      </c>
      <c r="C1" s="73" t="s">
        <v>261</v>
      </c>
    </row>
    <row r="2" spans="1:3" ht="45" x14ac:dyDescent="0.25">
      <c r="A2" s="4" t="s">
        <v>8</v>
      </c>
      <c r="B2" s="4" t="s">
        <v>287</v>
      </c>
      <c r="C2" s="4" t="s">
        <v>288</v>
      </c>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104ad18-0c40-4759-978d-9031b6355d10">
      <Terms xmlns="http://schemas.microsoft.com/office/infopath/2007/PartnerControls"/>
    </lcf76f155ced4ddcb4097134ff3c332f>
    <TaxCatchAll xmlns="80a17f64-e774-4a01-b2f5-de7df872f7b3" xsi:nil="true"/>
    <QuestionsinDR xmlns="2104ad18-0c40-4759-978d-9031b6355d10" xsi:nil="true"/>
    <RecordSeriesCode xmlns="2104ad18-0c40-4759-978d-9031b6355d10" xsi:nil="true"/>
    <Comment xmlns="2104ad18-0c40-4759-978d-9031b6355d1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29" ma:contentTypeDescription="Create a new document." ma:contentTypeScope="" ma:versionID="83cd71fcffb3bb4de4a990002981a8a4">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615d695709183780c855f82b5f63c2c7" ns2:_="" ns3:_="">
    <xsd:import namespace="2104ad18-0c40-4759-978d-9031b6355d10"/>
    <xsd:import namespace="80a17f64-e774-4a01-b2f5-de7df872f7b3"/>
    <xsd:element name="properties">
      <xsd:complexType>
        <xsd:sequence>
          <xsd:element name="documentManagement">
            <xsd:complexType>
              <xsd:all>
                <xsd:element ref="ns2:QuestionsinDR" minOccurs="0"/>
                <xsd:element ref="ns2:Comment"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RecordSeriesCode" minOccurs="0"/>
                <xsd:element ref="ns2:Record_x0020_Series_x0020_Code_x003a__x0020_Subject_x00a0_" minOccurs="0"/>
                <xsd:element ref="ns2:Record_x0020_Series_x0020_Code_x003a__x0020_System_x0020_of_x0020_Record_x00a0_" minOccurs="0"/>
                <xsd:element ref="ns2:Record_x0020_Series_x0020_Code_x003a__x0020_Retention_x0020_Period" minOccurs="0"/>
                <xsd:element ref="ns2:Record_x0020_Series_x0020_Code_x003a__x0020_Retention_x0020_Trigger" minOccurs="0"/>
                <xsd:element ref="ns2:Record_x0020_Series_x0020_Code_x003a__x0020_Vital_x0020_Record" minOccurs="0"/>
                <xsd:element ref="ns2:Record_x0020_Series_x0020_Code_x003a__x0020_Information_x0020_Clas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QuestionsinDR" ma:index="3" nillable="true" ma:displayName="# Questions in DR" ma:description="The number of questions per data request" ma:format="Dropdown" ma:internalName="QuestionsinDR" ma:readOnly="false">
      <xsd:simpleType>
        <xsd:restriction base="dms:Text">
          <xsd:maxLength value="255"/>
        </xsd:restriction>
      </xsd:simpleType>
    </xsd:element>
    <xsd:element name="Comment" ma:index="4" nillable="true" ma:displayName="Comment" ma:format="Dropdown" ma:internalName="Comment"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AutoTags" ma:index="14" nillable="true" ma:displayName="Tags" ma:hidden="true"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hidden="true" ma:internalName="MediaServiceLocation"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RecordSeriesCode" ma:index="28" nillable="true" ma:displayName="Record Series Code" ma:format="Dropdown" ma:list="46b8f7f5-8fb3-42db-a6ab-712e318a28ce" ma:internalName="RecordSeriesCode" ma:showField="Title">
      <xsd:simpleType>
        <xsd:restriction base="dms:Lookup"/>
      </xsd:simpleType>
    </xsd:element>
    <xsd:element name="Record_x0020_Series_x0020_Code_x003a__x0020_Subject_x00a0_" ma:index="29" nillable="true" ma:displayName="Record Series Code: Subject " ma:format="Dropdown" ma:list="46b8f7f5-8fb3-42db-a6ab-712e318a28ce" ma:internalName="Record_x0020_Series_x0020_Code_x003a__x0020_Subject_x00a0_" ma:readOnly="true" ma:showField="field_2">
      <xsd:simpleType>
        <xsd:restriction base="dms:Lookup"/>
      </xsd:simpleType>
    </xsd:element>
    <xsd:element name="Record_x0020_Series_x0020_Code_x003a__x0020_System_x0020_of_x0020_Record_x00a0_" ma:index="30" nillable="true" ma:displayName="Record Series Code: System of Record " ma:format="Dropdown" ma:list="46b8f7f5-8fb3-42db-a6ab-712e318a28ce" ma:internalName="Record_x0020_Series_x0020_Code_x003a__x0020_System_x0020_of_x0020_Record_x00a0_" ma:readOnly="true" ma:showField="field_4">
      <xsd:simpleType>
        <xsd:restriction base="dms:Lookup"/>
      </xsd:simpleType>
    </xsd:element>
    <xsd:element name="Record_x0020_Series_x0020_Code_x003a__x0020_Retention_x0020_Period" ma:index="31" nillable="true" ma:displayName="Record Series Code: Retention Period" ma:format="Dropdown" ma:list="46b8f7f5-8fb3-42db-a6ab-712e318a28ce" ma:internalName="Record_x0020_Series_x0020_Code_x003a__x0020_Retention_x0020_Period" ma:readOnly="true" ma:showField="RetentionPeriod">
      <xsd:simpleType>
        <xsd:restriction base="dms:Lookup"/>
      </xsd:simpleType>
    </xsd:element>
    <xsd:element name="Record_x0020_Series_x0020_Code_x003a__x0020_Retention_x0020_Trigger" ma:index="32" nillable="true" ma:displayName="Record Series Code: Retention Trigger" ma:format="Dropdown" ma:list="46b8f7f5-8fb3-42db-a6ab-712e318a28ce" ma:internalName="Record_x0020_Series_x0020_Code_x003a__x0020_Retention_x0020_Trigger" ma:readOnly="true" ma:showField="RetentionTrigger">
      <xsd:simpleType>
        <xsd:restriction base="dms:Lookup"/>
      </xsd:simpleType>
    </xsd:element>
    <xsd:element name="Record_x0020_Series_x0020_Code_x003a__x0020_Vital_x0020_Record" ma:index="33" nillable="true" ma:displayName="Record Series Code: Vital Record" ma:format="Dropdown" ma:list="46b8f7f5-8fb3-42db-a6ab-712e318a28ce" ma:internalName="Record_x0020_Series_x0020_Code_x003a__x0020_Vital_x0020_Record" ma:readOnly="true" ma:showField="VitalRecord">
      <xsd:simpleType>
        <xsd:restriction base="dms:Lookup"/>
      </xsd:simpleType>
    </xsd:element>
    <xsd:element name="Record_x0020_Series_x0020_Code_x003a__x0020_Information_x0020_Class" ma:index="34" nillable="true" ma:displayName="Record Series Code: Information Class" ma:format="Dropdown" ma:list="46b8f7f5-8fb3-42db-a6ab-712e318a28ce" ma:internalName="Record_x0020_Series_x0020_Code_x003a__x0020_Information_x0020_Class" ma:readOnly="true" ma:showField="InformationClass">
      <xsd:simpleType>
        <xsd:restriction base="dms:Lookup"/>
      </xsd:simpleType>
    </xsd:element>
    <xsd:element name="MediaServiceBillingMetadata" ma:index="3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TaxCatchAll" ma:index="23" nillable="true" ma:displayName="Taxonomy Catch All Column" ma:hidden="true" ma:list="{5b4ddc04-4c88-44c7-b3d4-e8d4a0fe3abf}" ma:internalName="TaxCatchAll" ma:readOnly="false" ma:showField="CatchAllData" ma:web="80a17f64-e774-4a01-b2f5-de7df872f7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303687-1600-4200-968B-6180C0C52B3D}">
  <ds:schemaRefs>
    <ds:schemaRef ds:uri="http://schemas.microsoft.com/office/2006/documentManagement/types"/>
    <ds:schemaRef ds:uri="http://purl.org/dc/terms/"/>
    <ds:schemaRef ds:uri="http://www.w3.org/XML/1998/namespace"/>
    <ds:schemaRef ds:uri="http://schemas.microsoft.com/office/infopath/2007/PartnerControls"/>
    <ds:schemaRef ds:uri="80a17f64-e774-4a01-b2f5-de7df872f7b3"/>
    <ds:schemaRef ds:uri="http://schemas.microsoft.com/office/2006/metadata/properties"/>
    <ds:schemaRef ds:uri="http://purl.org/dc/dcmitype/"/>
    <ds:schemaRef ds:uri="http://purl.org/dc/elements/1.1/"/>
    <ds:schemaRef ds:uri="2104ad18-0c40-4759-978d-9031b6355d10"/>
    <ds:schemaRef ds:uri="http://schemas.openxmlformats.org/package/2006/metadata/core-properties"/>
  </ds:schemaRefs>
</ds:datastoreItem>
</file>

<file path=customXml/itemProps2.xml><?xml version="1.0" encoding="utf-8"?>
<ds:datastoreItem xmlns:ds="http://schemas.openxmlformats.org/officeDocument/2006/customXml" ds:itemID="{DF474393-6835-4FBF-83CD-6BB10F0A5D9D}">
  <ds:schemaRefs>
    <ds:schemaRef ds:uri="http://schemas.microsoft.com/sharepoint/v3/contenttype/forms"/>
  </ds:schemaRefs>
</ds:datastoreItem>
</file>

<file path=customXml/itemProps3.xml><?xml version="1.0" encoding="utf-8"?>
<ds:datastoreItem xmlns:ds="http://schemas.openxmlformats.org/officeDocument/2006/customXml" ds:itemID="{B4309B71-3E73-4E63-BC72-CF8177A796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4ad18-0c40-4759-978d-9031b6355d10"/>
    <ds:schemaRef ds:uri="80a17f64-e774-4a01-b2f5-de7df872f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52</vt:i4>
      </vt:variant>
    </vt:vector>
  </HeadingPairs>
  <TitlesOfParts>
    <vt:vector size="52" baseType="lpstr">
      <vt:lpstr>OEIS Table 3-1</vt:lpstr>
      <vt:lpstr>OEIS Table 3-2</vt:lpstr>
      <vt:lpstr>OEIS Table 3-3</vt:lpstr>
      <vt:lpstr>OEIS Table 4-1</vt:lpstr>
      <vt:lpstr>OEIS Table 4-2</vt:lpstr>
      <vt:lpstr>OEIS Table 4-3</vt:lpstr>
      <vt:lpstr>OEIS Table 5-1</vt:lpstr>
      <vt:lpstr>OEIS Table 5-2</vt:lpstr>
      <vt:lpstr>OEIS Table 5-3</vt:lpstr>
      <vt:lpstr>OEIS Table 5-4</vt:lpstr>
      <vt:lpstr>OEIS Table 5-5</vt:lpstr>
      <vt:lpstr>OEIS Table 5-6</vt:lpstr>
      <vt:lpstr>OEIS Table 6-1</vt:lpstr>
      <vt:lpstr>OEIS Table 6-2</vt:lpstr>
      <vt:lpstr>OEIS Table 6-3</vt:lpstr>
      <vt:lpstr>OEIS Table 6-4 </vt:lpstr>
      <vt:lpstr>OEIS Table 8-1</vt:lpstr>
      <vt:lpstr>OEIS Table 8-2</vt:lpstr>
      <vt:lpstr>OEIS Table 8-3</vt:lpstr>
      <vt:lpstr>OEIS Table 8-4</vt:lpstr>
      <vt:lpstr>OEIS Table 8-5</vt:lpstr>
      <vt:lpstr>OEIS Table 8-6</vt:lpstr>
      <vt:lpstr>OEIS Table 8-7</vt:lpstr>
      <vt:lpstr>OEIS Table 8-8</vt:lpstr>
      <vt:lpstr>OEIS Table 9-1</vt:lpstr>
      <vt:lpstr>OEIS Table 9-2</vt:lpstr>
      <vt:lpstr>OEIS Table 9-3</vt:lpstr>
      <vt:lpstr>OEIS Table 9-4</vt:lpstr>
      <vt:lpstr>OEIS Table 9-5</vt:lpstr>
      <vt:lpstr>OEIS Table 9-6</vt:lpstr>
      <vt:lpstr>OEIS Table 9-7</vt:lpstr>
      <vt:lpstr>OEIS Table 9-8</vt:lpstr>
      <vt:lpstr>OEIS Table 9-9</vt:lpstr>
      <vt:lpstr>OEIS Table 10-1</vt:lpstr>
      <vt:lpstr>OEIS Table 10-2</vt:lpstr>
      <vt:lpstr>OEIS Table 10-3</vt:lpstr>
      <vt:lpstr>OEIS Table 10-4</vt:lpstr>
      <vt:lpstr>OEIS Table 10-5</vt:lpstr>
      <vt:lpstr>OEIS Table 11-1</vt:lpstr>
      <vt:lpstr>OEIS Table 11-2</vt:lpstr>
      <vt:lpstr>OEIS Table 11-3</vt:lpstr>
      <vt:lpstr>OEIS Table 11-4</vt:lpstr>
      <vt:lpstr>OEIS Table 11-5</vt:lpstr>
      <vt:lpstr>OEIS Table 11-6</vt:lpstr>
      <vt:lpstr>OEIS Table 11-7</vt:lpstr>
      <vt:lpstr>OEIS Table 11-8</vt:lpstr>
      <vt:lpstr>OEIS Table 11-9</vt:lpstr>
      <vt:lpstr>OEIS Table 11-10</vt:lpstr>
      <vt:lpstr>OEIS Table 11-11</vt:lpstr>
      <vt:lpstr>OEIS Table 12-1</vt:lpstr>
      <vt:lpstr>OEIS Table 13-1</vt:lpstr>
      <vt:lpstr>OEIS Table 13-2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Woldegiorgis, Shewit T</cp:lastModifiedBy>
  <cp:revision/>
  <dcterms:created xsi:type="dcterms:W3CDTF">2024-11-13T20:02:47Z</dcterms:created>
  <dcterms:modified xsi:type="dcterms:W3CDTF">2025-05-02T18:02:55Z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y fmtid="{D5CDD505-2E9C-101B-9397-08002B2CF9AE}" pid="3" name="MediaServiceImageTags">
    <vt:lpwstr/>
  </property>
</Properties>
</file>