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hidePivotFieldList="1" defaultThemeVersion="124226"/>
  <mc:AlternateContent xmlns:mc="http://schemas.openxmlformats.org/markup-compatibility/2006">
    <mc:Choice Requires="x15">
      <x15ac:absPath xmlns:x15ac="http://schemas.microsoft.com/office/spreadsheetml/2010/11/ac" url="https://sempra-my.sharepoint.com/personal/cstaylor_semprautilities_com/Documents/1_Work/Regulatory/Cases/WMP/Data Request Process &amp; Templates/2026 WMP DR Log/Summaries/"/>
    </mc:Choice>
  </mc:AlternateContent>
  <xr:revisionPtr revIDLastSave="16" documentId="8_{85B465B3-554A-4397-913E-633BF43BB1A0}" xr6:coauthVersionLast="47" xr6:coauthVersionMax="47" xr10:uidLastSave="{D2FAFC41-B21B-4682-863C-47617D5E2FC4}"/>
  <bookViews>
    <workbookView xWindow="-108" yWindow="-108" windowWidth="23256" windowHeight="12576" xr2:uid="{00000000-000D-0000-FFFF-FFFF00000000}"/>
  </bookViews>
  <sheets>
    <sheet name="Discovery Log" sheetId="2" r:id="rId1"/>
    <sheet name="WMP Sections" sheetId="8" state="hidden" r:id="rId2"/>
    <sheet name="DR Count" sheetId="4" state="hidden" r:id="rId3"/>
    <sheet name="Analytics" sheetId="7" state="hidden" r:id="rId4"/>
  </sheets>
  <definedNames>
    <definedName name="_xlnm._FilterDatabase" localSheetId="2" hidden="1">'DR Count'!$B$2:$B$209</definedName>
    <definedName name="_xlnm.Print_Titles" localSheetId="0">'Discovery Log'!$2:$3</definedName>
  </definedNames>
  <calcPr calcId="191028"/>
  <pivotCaches>
    <pivotCache cacheId="0" r:id="rId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21" i="2" l="1"/>
  <c r="Q120" i="2"/>
  <c r="Q75" i="2" l="1"/>
  <c r="Q76" i="2"/>
  <c r="Q77" i="2"/>
  <c r="Q78" i="2"/>
  <c r="Q79" i="2"/>
  <c r="Q80" i="2"/>
  <c r="Q81" i="2"/>
  <c r="Q74" i="2"/>
  <c r="Q53" i="2"/>
  <c r="F85" i="2"/>
  <c r="D69" i="2"/>
  <c r="F69" i="2" s="1"/>
  <c r="D70" i="2"/>
  <c r="F70" i="2" s="1"/>
  <c r="D71" i="2"/>
  <c r="F71" i="2" s="1"/>
  <c r="D72" i="2"/>
  <c r="F72" i="2" s="1"/>
  <c r="D73" i="2"/>
  <c r="F73" i="2" s="1"/>
  <c r="D74" i="2"/>
  <c r="F74" i="2" s="1"/>
  <c r="D75" i="2"/>
  <c r="F75" i="2" s="1"/>
  <c r="D76" i="2"/>
  <c r="F76" i="2" s="1"/>
  <c r="D77" i="2"/>
  <c r="F77" i="2" s="1"/>
  <c r="D78" i="2"/>
  <c r="F78" i="2" s="1"/>
  <c r="D79" i="2"/>
  <c r="F79" i="2" s="1"/>
  <c r="D80" i="2"/>
  <c r="F80" i="2" s="1"/>
  <c r="D81" i="2"/>
  <c r="F81" i="2" s="1"/>
  <c r="D82" i="2"/>
  <c r="F82" i="2" s="1"/>
  <c r="D83" i="2"/>
  <c r="F83" i="2" s="1"/>
  <c r="D84" i="2"/>
  <c r="F84" i="2" s="1"/>
  <c r="D85" i="2"/>
  <c r="D86" i="2"/>
  <c r="F86" i="2" s="1"/>
  <c r="D68" i="2"/>
  <c r="F68" i="2" s="1"/>
  <c r="Q26" i="2"/>
  <c r="Q21" i="2"/>
  <c r="Q9" i="2"/>
  <c r="D25" i="2"/>
  <c r="F25" i="2" s="1"/>
  <c r="D26" i="2"/>
  <c r="F26" i="2" s="1"/>
  <c r="D27" i="2"/>
  <c r="F27" i="2" s="1"/>
  <c r="D28" i="2"/>
  <c r="F28" i="2" s="1"/>
  <c r="D29" i="2"/>
  <c r="F29" i="2" s="1"/>
  <c r="D30" i="2"/>
  <c r="F30" i="2" s="1"/>
  <c r="D31" i="2"/>
  <c r="F31" i="2" s="1"/>
  <c r="D32" i="2"/>
  <c r="F32" i="2" s="1"/>
  <c r="D33" i="2"/>
  <c r="F33" i="2" s="1"/>
  <c r="D34" i="2"/>
  <c r="F34" i="2" s="1"/>
  <c r="D35" i="2"/>
  <c r="F35" i="2" s="1"/>
  <c r="D36" i="2"/>
  <c r="F36" i="2" s="1"/>
  <c r="D37" i="2"/>
  <c r="F37" i="2" s="1"/>
  <c r="D38" i="2"/>
  <c r="F38" i="2" s="1"/>
  <c r="D39" i="2"/>
  <c r="F39" i="2" s="1"/>
  <c r="D40" i="2"/>
  <c r="F40" i="2" s="1"/>
  <c r="D41" i="2"/>
  <c r="F41" i="2" s="1"/>
  <c r="D42" i="2"/>
  <c r="F42" i="2" s="1"/>
  <c r="D43" i="2"/>
  <c r="F43" i="2" s="1"/>
  <c r="D44" i="2"/>
  <c r="F44" i="2" s="1"/>
  <c r="D45" i="2"/>
  <c r="F45" i="2" s="1"/>
  <c r="D46" i="2"/>
  <c r="F46" i="2" s="1"/>
  <c r="D47" i="2"/>
  <c r="F47" i="2" s="1"/>
  <c r="D48" i="2"/>
  <c r="F48" i="2" s="1"/>
  <c r="D49" i="2"/>
  <c r="F49" i="2" s="1"/>
  <c r="D50" i="2"/>
  <c r="F50" i="2" s="1"/>
  <c r="D51" i="2"/>
  <c r="F51" i="2" s="1"/>
  <c r="D52" i="2"/>
  <c r="F52" i="2" s="1"/>
  <c r="D53" i="2"/>
  <c r="F53" i="2" s="1"/>
  <c r="D54" i="2"/>
  <c r="F54" i="2" s="1"/>
  <c r="D55" i="2"/>
  <c r="F55" i="2" s="1"/>
  <c r="D56" i="2"/>
  <c r="F56" i="2" s="1"/>
  <c r="D57" i="2"/>
  <c r="F57" i="2" s="1"/>
  <c r="D58" i="2"/>
  <c r="F58" i="2" s="1"/>
  <c r="D59" i="2"/>
  <c r="F59" i="2" s="1"/>
  <c r="D60" i="2"/>
  <c r="F60" i="2" s="1"/>
  <c r="D61" i="2"/>
  <c r="F61" i="2" s="1"/>
  <c r="D62" i="2"/>
  <c r="F62" i="2" s="1"/>
  <c r="D63" i="2"/>
  <c r="F63" i="2" s="1"/>
  <c r="D64" i="2"/>
  <c r="F64" i="2" s="1"/>
  <c r="D65" i="2"/>
  <c r="F65" i="2" s="1"/>
  <c r="D66" i="2"/>
  <c r="F66" i="2" s="1"/>
  <c r="D67" i="2"/>
  <c r="F67" i="2" s="1"/>
  <c r="D87" i="2"/>
  <c r="F87" i="2" s="1"/>
  <c r="D88" i="2"/>
  <c r="F88" i="2" s="1"/>
  <c r="D89" i="2"/>
  <c r="F89" i="2" s="1"/>
  <c r="D90" i="2"/>
  <c r="A105" i="4" s="1"/>
  <c r="B105" i="4" s="1"/>
  <c r="D91" i="2"/>
  <c r="F91" i="2" s="1"/>
  <c r="D92" i="2"/>
  <c r="F92" i="2" s="1"/>
  <c r="D93" i="2"/>
  <c r="F93" i="2" s="1"/>
  <c r="D94" i="2"/>
  <c r="F94" i="2" s="1"/>
  <c r="D95" i="2"/>
  <c r="F95" i="2" s="1"/>
  <c r="D96" i="2"/>
  <c r="F96" i="2" s="1"/>
  <c r="D97" i="2"/>
  <c r="F97" i="2" s="1"/>
  <c r="D98" i="2"/>
  <c r="F98" i="2" s="1"/>
  <c r="D99" i="2"/>
  <c r="F99" i="2" s="1"/>
  <c r="D100" i="2"/>
  <c r="F100" i="2" s="1"/>
  <c r="D101" i="2"/>
  <c r="F101" i="2" s="1"/>
  <c r="D102" i="2"/>
  <c r="F102" i="2" s="1"/>
  <c r="D103" i="2"/>
  <c r="F103" i="2" s="1"/>
  <c r="D104" i="2"/>
  <c r="F104" i="2" s="1"/>
  <c r="D105" i="2"/>
  <c r="F105" i="2" s="1"/>
  <c r="D106" i="2"/>
  <c r="F106" i="2" s="1"/>
  <c r="D107" i="2"/>
  <c r="A122" i="4" s="1"/>
  <c r="B122" i="4" s="1"/>
  <c r="D108" i="2"/>
  <c r="F108" i="2" s="1"/>
  <c r="D109" i="2"/>
  <c r="F109" i="2" s="1"/>
  <c r="D110" i="2"/>
  <c r="F110" i="2" s="1"/>
  <c r="D111" i="2"/>
  <c r="F111" i="2" s="1"/>
  <c r="D112" i="2"/>
  <c r="F112" i="2" s="1"/>
  <c r="D113" i="2"/>
  <c r="F113" i="2" s="1"/>
  <c r="D114" i="2"/>
  <c r="F114" i="2" s="1"/>
  <c r="D115" i="2"/>
  <c r="F115" i="2" s="1"/>
  <c r="D116" i="2"/>
  <c r="F116" i="2" s="1"/>
  <c r="D117" i="2"/>
  <c r="F117" i="2" s="1"/>
  <c r="D118" i="2"/>
  <c r="F118" i="2" s="1"/>
  <c r="D119" i="2"/>
  <c r="F119" i="2" s="1"/>
  <c r="D120" i="2"/>
  <c r="F120" i="2" s="1"/>
  <c r="D121" i="2"/>
  <c r="F121" i="2" s="1"/>
  <c r="F19" i="2"/>
  <c r="D15" i="2"/>
  <c r="F15" i="2" s="1"/>
  <c r="D16" i="2"/>
  <c r="F16" i="2" s="1"/>
  <c r="D17" i="2"/>
  <c r="F17" i="2" s="1"/>
  <c r="D18" i="2"/>
  <c r="F18" i="2" s="1"/>
  <c r="D19" i="2"/>
  <c r="D20" i="2"/>
  <c r="F20" i="2" s="1"/>
  <c r="D21" i="2"/>
  <c r="F21" i="2" s="1"/>
  <c r="D22" i="2"/>
  <c r="F22" i="2" s="1"/>
  <c r="D23" i="2"/>
  <c r="F23" i="2" s="1"/>
  <c r="D24" i="2"/>
  <c r="F24" i="2" s="1"/>
  <c r="D14" i="2"/>
  <c r="F14" i="2" s="1"/>
  <c r="D5" i="2"/>
  <c r="F5" i="2" s="1"/>
  <c r="D6" i="2"/>
  <c r="F6" i="2" s="1"/>
  <c r="D7" i="2"/>
  <c r="F7" i="2" s="1"/>
  <c r="D8" i="2"/>
  <c r="F8" i="2" s="1"/>
  <c r="D9" i="2"/>
  <c r="F9" i="2" s="1"/>
  <c r="D10" i="2"/>
  <c r="F10" i="2" s="1"/>
  <c r="D11" i="2"/>
  <c r="F11" i="2" s="1"/>
  <c r="D12" i="2"/>
  <c r="F12" i="2" s="1"/>
  <c r="D13" i="2"/>
  <c r="F13" i="2" s="1"/>
  <c r="S5" i="2"/>
  <c r="Q5" i="2"/>
  <c r="Q6" i="2"/>
  <c r="Q10" i="2"/>
  <c r="Q11" i="2"/>
  <c r="Q12" i="2"/>
  <c r="Q14" i="2"/>
  <c r="Q15" i="2"/>
  <c r="Q16" i="2"/>
  <c r="Q17" i="2"/>
  <c r="Q18" i="2"/>
  <c r="S4" i="2"/>
  <c r="Q4" i="2"/>
  <c r="F17" i="7"/>
  <c r="F16" i="7"/>
  <c r="F15" i="7"/>
  <c r="F25" i="7"/>
  <c r="F3" i="7"/>
  <c r="F19" i="7"/>
  <c r="F18" i="7"/>
  <c r="F11" i="7"/>
  <c r="F9" i="7"/>
  <c r="F10" i="7"/>
  <c r="F8" i="7"/>
  <c r="F7" i="7"/>
  <c r="A103" i="4"/>
  <c r="B103" i="4" s="1"/>
  <c r="C103" i="4"/>
  <c r="C104" i="4"/>
  <c r="C105" i="4"/>
  <c r="C106" i="4"/>
  <c r="C107" i="4"/>
  <c r="C88" i="4"/>
  <c r="C89" i="4"/>
  <c r="C90" i="4"/>
  <c r="C91" i="4"/>
  <c r="C3" i="4"/>
  <c r="C4" i="4"/>
  <c r="C5" i="4"/>
  <c r="C6" i="4"/>
  <c r="C7" i="4"/>
  <c r="C8" i="4"/>
  <c r="C9" i="4"/>
  <c r="C10" i="4"/>
  <c r="C11" i="4"/>
  <c r="C12" i="4"/>
  <c r="C13" i="4"/>
  <c r="C14" i="4"/>
  <c r="C15" i="4"/>
  <c r="C16" i="4"/>
  <c r="C17" i="4"/>
  <c r="C18" i="4"/>
  <c r="C19" i="4"/>
  <c r="C20" i="4"/>
  <c r="C21" i="4"/>
  <c r="C22" i="4"/>
  <c r="A4" i="4"/>
  <c r="B4" i="4" s="1"/>
  <c r="A3" i="4"/>
  <c r="B3" i="4" s="1"/>
  <c r="K6" i="7"/>
  <c r="K3" i="7" s="1"/>
  <c r="K15" i="7"/>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92" i="4"/>
  <c r="C93" i="4"/>
  <c r="C94" i="4"/>
  <c r="C95" i="4"/>
  <c r="C96" i="4"/>
  <c r="C97" i="4"/>
  <c r="C98" i="4"/>
  <c r="C99" i="4"/>
  <c r="C100" i="4"/>
  <c r="C101" i="4"/>
  <c r="C102"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A208" i="4"/>
  <c r="B208" i="4" s="1"/>
  <c r="F4" i="7"/>
  <c r="A121" i="4" l="1"/>
  <c r="B121" i="4" s="1"/>
  <c r="A120" i="4"/>
  <c r="B120" i="4" s="1"/>
  <c r="A90" i="4"/>
  <c r="B90" i="4" s="1"/>
  <c r="A124" i="4"/>
  <c r="B124" i="4" s="1"/>
  <c r="F107" i="2"/>
  <c r="F90" i="2"/>
  <c r="A123" i="4"/>
  <c r="B123" i="4" s="1"/>
  <c r="A104" i="4"/>
  <c r="B104" i="4" s="1"/>
  <c r="Q51" i="2"/>
  <c r="Q59" i="2"/>
  <c r="Q19" i="2"/>
  <c r="Q27" i="2"/>
  <c r="Q101" i="2"/>
  <c r="Q50" i="2"/>
  <c r="Q65" i="2"/>
  <c r="Q25" i="2"/>
  <c r="S62" i="2"/>
  <c r="Q107" i="2"/>
  <c r="Q64" i="2"/>
  <c r="Q56" i="2"/>
  <c r="Q66" i="2"/>
  <c r="Q57" i="2"/>
  <c r="Q106" i="2"/>
  <c r="Q98" i="2"/>
  <c r="Q63" i="2"/>
  <c r="Q55" i="2"/>
  <c r="Q47" i="2"/>
  <c r="Q23" i="2"/>
  <c r="Q62" i="2"/>
  <c r="Q54" i="2"/>
  <c r="Q46" i="2"/>
  <c r="Q30" i="2"/>
  <c r="Q22" i="2"/>
  <c r="S52" i="2"/>
  <c r="Q42" i="2"/>
  <c r="Q104" i="2"/>
  <c r="Q61" i="2"/>
  <c r="Q29" i="2"/>
  <c r="S101" i="2"/>
  <c r="S46" i="2"/>
  <c r="S17" i="2"/>
  <c r="Q49" i="2"/>
  <c r="Q119" i="2"/>
  <c r="Q103" i="2"/>
  <c r="Q60" i="2"/>
  <c r="Q52" i="2"/>
  <c r="Q28" i="2"/>
  <c r="S103" i="2"/>
  <c r="S104" i="2"/>
  <c r="S51" i="2"/>
  <c r="S66" i="2"/>
  <c r="S50" i="2"/>
  <c r="S26" i="2"/>
  <c r="S65" i="2"/>
  <c r="S49" i="2"/>
  <c r="S107" i="2"/>
  <c r="S63" i="2"/>
  <c r="S47" i="2"/>
  <c r="F6" i="7"/>
  <c r="F14" i="7"/>
  <c r="A203" i="4"/>
  <c r="B203" i="4" s="1"/>
  <c r="A197" i="4"/>
  <c r="B197" i="4" s="1"/>
  <c r="A181" i="4"/>
  <c r="B181" i="4" s="1"/>
  <c r="A178" i="4"/>
  <c r="B178" i="4" s="1"/>
  <c r="A191" i="4"/>
  <c r="B191" i="4" s="1"/>
  <c r="A193" i="4"/>
  <c r="B193" i="4" s="1"/>
  <c r="A204" i="4"/>
  <c r="B204" i="4" s="1"/>
  <c r="A199" i="4"/>
  <c r="B199" i="4" s="1"/>
  <c r="A187" i="4"/>
  <c r="B187" i="4" s="1"/>
  <c r="A185" i="4"/>
  <c r="B185" i="4" s="1"/>
  <c r="A179" i="4"/>
  <c r="B179" i="4" s="1"/>
  <c r="A173" i="4"/>
  <c r="B173" i="4" s="1"/>
  <c r="A202" i="4"/>
  <c r="B202" i="4" s="1"/>
  <c r="A196" i="4"/>
  <c r="B196" i="4" s="1"/>
  <c r="A190" i="4"/>
  <c r="B190" i="4" s="1"/>
  <c r="A207" i="4"/>
  <c r="B207" i="4" s="1"/>
  <c r="A184" i="4"/>
  <c r="B184" i="4" s="1"/>
  <c r="A195" i="4"/>
  <c r="B195" i="4" s="1"/>
  <c r="A189" i="4"/>
  <c r="B189" i="4" s="1"/>
  <c r="A183" i="4"/>
  <c r="B183" i="4" s="1"/>
  <c r="A177" i="4"/>
  <c r="B177" i="4" s="1"/>
  <c r="A172" i="4"/>
  <c r="B172" i="4" s="1"/>
  <c r="A201" i="4"/>
  <c r="B201" i="4" s="1"/>
  <c r="A171" i="4"/>
  <c r="B171" i="4" s="1"/>
  <c r="A165" i="4"/>
  <c r="B165" i="4" s="1"/>
  <c r="A206" i="4"/>
  <c r="B206" i="4" s="1"/>
  <c r="A188" i="4"/>
  <c r="B188" i="4" s="1"/>
  <c r="A200" i="4"/>
  <c r="B200" i="4" s="1"/>
  <c r="A194" i="4"/>
  <c r="B194" i="4" s="1"/>
  <c r="A176" i="4"/>
  <c r="B176" i="4" s="1"/>
  <c r="A182" i="4"/>
  <c r="B182" i="4" s="1"/>
  <c r="A205" i="4"/>
  <c r="B205" i="4" s="1"/>
  <c r="A175" i="4"/>
  <c r="B175" i="4" s="1"/>
  <c r="A198" i="4"/>
  <c r="B198" i="4" s="1"/>
  <c r="A192" i="4"/>
  <c r="B192" i="4" s="1"/>
  <c r="A186" i="4"/>
  <c r="B186" i="4" s="1"/>
  <c r="A180" i="4"/>
  <c r="B180" i="4" s="1"/>
  <c r="A174" i="4"/>
  <c r="B174" i="4" s="1"/>
  <c r="A64" i="4" l="1"/>
  <c r="B64" i="4" s="1"/>
  <c r="A63" i="4"/>
  <c r="B63" i="4" s="1"/>
  <c r="A62" i="4"/>
  <c r="B62" i="4" s="1"/>
  <c r="A61" i="4"/>
  <c r="B61" i="4" s="1"/>
  <c r="A60" i="4"/>
  <c r="B60" i="4" s="1"/>
  <c r="A59" i="4"/>
  <c r="B59" i="4" s="1"/>
  <c r="A58" i="4"/>
  <c r="B58" i="4" s="1"/>
  <c r="A57" i="4"/>
  <c r="B57" i="4" s="1"/>
  <c r="A56" i="4"/>
  <c r="B56" i="4" s="1"/>
  <c r="A55" i="4"/>
  <c r="B55" i="4" s="1"/>
  <c r="A54" i="4"/>
  <c r="B54" i="4" s="1"/>
  <c r="A53" i="4"/>
  <c r="B53" i="4" s="1"/>
  <c r="A52" i="4"/>
  <c r="B52" i="4" s="1"/>
  <c r="C2" i="4" l="1"/>
  <c r="K4" i="7" l="1"/>
  <c r="A160" i="4"/>
  <c r="B160" i="4" s="1"/>
  <c r="A161" i="4"/>
  <c r="B161" i="4" s="1"/>
  <c r="A162" i="4"/>
  <c r="B162" i="4" s="1"/>
  <c r="A163" i="4"/>
  <c r="B163" i="4" s="1"/>
  <c r="A153" i="4"/>
  <c r="B153" i="4" s="1"/>
  <c r="A143" i="4"/>
  <c r="B143" i="4" s="1"/>
  <c r="A142" i="4"/>
  <c r="B142" i="4" s="1"/>
  <c r="A141" i="4"/>
  <c r="B141" i="4" s="1"/>
  <c r="A140" i="4"/>
  <c r="B140" i="4" s="1"/>
  <c r="A139" i="4"/>
  <c r="B139" i="4" s="1"/>
  <c r="A138" i="4"/>
  <c r="B138" i="4" s="1"/>
  <c r="A137" i="4"/>
  <c r="B137" i="4" s="1"/>
  <c r="A136" i="4"/>
  <c r="B136" i="4" s="1"/>
  <c r="A135" i="4"/>
  <c r="B135" i="4" s="1"/>
  <c r="A134" i="4"/>
  <c r="B134" i="4" s="1"/>
  <c r="A133" i="4"/>
  <c r="B133" i="4" s="1"/>
  <c r="A144" i="4"/>
  <c r="B144" i="4" s="1"/>
  <c r="A75" i="4" l="1"/>
  <c r="B75" i="4" s="1"/>
  <c r="A76" i="4"/>
  <c r="B76" i="4" s="1"/>
  <c r="A77" i="4"/>
  <c r="B77" i="4" s="1"/>
  <c r="A74" i="4"/>
  <c r="B74" i="4" s="1"/>
  <c r="A15" i="4" l="1"/>
  <c r="B15" i="4" s="1"/>
  <c r="A16" i="4"/>
  <c r="B16" i="4" s="1"/>
  <c r="A17" i="4"/>
  <c r="B17" i="4" s="1"/>
  <c r="A18" i="4"/>
  <c r="B18" i="4" s="1"/>
  <c r="A19" i="4"/>
  <c r="B19" i="4" s="1"/>
  <c r="A20" i="4"/>
  <c r="B20" i="4" s="1"/>
  <c r="A21" i="4"/>
  <c r="B21" i="4" s="1"/>
  <c r="A22" i="4"/>
  <c r="B22" i="4" s="1"/>
  <c r="A23" i="4"/>
  <c r="B23" i="4" s="1"/>
  <c r="A24" i="4"/>
  <c r="B24" i="4" s="1"/>
  <c r="A25" i="4"/>
  <c r="B25" i="4" s="1"/>
  <c r="A26" i="4"/>
  <c r="B26" i="4" s="1"/>
  <c r="A27" i="4"/>
  <c r="B27" i="4" s="1"/>
  <c r="A28" i="4"/>
  <c r="B28" i="4" s="1"/>
  <c r="A29" i="4"/>
  <c r="B29" i="4" s="1"/>
  <c r="A30" i="4"/>
  <c r="B30" i="4" s="1"/>
  <c r="A31" i="4"/>
  <c r="B31" i="4" s="1"/>
  <c r="A32" i="4"/>
  <c r="B32" i="4" s="1"/>
  <c r="A33" i="4"/>
  <c r="B33" i="4" s="1"/>
  <c r="A34" i="4"/>
  <c r="B34" i="4" s="1"/>
  <c r="A35" i="4"/>
  <c r="B35" i="4" s="1"/>
  <c r="A36" i="4"/>
  <c r="B36" i="4" s="1"/>
  <c r="D4" i="2"/>
  <c r="A37" i="4" s="1"/>
  <c r="B37" i="4" s="1"/>
  <c r="A38" i="4"/>
  <c r="B38" i="4" s="1"/>
  <c r="A39" i="4"/>
  <c r="B39" i="4" s="1"/>
  <c r="A40" i="4"/>
  <c r="B40" i="4" s="1"/>
  <c r="A41" i="4"/>
  <c r="B41" i="4" s="1"/>
  <c r="A42" i="4"/>
  <c r="B42" i="4" s="1"/>
  <c r="A43" i="4"/>
  <c r="B43" i="4" s="1"/>
  <c r="A44" i="4"/>
  <c r="B44" i="4" s="1"/>
  <c r="A45" i="4"/>
  <c r="B45" i="4" s="1"/>
  <c r="A46" i="4"/>
  <c r="B46" i="4" s="1"/>
  <c r="A47" i="4"/>
  <c r="B47" i="4" s="1"/>
  <c r="A48" i="4"/>
  <c r="B48" i="4" s="1"/>
  <c r="A49" i="4"/>
  <c r="B49" i="4" s="1"/>
  <c r="A50" i="4"/>
  <c r="B50" i="4" s="1"/>
  <c r="A51" i="4"/>
  <c r="B51" i="4" s="1"/>
  <c r="A65" i="4"/>
  <c r="B65" i="4" s="1"/>
  <c r="A66" i="4"/>
  <c r="B66" i="4" s="1"/>
  <c r="A67" i="4"/>
  <c r="B67" i="4" s="1"/>
  <c r="A68" i="4"/>
  <c r="B68" i="4" s="1"/>
  <c r="A69" i="4"/>
  <c r="B69" i="4" s="1"/>
  <c r="A70" i="4"/>
  <c r="B70" i="4" s="1"/>
  <c r="A71" i="4"/>
  <c r="B71" i="4" s="1"/>
  <c r="A72" i="4"/>
  <c r="B72" i="4" s="1"/>
  <c r="A73" i="4"/>
  <c r="B73" i="4" s="1"/>
  <c r="A78" i="4"/>
  <c r="B78" i="4" s="1"/>
  <c r="A79" i="4"/>
  <c r="B79" i="4" s="1"/>
  <c r="A80" i="4"/>
  <c r="B80" i="4" s="1"/>
  <c r="A81" i="4"/>
  <c r="B81" i="4" s="1"/>
  <c r="A82" i="4"/>
  <c r="B82" i="4" s="1"/>
  <c r="A83" i="4"/>
  <c r="B83" i="4" s="1"/>
  <c r="A84" i="4"/>
  <c r="B84" i="4" s="1"/>
  <c r="A85" i="4"/>
  <c r="B85" i="4" s="1"/>
  <c r="A86" i="4"/>
  <c r="B86" i="4" s="1"/>
  <c r="A87" i="4"/>
  <c r="B87" i="4" s="1"/>
  <c r="A88" i="4"/>
  <c r="B88" i="4" s="1"/>
  <c r="A89" i="4"/>
  <c r="B89" i="4" s="1"/>
  <c r="A93" i="4"/>
  <c r="B93" i="4" s="1"/>
  <c r="A94" i="4"/>
  <c r="B94" i="4" s="1"/>
  <c r="A95" i="4"/>
  <c r="B95" i="4" s="1"/>
  <c r="A96" i="4"/>
  <c r="B96" i="4" s="1"/>
  <c r="A97" i="4"/>
  <c r="B97" i="4" s="1"/>
  <c r="A98" i="4"/>
  <c r="B98" i="4" s="1"/>
  <c r="A99" i="4"/>
  <c r="B99" i="4" s="1"/>
  <c r="A100" i="4"/>
  <c r="B100" i="4" s="1"/>
  <c r="A101" i="4"/>
  <c r="B101" i="4" s="1"/>
  <c r="A102" i="4"/>
  <c r="B102" i="4" s="1"/>
  <c r="A106" i="4"/>
  <c r="B106" i="4" s="1"/>
  <c r="A107" i="4"/>
  <c r="B107" i="4" s="1"/>
  <c r="A108" i="4"/>
  <c r="B108" i="4" s="1"/>
  <c r="A109" i="4"/>
  <c r="B109" i="4" s="1"/>
  <c r="A110" i="4"/>
  <c r="B110" i="4" s="1"/>
  <c r="A111" i="4"/>
  <c r="B111" i="4" s="1"/>
  <c r="A112" i="4"/>
  <c r="B112" i="4" s="1"/>
  <c r="A113" i="4"/>
  <c r="B113" i="4" s="1"/>
  <c r="A114" i="4"/>
  <c r="B114" i="4" s="1"/>
  <c r="A115" i="4"/>
  <c r="B115" i="4" s="1"/>
  <c r="A116" i="4"/>
  <c r="B116" i="4" s="1"/>
  <c r="A117" i="4"/>
  <c r="B117" i="4" s="1"/>
  <c r="A118" i="4"/>
  <c r="B118" i="4" s="1"/>
  <c r="A119" i="4"/>
  <c r="B119" i="4" s="1"/>
  <c r="A125" i="4"/>
  <c r="B125" i="4" s="1"/>
  <c r="A126" i="4"/>
  <c r="B126" i="4" s="1"/>
  <c r="A127" i="4"/>
  <c r="B127" i="4" s="1"/>
  <c r="A128" i="4"/>
  <c r="B128" i="4" s="1"/>
  <c r="A129" i="4"/>
  <c r="B129" i="4" s="1"/>
  <c r="A130" i="4"/>
  <c r="B130" i="4" s="1"/>
  <c r="A131" i="4"/>
  <c r="B131" i="4" s="1"/>
  <c r="A132" i="4"/>
  <c r="B132" i="4" s="1"/>
  <c r="A145" i="4"/>
  <c r="B145" i="4" s="1"/>
  <c r="A146" i="4"/>
  <c r="B146" i="4" s="1"/>
  <c r="A147" i="4"/>
  <c r="B147" i="4" s="1"/>
  <c r="A148" i="4"/>
  <c r="B148" i="4" s="1"/>
  <c r="A149" i="4"/>
  <c r="B149" i="4" s="1"/>
  <c r="A154" i="4"/>
  <c r="B154" i="4" s="1"/>
  <c r="A155" i="4"/>
  <c r="B155" i="4" s="1"/>
  <c r="A156" i="4"/>
  <c r="B156" i="4" s="1"/>
  <c r="A157" i="4"/>
  <c r="B157" i="4" s="1"/>
  <c r="A158" i="4"/>
  <c r="B158" i="4" s="1"/>
  <c r="A159" i="4"/>
  <c r="B159" i="4" s="1"/>
  <c r="A150" i="4"/>
  <c r="B150" i="4" s="1"/>
  <c r="A151" i="4"/>
  <c r="B151" i="4" s="1"/>
  <c r="A152" i="4"/>
  <c r="B152" i="4" s="1"/>
  <c r="A164" i="4"/>
  <c r="B164" i="4" s="1"/>
  <c r="A166" i="4"/>
  <c r="B166" i="4" s="1"/>
  <c r="A167" i="4"/>
  <c r="B167" i="4" s="1"/>
  <c r="A168" i="4"/>
  <c r="B168" i="4" s="1"/>
  <c r="A169" i="4"/>
  <c r="B169" i="4" s="1"/>
  <c r="A170" i="4"/>
  <c r="B170" i="4" s="1"/>
  <c r="A2" i="4"/>
  <c r="B2" i="4" s="1"/>
  <c r="A5" i="4"/>
  <c r="B5" i="4" s="1"/>
  <c r="A6" i="4"/>
  <c r="B6" i="4" s="1"/>
  <c r="A7" i="4"/>
  <c r="B7" i="4" s="1"/>
  <c r="A8" i="4"/>
  <c r="B8" i="4" s="1"/>
  <c r="A9" i="4"/>
  <c r="B9" i="4" s="1"/>
  <c r="A10" i="4"/>
  <c r="B10" i="4" s="1"/>
  <c r="A11" i="4"/>
  <c r="B11" i="4" s="1"/>
  <c r="A12" i="4"/>
  <c r="B12" i="4" s="1"/>
  <c r="A13" i="4"/>
  <c r="B13" i="4" s="1"/>
  <c r="A14" i="4"/>
  <c r="B14" i="4" s="1"/>
  <c r="E2" i="4" l="1" a="1"/>
  <c r="E2" i="4" s="1"/>
  <c r="E9" i="4" a="1"/>
  <c r="E9" i="4" s="1"/>
  <c r="E7" i="4" a="1"/>
  <c r="E7" i="4" s="1"/>
  <c r="E6" i="4" a="1"/>
  <c r="E6" i="4" s="1"/>
  <c r="A92" i="4"/>
  <c r="B92" i="4" s="1"/>
  <c r="A91" i="4"/>
  <c r="B91" i="4" s="1"/>
  <c r="F4" i="2"/>
  <c r="F24" i="7" l="1"/>
  <c r="E8" i="4" a="1"/>
  <c r="E8" i="4" s="1"/>
  <c r="E14"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<sst xmlns="http://schemas.openxmlformats.org/spreadsheetml/2006/main" count="2688" uniqueCount="1920">
  <si>
    <t>Party Name</t>
  </si>
  <si>
    <t xml:space="preserve">DR Set # </t>
  </si>
  <si>
    <t>Data Request</t>
  </si>
  <si>
    <t>Question No.</t>
  </si>
  <si>
    <t>Question ID</t>
  </si>
  <si>
    <t>Requestor</t>
  </si>
  <si>
    <t>Date Rec'd</t>
  </si>
  <si>
    <t>Final Due Date</t>
  </si>
  <si>
    <t>Date Sent</t>
  </si>
  <si>
    <t>Number of Atchs</t>
  </si>
  <si>
    <t>NDA Required</t>
  </si>
  <si>
    <t>WMP Section</t>
  </si>
  <si>
    <t>Sub Category</t>
  </si>
  <si>
    <t>Category</t>
  </si>
  <si>
    <t>CalPA</t>
  </si>
  <si>
    <t>MGRA</t>
  </si>
  <si>
    <t>OEIS</t>
  </si>
  <si>
    <t>Question Count</t>
  </si>
  <si>
    <t>Count =</t>
  </si>
  <si>
    <t>*Check Range When Updating*</t>
  </si>
  <si>
    <t># of DR Questions</t>
  </si>
  <si>
    <t># of DRs</t>
  </si>
  <si>
    <t># of Requests per Party</t>
  </si>
  <si>
    <t>Data Requests</t>
  </si>
  <si>
    <t>Row Labels</t>
  </si>
  <si>
    <t>Count of Data Requests</t>
  </si>
  <si>
    <t>Grand Total</t>
  </si>
  <si>
    <t>Count Check</t>
  </si>
  <si>
    <t># of Questions per Party</t>
  </si>
  <si>
    <t>4LEAF</t>
  </si>
  <si>
    <t># of Questions</t>
  </si>
  <si>
    <t>Jan</t>
  </si>
  <si>
    <t>Feb</t>
  </si>
  <si>
    <t>Mar</t>
  </si>
  <si>
    <t>Apr</t>
  </si>
  <si>
    <t>May</t>
  </si>
  <si>
    <t>Jun</t>
  </si>
  <si>
    <t>Manually Input</t>
  </si>
  <si>
    <t>5.3.2</t>
  </si>
  <si>
    <t>5.3.1</t>
  </si>
  <si>
    <t xml:space="preserve">Question </t>
  </si>
  <si>
    <t>Response</t>
  </si>
  <si>
    <t>Link</t>
  </si>
  <si>
    <t>**This Discovery Log reflects Data Requests completed as of 05:00PM each Wednesday</t>
  </si>
  <si>
    <t>Jul</t>
  </si>
  <si>
    <t>Aug</t>
  </si>
  <si>
    <t>Sep</t>
  </si>
  <si>
    <t>SPD</t>
  </si>
  <si>
    <t>Ask Shaun G</t>
  </si>
  <si>
    <t>5.5.1</t>
  </si>
  <si>
    <t>5.5.2</t>
  </si>
  <si>
    <t>5.6.1</t>
  </si>
  <si>
    <t>5.6.2</t>
  </si>
  <si>
    <t>5.7.1</t>
  </si>
  <si>
    <t>5.7.2</t>
  </si>
  <si>
    <t>Question #</t>
  </si>
  <si>
    <t>Party</t>
  </si>
  <si>
    <t>Non-Case DR Name</t>
  </si>
  <si>
    <t>2024 WMP Data Requests (Case Related)</t>
  </si>
  <si>
    <t>2024 WMP Data Requests (Non-Case Related)</t>
  </si>
  <si>
    <t>GPI</t>
  </si>
  <si>
    <t>IE</t>
  </si>
  <si>
    <t>SDG&amp;E 2026 WMP Discovery Log</t>
  </si>
  <si>
    <t>1 Executive Summary ....................................................................................................................1</t>
  </si>
  <si>
    <t>1.1 Primary Goal.................................................................................................................................. 2</t>
  </si>
  <si>
    <t>1.2 Objectives ...................................................................................................................................... 3</t>
  </si>
  <si>
    <t>1.3 Framework for Development of the WMP ................................................................................... 4</t>
  </si>
  <si>
    <t>2 Responsible Persons ...................................................................................................................7</t>
  </si>
  <si>
    <t>3 Overview of Base WMP ..............................................................................................................9</t>
  </si>
  <si>
    <t>3.1 Primary Goal.................................................................................................................................. 9</t>
  </si>
  <si>
    <t>3.2 Plan Objectives .............................................................................................................................. 9</t>
  </si>
  <si>
    <t>3.2.1 Public Safety Power Shutoff .................................................................................................. 9</t>
  </si>
  <si>
    <t>3.2.2 Grid Design, Operations, and Maintenance ........................................................................ 10</t>
  </si>
  <si>
    <t>3.2.3 Vegetation Management and Inspections .......................................................................... 10</t>
  </si>
  <si>
    <t>3.3 Utility Mitigation Activity Tracking IDs ........................................................................................ 10</t>
  </si>
  <si>
    <t>3.4 Prioritized List of Wildfire Risks and Risk Drivers ........................................................................ 11</t>
  </si>
  <si>
    <t>3.5 Performance Metrics .................................................................................................................. 14</t>
  </si>
  <si>
    <t>3.6 Projected Expenditures ............................................................................................................... 16</t>
  </si>
  <si>
    <t>3.7 Climate Change ........................................................................................................................... 16</t>
  </si>
  <si>
    <t>4 Overview of the Service Territory .............................................................................................. 19</t>
  </si>
  <si>
    <t>4.1 Service Territory .......................................................................................................................... 19</t>
  </si>
  <si>
    <t>4.2 Catastrophic Wildfire History ...................................................................................................... 21</t>
  </si>
  <si>
    <t>4.3 Frequently De-Energized Circuits ................................................................................................ 22</t>
  </si>
  <si>
    <t>5 Risk Methodology and Assessment ........................................................................................... 24</t>
  </si>
  <si>
    <t>5.1 Methodology ............................................................................................................................... 24</t>
  </si>
  <si>
    <t>5.1.1 Overview ............................................................................................................................. 24</t>
  </si>
  <si>
    <t>5.2 Risk Analysis Framework ............................................................................................................. 29</t>
  </si>
  <si>
    <t>5.2.1 Risk and Risk Component Identification ............................................................................. 30</t>
  </si>
  <si>
    <t>5.2.1.1 WiNGS-Planning and WiNGS-Ops Models .................................................................. 33</t>
  </si>
  <si>
    <t>5.2.2 Risk and Risk Components Calculation ............................................................................... 34</t>
  </si>
  <si>
    <t>5.2.2.1 Likelihood of Risk Event .............................................................................................. 37</t>
  </si>
  <si>
    <t>5.2.2.2 Consequence of Risk Event ......................................................................................... 37</t>
  </si>
  <si>
    <t>5.2.2.3 Risk .............................................................................................................................. 40</t>
  </si>
  <si>
    <t>5.2.3 Key Assumptions and Limitations ....................................................................................... 43</t>
  </si>
  <si>
    <t>5.3 Risk Scenarios .............................................................................................................................. 46</t>
  </si>
  <si>
    <t>5.3.1 Design Basis Scenarios ........................................................................................................ 49</t>
  </si>
  <si>
    <t>5.3.2 Extreme-Event/High Uncertainty Scenarios ....................................................................... 51</t>
  </si>
  <si>
    <t>5.4 Summary of Risk Models ............................................................................................................. 53</t>
  </si>
  <si>
    <t>5.5 Risk Analysis Results and Presentation ....................................................................................... 57</t>
  </si>
  <si>
    <t>5.5.1 Top Risk Areas within the HFRA .......................................................................................... 57</t>
  </si>
  <si>
    <t>5.5.1.1 Geospatial Maps of Top-Risk Areas within the HFRA ................................................. 58</t>
  </si>
  <si>
    <t>5.5.1.2 Proposed Updates to the HFTD .................................................................................. 59</t>
  </si>
  <si>
    <t>5.5.2 Top Risk-Contributing Circuits/Segments/Spans ................................................................ 60</t>
  </si>
  <si>
    <t>5.6 Quality Assurance and Quality Control ....................................................................................... 60</t>
  </si>
  <si>
    <t>5.6.1 Independent Review ........................................................................................................... 60</t>
  </si>
  <si>
    <t>5.6.2 Model Controls, Design, and Review .................................................................................. 75</t>
  </si>
  <si>
    <t>5.6.2.1 Modularization ............................................................................................................ 75</t>
  </si>
  <si>
    <t>5.6.2.2 Reanalysis .................................................................................................................... 75</t>
  </si>
  <si>
    <t>5.6.2.3 Version Control ........................................................................................................... 75</t>
  </si>
  <si>
    <t>5.7 Risk Assessment Improvement Plan ........................................................................................... 76</t>
  </si>
  <si>
    <t>5.7.1 Risk Assessment Methodology ........................................................................................... 76</t>
  </si>
  <si>
    <t>5.7.2 Design basis ......................................................................................................................... 76</t>
  </si>
  <si>
    <t>5.7.3 Risk Presentation ................................................................................................................ 77</t>
  </si>
  <si>
    <t>5.7.4 Risk Event Tracking ............................................................................................................. 77</t>
  </si>
  <si>
    <t>5.7.5 Data Egineering Optimization ............................................................................................. 77</t>
  </si>
  <si>
    <t>6 Wildfire Mitigation Strategy ...................................................................................................... 81</t>
  </si>
  <si>
    <t>6.1 Risk Evaluation ............................................................................................................................ 81</t>
  </si>
  <si>
    <t>6.1.1 Approach ............................................................................................................................. 81</t>
  </si>
  <si>
    <t>6.1.2 Risk-Informed Prioritization ................................................................................................ 82</t>
  </si>
  <si>
    <t>6.1.2.1 Prioritized List of Risks ................................................................................................ 83</t>
  </si>
  <si>
    <t>6.1.3 Activity Selection Process.................................................................................................... 85</t>
  </si>
  <si>
    <t>6.1.3.1 Identifying and Evaluating Mitigation Initiatives ........................................................ 86</t>
  </si>
  <si>
    <t>6.1.3.2 Activity Prioritization ................................................................................................... 95</t>
  </si>
  <si>
    <t>6.1.3.3 Activity Scheduling .................................................................................................... 103</t>
  </si>
  <si>
    <t>6.1.3.4 Key Stakeholders for Decision Making ...................................................................... 105</t>
  </si>
  <si>
    <t>6.2 Wildfire Mitigation Strategy ...................................................................................................... 109</t>
  </si>
  <si>
    <t>6.2.1 Anticipated Risk Reduction ............................................................................................... 109</t>
  </si>
  <si>
    <t>6.2.1.1 Projected Overall Risk Reduction .............................................................................. 109</t>
  </si>
  <si>
    <t>6.2.1.2 Risk Impact of Activities ........................................................................................... 110</t>
  </si>
  <si>
    <t>6.2.1.3 Projected Risk Reduction on Highest-Risk Circuits Over the Three-Year WMP Cycle</t>
  </si>
  <si>
    <t>6.2.2 Interim Activities ............................................................................................................... 117</t>
  </si>
  <si>
    <t>7 Public Safety Power Shutoff .................................................................................................... 119</t>
  </si>
  <si>
    <t>7.1 Overview ................................................................................................................................... 119</t>
  </si>
  <si>
    <t>7.2 Process for Initiating a PSPS De-Energization ........................................................................... 119</t>
  </si>
  <si>
    <t>7.3 PSPS Impact Redution on Frequently De-Energized Circuits .................................................... 122</t>
  </si>
  <si>
    <t>7.4 Lessons Learned ........................................................................................................................ 123</t>
  </si>
  <si>
    <t>8 Grid Design, Operations, and Maintenance ............................................................................. 124</t>
  </si>
  <si>
    <t>8.1 Targets....................................................................................................................................... 124</t>
  </si>
  <si>
    <t>8.1.1 Qualitative Targets ............................................................................................................ 124</t>
  </si>
  <si>
    <t>8.1.2 Quantitative Targets ......................................................................................................... 124</t>
  </si>
  <si>
    <t>8.2 Grid Design and System Hardening........................................................................................... 131</t>
  </si>
  <si>
    <t>8.2.1 Combined Covered Conductor Installation (WMP.455) ................................................... 131</t>
  </si>
  <si>
    <t>8.2.1.1 Tracking ID ................................................................................................................. 131</t>
  </si>
  <si>
    <t>8.2.1.3 Impact of the Activity on Wildfire Risk ...................................................................... 131</t>
  </si>
  <si>
    <t>8.2.1.4 Impact of the Activity on Outage Program Risk ........................................................ 132</t>
  </si>
  <si>
    <t>8.2.1.5 Updates to Activity .................................................................................................... 132</t>
  </si>
  <si>
    <t>8.2.1.6 Compatible Activities ................................................................................................ 132</t>
  </si>
  <si>
    <t>8.2.2 Undergrounding of Electric Lines and/or Equipment (WMP.473) .................................... 132</t>
  </si>
  <si>
    <t>8.2.2.1 Tracking ID ................................................................................................................. 132</t>
  </si>
  <si>
    <t>8.2.2.2 Overview of the Activity ............................................................................................ 133</t>
  </si>
  <si>
    <t>8.2.2.3 Impact of the Activity on Wildfire Risk ...................................................................... 133</t>
  </si>
  <si>
    <t>8.2.2.4 Impact of the Activity on Outage Program Risk ........................................................ 133</t>
  </si>
  <si>
    <t>8.2.2.5 Updates to Activity .................................................................................................... 133</t>
  </si>
  <si>
    <t>8.2.2.6 Compatible Activities ................................................................................................ 134</t>
  </si>
  <si>
    <t>8.2.3 Distribution Pole Replacements and Reinforcements ...................................................... 134</t>
  </si>
  <si>
    <t>8.2.3.1 Distribution Pole Replacement and Reinforcement Program .................................. 134</t>
  </si>
  <si>
    <t>8.2.3.2 Strategic Pole Replacement Program (WMP.1189) .................................................. 135</t>
  </si>
  <si>
    <t>8.2.4 Transmission Pole/Tower Replacements and Reinforcements (WMP.472) ..................... 137</t>
  </si>
  <si>
    <t>8.2.4.1 Tracking ID ................................................................................................................. 137</t>
  </si>
  <si>
    <t>8.2.4.2 Overview of the Activity ............................................................................................ 137</t>
  </si>
  <si>
    <t>8.2.4.3 Impact of the Activity on Wildfire Risk ...................................................................... 137</t>
  </si>
  <si>
    <t>8.2.4.4 Impact of the Activity on Outage Program Risk ........................................................ 137</t>
  </si>
  <si>
    <t>8.2.4.5 Updates to Activity .................................................................................................... 137</t>
  </si>
  <si>
    <t>8.2.4.6 Compatible Activities ................................................................................................ 137</t>
  </si>
  <si>
    <t>8.2.5 Traditional Overhead Hardening....................................................................................... 137</t>
  </si>
  <si>
    <t>8.2.5.1 Distribution Overhead System Hardening (Traditional) (WMP.475) ........................ 137</t>
  </si>
  <si>
    <t>8.2.5.2 Transmission System Hardening Program (WMP.543, WMP.545) ........................... 139</t>
  </si>
  <si>
    <t>8.2.6 Emerging Grid Hardening Technology Installations and Pilots ......................................... 140</t>
  </si>
  <si>
    <t>8.2.7 Microgrids (WMP.462) ...................................................................................................... 140</t>
  </si>
  <si>
    <t>8.2.7.1 Tracking ID ................................................................................................................. 140</t>
  </si>
  <si>
    <t>8.2.7.2 Overview of the Activity ............................................................................................ 140</t>
  </si>
  <si>
    <t>8.2.7.3 Impact of the Activity on Wildfire Risk ...................................................................... 141</t>
  </si>
  <si>
    <t>8.2.7.4 Impact of the Activity on Outage Program Risk ........................................................ 141</t>
  </si>
  <si>
    <t>8.2.7.5 Updates to Activity .................................................................................................... 141</t>
  </si>
  <si>
    <t>8.2.7.6 Compatible Activities ................................................................................................ 141</t>
  </si>
  <si>
    <t>8.2.8 Installation of System Automation Equipment ................................................................. 141</t>
  </si>
  <si>
    <t>8.2.8.1 Advanced Protection (WMP.463) ............................................................................. 141</t>
  </si>
  <si>
    <t>8.2.9 Line Removal (in the HFTD) ............................................................................................... 144</t>
  </si>
  <si>
    <t>8.2.9.1 Tracking ID ................................................................................................................. 144</t>
  </si>
  <si>
    <t>8.2.9.2 Overview of the Activity ............................................................................................ 144</t>
  </si>
  <si>
    <t>8.2.9.3 Impact of the Activity on Wildfire Risk ...................................................................... 144</t>
  </si>
  <si>
    <t>8.2.9.4 Impact of the Activity on Outage Program Risk ........................................................ 144</t>
  </si>
  <si>
    <t>8.2.9.5 Updates to Activity .................................................................................................... 144</t>
  </si>
  <si>
    <t>8.2.9.6 Compatible Activities ................................................................................................ 144</t>
  </si>
  <si>
    <t>8.2.10 Other Grid Topology Improvements to Minimize Risk of Ignitions .................................. 144</t>
  </si>
  <si>
    <t>8.2.11 Other Grid Topology Improvements to Mitigate or Reduce PSPS Events ........................ 145</t>
  </si>
  <si>
    <t>8.2.11.1 PSPS Sectionalizing Enhancement Program (WMP.461) .......................................... 145</t>
  </si>
  <si>
    <t>8.2.11.2 Standby Power Program (WMP.468) ........................................................................ 146</t>
  </si>
  <si>
    <t>8.2.11.3 Customized Resiliency Assessments (WMP.1432) .................................................... 147</t>
  </si>
  <si>
    <t>8.2.11.4 Generator Assistance Program (WMP.467) .............................................................. 148</t>
  </si>
  <si>
    <t>8.2.12 Other Technologies and Systems not Listed Above .......................................................... 149</t>
  </si>
  <si>
    <t>8.2.12.1 Ignition Management Program (WMP.558) ............................................................. 149</t>
  </si>
  <si>
    <t>8.2.13 Status Updates on Additional Technologies being Piloted ............................................... 149</t>
  </si>
  <si>
    <t>8.3 Asset Inspections ...................................................................................................................... 150</t>
  </si>
  <si>
    <t>8.3.1 Distribution Overhead Detailed Inspections (WMP.478) ................................................. 153</t>
  </si>
  <si>
    <t>8.3.1.1 Overview ................................................................................................................... 153</t>
  </si>
  <si>
    <t>8.3.1.2 Frequency or Trigger ................................................................................................. 153</t>
  </si>
  <si>
    <t>8.3.1.3 Accomplishments, Roadblocks, and Updates ........................................................... 154</t>
  </si>
  <si>
    <t>8.3.2 Transmission Overhead Detailed Inspections (WMP.479) ............................................... 155</t>
  </si>
  <si>
    <t>8.3.2.1 Overview ................................................................................................................... 155</t>
  </si>
  <si>
    <t>8.3.2.2 Frequency or Trigger ................................................................................................. 157</t>
  </si>
  <si>
    <t>8.3.2.3 Accomplishments, Roadblocks, and Updates ........................................................... 157</t>
  </si>
  <si>
    <t>8.3.3 Transmission Infrared Inspections (WMP.482) ................................................................. 157</t>
  </si>
  <si>
    <t>8.3.3.1 Overview ................................................................................................................... 157</t>
  </si>
  <si>
    <t>8.3.3.2 Frequency or Trigger ................................................................................................. 158</t>
  </si>
  <si>
    <t>8.3.3.3 Accomplishments, Roadblocks, and Updates ........................................................... 159</t>
  </si>
  <si>
    <t>8.3.4 Distribution Wood Pole Intrusive Inspections (WMP.483) ............................................... 159</t>
  </si>
  <si>
    <t>8.3.4.1 Overview ................................................................................................................... 159</t>
  </si>
  <si>
    <t>8.3.4.2 Frequency or Trigger ................................................................................................. 160</t>
  </si>
  <si>
    <t>8.3.4.3 Accomplishments, Roadblocks, and Updates ........................................................... 161</t>
  </si>
  <si>
    <t>8.3.5 Transmission Wood Pole Intrusive Inspections (WMP.1190) ........................................... 161</t>
  </si>
  <si>
    <t>8.3.5.1 Overview ................................................................................................................... 161</t>
  </si>
  <si>
    <t>8.3.5.2 Frequency or Trigger ................................................................................................. 161</t>
  </si>
  <si>
    <t>8.3.5.3 Accomplishments, Roadblocks, and Updates ........................................................... 161</t>
  </si>
  <si>
    <t>8.3.6 Risk-Informed Drone Inspections (WMP.552) .................................................................. 162</t>
  </si>
  <si>
    <t>8.3.6.1 Overview ................................................................................................................... 162</t>
  </si>
  <si>
    <t>8.3.6.2 Frequency or Trigger ................................................................................................. 163</t>
  </si>
  <si>
    <t>8.3.6.3 Accomplishments, Roadblocks, and Updates ........................................................... 165</t>
  </si>
  <si>
    <t>8.3.7 Distribution Overhead Patrol Inspections (WMP.488) ..................................................... 166</t>
  </si>
  <si>
    <t>8.3.7.1 Overview ................................................................................................................... 166</t>
  </si>
  <si>
    <t>8.3.7.2 Frequency or Trigger ................................................................................................. 166</t>
  </si>
  <si>
    <t>8.3.7.3 Accomplishments, Roadblocks, and Updates ........................................................... 167</t>
  </si>
  <si>
    <t>8.3.8 Transmission Overhead Patrol Inspections (WMP.489) ................................................... 167</t>
  </si>
  <si>
    <t>8.3.8.1 Overview ................................................................................................................... 167</t>
  </si>
  <si>
    <t>8.3.8.2 Frequency or Trigger ................................................................................................. 169</t>
  </si>
  <si>
    <t>8.3.8.3 Accomplishments, Roadblocks, and Updates ........................................................... 169</t>
  </si>
  <si>
    <t>8.3.9 Substation Patrol Inspections (WMP.492) ........................................................................ 169</t>
  </si>
  <si>
    <t>8.3.9.1 Overview ................................................................................................................... 169</t>
  </si>
  <si>
    <t>8.3.9.2 Frequency or Trigger ................................................................................................. 170</t>
  </si>
  <si>
    <t>8.3.9.3 Accomplishments, Roadblocks, and Updates ........................................................... 170</t>
  </si>
  <si>
    <t>8.3.10 Discontinued Asset Inspection Programs ......................................................................... 171</t>
  </si>
  <si>
    <t>8.3.10.1 Distribution Infrared Inspections (WMP.481) ........................................................... 171</t>
  </si>
  <si>
    <t>8.3.10.2 Transmission 69 kV Tier 3 Visual Inspections (WMP.555) ........................................ 171</t>
  </si>
  <si>
    <t>8.3.11 Asset Inspection Pilot Programs ....................................................................................... 171</t>
  </si>
  <si>
    <t>8.4 Equipment Maintenance and Repair (WMP.1130) ................................................................... 171</t>
  </si>
  <si>
    <t>8.4.1 Maintenance Strategies .................................................................................................... 171</t>
  </si>
  <si>
    <t>8.4.2 Timeframe for Remediation .............................................................................................. 174</t>
  </si>
  <si>
    <t>8.4.3 Failure and Ignition Causes ............................................................................................... 176</t>
  </si>
  <si>
    <t>8.4.3.1 Failure Causes ........................................................................................................... 176</t>
  </si>
  <si>
    <t>8.4.3.2 Ignition Causes .......................................................................................................... 176</t>
  </si>
  <si>
    <t>8.5 Quality Assurance and Quality Control ..................................................................................... 177</t>
  </si>
  <si>
    <t>8.5.1 Overview, Objectives, and Targets ................................................................................... 177</t>
  </si>
  <si>
    <t>8.5.2 QA and QC Procedures ...................................................................................................... 181</t>
  </si>
  <si>
    <t>8.5.2.1 Grid Design and System Hardening ........................................................................... 181</t>
  </si>
  <si>
    <t>8.5.2.2 Asset Inspections....................................................................................................... 181</t>
  </si>
  <si>
    <t>8.5.2.3 Equipment Maintenance and Repair ........................................................................ 182</t>
  </si>
  <si>
    <t>8.5.3 Sampling Plan .................................................................................................................... 182</t>
  </si>
  <si>
    <t>8.5.3.1 Grid Design and System Hardening ........................................................................... 182</t>
  </si>
  <si>
    <t>8.5.3.2 Asset Inspections....................................................................................................... 182</t>
  </si>
  <si>
    <t>8.5.3.3 Equipment Maintenance and Repair ........................................................................ 183</t>
  </si>
  <si>
    <t>8.5.4 Pass Rate Calculation ........................................................................................................ 183</t>
  </si>
  <si>
    <t>8.5.4.1 Grid Design and System Hardening ........................................................................... 183</t>
  </si>
  <si>
    <t>8.5.4.2 Asset Inspections....................................................................................................... 184</t>
  </si>
  <si>
    <t>8.5.4.3 Equipment Maintenance and Repair ........................................................................ 185</t>
  </si>
  <si>
    <t>8.5.5 Other Metrics .................................................................................................................... 185</t>
  </si>
  <si>
    <t>8.5.5.1 Grid Design and System Hardening ........................................................................... 185</t>
  </si>
  <si>
    <t>8.5.5.2 Asset Inspections....................................................................................................... 185</t>
  </si>
  <si>
    <t>8.5.5.3 Equipment Maintenance and Repair ........................................................................ 185</t>
  </si>
  <si>
    <t>8.5.6 Documentation of Findings ............................................................................................... 186</t>
  </si>
  <si>
    <t>8.5.6.1 Grid Design and System Hardening ........................................................................... 186</t>
  </si>
  <si>
    <t>8.5.6.2 Asset Inspections....................................................................................................... 186</t>
  </si>
  <si>
    <t>8.5.6.3 Equipment Maintenance and Repair ........................................................................ 187</t>
  </si>
  <si>
    <t>8.5.7 Changes to QA and QC Since Last WMP and Planned Improvements .............................. 187</t>
  </si>
  <si>
    <t>8.5.7.1 Grid Design and System Hardening ........................................................................... 187</t>
  </si>
  <si>
    <t>8.5.7.2 Asset Inspections....................................................................................................... 188</t>
  </si>
  <si>
    <t>8.5.7.3 Equipment Maintenance and Repair ........................................................................ 188</t>
  </si>
  <si>
    <t>8.6 Work Orders .............................................................................................................................. 188</t>
  </si>
  <si>
    <t>8.6.1 Procedures Documenting the Work Order Process .......................................................... 188</t>
  </si>
  <si>
    <t>8.6.2 Plan for Correcting Past Due Work Orders, if Applicable ................................................. 191</t>
  </si>
  <si>
    <t>8.6.3 Prioritization of Work Orders ............................................................................................ 191</t>
  </si>
  <si>
    <t>8.6.4 Procedure for Monitoring/Reinspecting Open Work Orders ........................................... 191</t>
  </si>
  <si>
    <t>8.6.5 Open Work Order Trends .................................................................................................. 192</t>
  </si>
  <si>
    <t>8.7 Grid Operations and Procedures .............................................................................................. 194</t>
  </si>
  <si>
    <t>8.7.1 Equipment Settings to Reduce Wildfire Risk ..................................................................... 194</t>
  </si>
  <si>
    <t>8.7.1.1 Protective Equipment and Device Settings (WMP.991) ............................................ 194</t>
  </si>
  <si>
    <t>8.7.1.2 Automatic Recloser Settings (WMP.1018) ................................................................ 195</t>
  </si>
  <si>
    <t>8.7.1.3 Settings of other Emerging Technologies ................................................................. 198</t>
  </si>
  <si>
    <t>8.7.2 Grid Response Procedures and Notifications ................................................................... 198</t>
  </si>
  <si>
    <t>8.7.3 Personnel Work Procedures and Training in Conditions of Elevated Fire Risk ................. 199</t>
  </si>
  <si>
    <t>8.7.3.1 Work Procedures during Different Levels of Wildfire Risk ....................................... 199</t>
  </si>
  <si>
    <t>8.8 Workforce Planning .................................................................................................................. 201</t>
  </si>
  <si>
    <t>9 Vegetation Management and Inspections ............................................................................... 206</t>
  </si>
  <si>
    <t>9.1 Targets....................................................................................................................................... 207</t>
  </si>
  <si>
    <t>9.1.1 Qualitative Targets ............................................................................................................ 207</t>
  </si>
  <si>
    <t>9.1.2 Quantitative Targets ......................................................................................................... 207</t>
  </si>
  <si>
    <t>9.2 Vegetation Management Inspections ....................................................................................... 209</t>
  </si>
  <si>
    <t>9.2.1 Detailed Inspections (WMP.494) ...................................................................................... 209</t>
  </si>
  <si>
    <t>9.2.1.1 Overview and Area Inspected ................................................................................... 209</t>
  </si>
  <si>
    <t>9.2.1.2 Procedures ................................................................................................................ 209</t>
  </si>
  <si>
    <t>9.2.1.3 Clearance ................................................................................................................... 209</t>
  </si>
  <si>
    <t>9.2.1.4 Fall-in Mitigation ....................................................................................................... 210</t>
  </si>
  <si>
    <t>9.2.1.5 Scheduling ................................................................................................................. 210</t>
  </si>
  <si>
    <t>9.2.1.6 Updates ..................................................................................................................... 210</t>
  </si>
  <si>
    <t>9.2.2 Off-Cycle Patrols (WMP.508) ............................................................................................ 210</t>
  </si>
  <si>
    <t>9.2.2.1 Overview and Area Inspected ................................................................................... 210</t>
  </si>
  <si>
    <t>9.2.2.2 Procedures ................................................................................................................ 210</t>
  </si>
  <si>
    <t>9.2.2.3 Clearance ................................................................................................................... 210</t>
  </si>
  <si>
    <t>9.2.2.4 Fall-in Mitigation ....................................................................................................... 211</t>
  </si>
  <si>
    <t>9.2.2.5 Scheduling ................................................................................................................. 211</t>
  </si>
  <si>
    <t>9.2.2.6 Updates ..................................................................................................................... 211</t>
  </si>
  <si>
    <t>9.3 Pruning and Removal (WMP.501) ............................................................................................. 211</t>
  </si>
  <si>
    <t>9.3.1 Overview ........................................................................................................................... 211</t>
  </si>
  <si>
    <t>9.3.2 Procedures ........................................................................................................................ 211</t>
  </si>
  <si>
    <t>9.3.3 Scheduling ......................................................................................................................... 211</t>
  </si>
  <si>
    <t>9.3.4 Updates ............................................................................................................................. 212</t>
  </si>
  <si>
    <t>9.4 Pole Clearing (WMP.512) .......................................................................................................... 212</t>
  </si>
  <si>
    <t>9.4.1 Overview ........................................................................................................................... 212</t>
  </si>
  <si>
    <t>9.4.2 Procedures ........................................................................................................................ 213</t>
  </si>
  <si>
    <t>9.4.3 Scheduling ......................................................................................................................... 213</t>
  </si>
  <si>
    <t>9.4.4 Updates ............................................................................................................................. 213</t>
  </si>
  <si>
    <t>9.5 Wood and Slash Management .................................................................................................. 214</t>
  </si>
  <si>
    <t>9.5.1 Overview ........................................................................................................................... 214</t>
  </si>
  <si>
    <t>9.5.2 Procedures ........................................................................................................................ 214</t>
  </si>
  <si>
    <t>9.5.3 Scheduling ......................................................................................................................... 214</t>
  </si>
  <si>
    <t>9.5.4 Updates ............................................................................................................................. 214</t>
  </si>
  <si>
    <t>9.6 Defensible Space ....................................................................................................................... 214</t>
  </si>
  <si>
    <t>9.6.1 Overview ........................................................................................................................... 214</t>
  </si>
  <si>
    <t>9.6.2 Procedures ........................................................................................................................ 215</t>
  </si>
  <si>
    <t>9.6.3 Scheduling ......................................................................................................................... 215</t>
  </si>
  <si>
    <t>9.6.4 Updates ............................................................................................................................. 215</t>
  </si>
  <si>
    <t>9.7 Integrated Vegetation Management: Fuels Management (WMP.497) .................................... 215</t>
  </si>
  <si>
    <t>9.7.1 Overview ........................................................................................................................... 215</t>
  </si>
  <si>
    <t>9.7.2 Procedures ........................................................................................................................ 215</t>
  </si>
  <si>
    <t>9.7.3 Scheduling ......................................................................................................................... 215</t>
  </si>
  <si>
    <t>9.7.4 Updates ............................................................................................................................. 216</t>
  </si>
  <si>
    <t>9.8 Partnerships .............................................................................................................................. 216</t>
  </si>
  <si>
    <t>9.8.1 Fire Safe Council of San Diego County .............................................................................. 217</t>
  </si>
  <si>
    <t>9.8.1.1 Overview ................................................................................................................... 217</t>
  </si>
  <si>
    <t>9.8.1.2 Partnership History ................................................................................................... 217</t>
  </si>
  <si>
    <t>9.8.1.3 Future Projects .......................................................................................................... 217</t>
  </si>
  <si>
    <t>9.8.2 Viejas Band of Kumeyaay Indians ..................................................................................... 218</t>
  </si>
  <si>
    <t>9.8.2.1 Overview ................................................................................................................... 218</t>
  </si>
  <si>
    <t>9.8.2.2 Partnership History ................................................................................................... 218</t>
  </si>
  <si>
    <t>9.8.2.3 Future Projects .......................................................................................................... 218</t>
  </si>
  <si>
    <t>9.8.3 Campo Band of Diegueno Mission Indians ....................................................................... 218</t>
  </si>
  <si>
    <t>9.8.3.1 Overview ................................................................................................................... 218</t>
  </si>
  <si>
    <t>9.8.3.2 Partnership History ................................................................................................... 219</t>
  </si>
  <si>
    <t>9.8.3.3 Future Projects .......................................................................................................... 219</t>
  </si>
  <si>
    <t>9.8.4 San Diego Regional Fire &amp; Emergency Services Foundation ............................................. 219</t>
  </si>
  <si>
    <t>9.8.4.1 Overview ................................................................................................................... 219</t>
  </si>
  <si>
    <t>9.8.4.2 Partnership History ................................................................................................... 219</t>
  </si>
  <si>
    <t>9.8.4.3 Future Projects .......................................................................................................... 220</t>
  </si>
  <si>
    <t>9.8.5 Inter-Tribal Long Term Recovery Foundation ................................................................... 220</t>
  </si>
  <si>
    <t>9.8.5.1 Overview ................................................................................................................... 220</t>
  </si>
  <si>
    <t>9.8.5.2 Partnership History ................................................................................................... 220</t>
  </si>
  <si>
    <t>9.8.5.3 Future Projects .......................................................................................................... 220</t>
  </si>
  <si>
    <t>9.8.6 San Diego County Fire ....................................................................................................... 220</t>
  </si>
  <si>
    <t>9.8.6.1 Overview ................................................................................................................... 220</t>
  </si>
  <si>
    <t>9.8.6.2 Partnership History ................................................................................................... 221</t>
  </si>
  <si>
    <t>9.8.6.3 Future Projects .......................................................................................................... 221</t>
  </si>
  <si>
    <t>9.9 Activities Based on Weather Conditions ................................................................................... 221</t>
  </si>
  <si>
    <t>9.9.1 Overview ........................................................................................................................... 221</t>
  </si>
  <si>
    <t>9.9.2 Procedures ........................................................................................................................ 221</t>
  </si>
  <si>
    <t>9.9.3 Scheduling ......................................................................................................................... 221</t>
  </si>
  <si>
    <t>9.9.4 Updates ............................................................................................................................. 222</t>
  </si>
  <si>
    <t>9.10 Post-Fire Service Restoration .................................................................................................... 222</t>
  </si>
  <si>
    <t>9.10.1 Overview ........................................................................................................................... 222</t>
  </si>
  <si>
    <t>9.10.2 Procedures ........................................................................................................................ 222</t>
  </si>
  <si>
    <t>9.10.3 Scheduling ......................................................................................................................... 222</t>
  </si>
  <si>
    <t>9.10.4 Updates ............................................................................................................................. 222</t>
  </si>
  <si>
    <t>9.11 Quality Assurance and Quality Control of Vegetation Management (WMP.505) .................... 223</t>
  </si>
  <si>
    <t>9.11.1 Overview, Objectives, and Targets ................................................................................... 223</t>
  </si>
  <si>
    <t>9.11.2 QA/QC Procedures ............................................................................................................ 225</t>
  </si>
  <si>
    <t>9.11.3 Sample Sizes ...................................................................................................................... 225</t>
  </si>
  <si>
    <t>9.11.4 Pass Rate Calculation ........................................................................................................ 225</t>
  </si>
  <si>
    <t>9.11.5 Other Metrics .................................................................................................................... 226</t>
  </si>
  <si>
    <t>9.11.6 Documentation of Findings ............................................................................................... 226</t>
  </si>
  <si>
    <t>9.11.7 Changes to QA/QC Since Last WMP and Planned Improvements .................................... 227</t>
  </si>
  <si>
    <t>9.12 Work Orders .............................................................................................................................. 227</t>
  </si>
  <si>
    <t>9.12.1 Priority Assignment ........................................................................................................... 227</t>
  </si>
  <si>
    <t>9.12.2 Backlog Elimination ........................................................................................................... 227</t>
  </si>
  <si>
    <t>9.12.3 Trends ............................................................................................................................... 227</t>
  </si>
  <si>
    <t>9.13 Workforce Planning (WMP.506) ............................................................................................... 229</t>
  </si>
  <si>
    <t>9.13.1 Recruitment ...................................................................................................................... 232</t>
  </si>
  <si>
    <t>9.13.2 Training and Retention...................................................................................................... 232</t>
  </si>
  <si>
    <t>10 Situational Awareness and Forecasting ................................................................................... 234</t>
  </si>
  <si>
    <t>10.1 Targets....................................................................................................................................... 235</t>
  </si>
  <si>
    <t>10.1.1 Qualitative Targets ............................................................................................................ 235</t>
  </si>
  <si>
    <t>10.1.2 Quantitative Targets ......................................................................................................... 235</t>
  </si>
  <si>
    <t>10.2 Environmental Monitoring Systems ......................................................................................... 237</t>
  </si>
  <si>
    <t>10.2.1 Existing Systems, Technologies, and Procedures .............................................................. 237</t>
  </si>
  <si>
    <t>10.2.1.1 Weather Stations ...................................................................................................... 237</t>
  </si>
  <si>
    <t>10.2.1.2 Air Quality Stations ................................................................................................... 237</t>
  </si>
  <si>
    <t>10.2.1.3 Fuel Moisture (WMP.1334) ....................................................................................... 238</t>
  </si>
  <si>
    <t>10.2.2 Evaluation and Selection of New Systems ........................................................................ 238</t>
  </si>
  <si>
    <t>10.2.3 Planned Improvements ..................................................................................................... 238</t>
  </si>
  <si>
    <t>10.2.4 Evaluating Activities .......................................................................................................... 239</t>
  </si>
  <si>
    <t>10.3 Grid Monitoring Systems .......................................................................................................... 239</t>
  </si>
  <si>
    <t>10.3.1 Existing Systems, Technologies, and Procedures .............................................................. 239</t>
  </si>
  <si>
    <t>10.3.2 Evaluation and Selection of New Systems ........................................................................ 242</t>
  </si>
  <si>
    <t>10.3.3 Planned Improvements ..................................................................................................... 242</t>
  </si>
  <si>
    <t>10.3.4 Evaluating Activities .......................................................................................................... 242</t>
  </si>
  <si>
    <t>10.4 Ignition Detection Systems ....................................................................................................... 243</t>
  </si>
  <si>
    <t>10.4.1 Existing Ignition Detection Sensors and Systems .............................................................. 243</t>
  </si>
  <si>
    <t>10.4.1.1 Satellite Based Remote Sensing (WMP.971)............................................................. 243</t>
  </si>
  <si>
    <t>10.4.1.2 Cameras (WMP.1343) ............................................................................................... 244</t>
  </si>
  <si>
    <t>10.4.1.3 Fire Growth Potential Software ................................................................................ 245</t>
  </si>
  <si>
    <t>10.4.2 Evaluation and Selection of New Detection Systems ....................................................... 246</t>
  </si>
  <si>
    <t>10.4.3 Planned Integration of New Ignition Detection Technologies .......................................... 246</t>
  </si>
  <si>
    <t>10.4.4 Evaluating Activities .......................................................................................................... 246</t>
  </si>
  <si>
    <t>10.5 Weather Forecasting ................................................................................................................. 247</t>
  </si>
  <si>
    <t>10.5.1 Existing Modeling Approach ............................................................................................. 247</t>
  </si>
  <si>
    <t>10.5.1.1 Weather Research and Forecasting (WMP.541) ....................................................... 248</t>
  </si>
  <si>
    <t>10.5.1.2 SAWTI (WMP.540)..................................................................................................... 248</t>
  </si>
  <si>
    <t>10.5.2 Known Limitations of Existing Approach .......................................................................... 248</t>
  </si>
  <si>
    <t>10.5.3 Planned Improvements ..................................................................................................... 248</t>
  </si>
  <si>
    <t>10.5.4 Evaluating Activities .......................................................................................................... 249</t>
  </si>
  <si>
    <t>10.5.5 Weather Station Maintenance and Calibration ................................................................ 252</t>
  </si>
  <si>
    <t>10.6 Fire Potential Index (WMP.450) ................................................................................................ 252</t>
  </si>
  <si>
    <t>10.6.1 Existing Calculation Approach and Use ............................................................................. 252</t>
  </si>
  <si>
    <t>10.6.2 Known Limitations of Existing Approach .......................................................................... 254</t>
  </si>
  <si>
    <t>10.6.3 Planned Improvements ..................................................................................................... 254</t>
  </si>
  <si>
    <t>11 Emergency Preparedness, Collaboration, and Community Outreach ........................................ 255</t>
  </si>
  <si>
    <t>11.1 Targets....................................................................................................................................... 256</t>
  </si>
  <si>
    <t>11.1.1 Qualitative Targets ............................................................................................................ 256</t>
  </si>
  <si>
    <t>11.2 Emergency Preparedness and Recovery Plan ........................................................................... 258</t>
  </si>
  <si>
    <t>11.2.1 Overview of Wildfire and PSPS Emergency Preparedness and Service Restoration ........ 258</t>
  </si>
  <si>
    <t>11.2.1.1 Overview of Wildfire and PSPS Protocols, Policies, and Procedures ........................ 258</t>
  </si>
  <si>
    <t>11.2.1.2 Key Personnel, Qualifications, and Training ............................................................. 261</t>
  </si>
  <si>
    <t>11.2.1.3 Memorandum of Agreements .................................................................................. 262</t>
  </si>
  <si>
    <t>11.2.2 Planning and Allocation of Resources ............................................................................... 263</t>
  </si>
  <si>
    <t>11.3 External Collaboration and Coordination ................................................................................. 264</t>
  </si>
  <si>
    <t>11.3.1 Communication Strategy with Public Safety Partners ...................................................... 264</t>
  </si>
  <si>
    <t>11.3.2 Collaboration on Local and Regional Wildfire Mitigation Planning .................................. 266</t>
  </si>
  <si>
    <t>11.3.3 Collaboration with Tribal Governments ............................................................................ 268</t>
  </si>
  <si>
    <t>11.4 Public Communication, Outreach, and Education Awareness.................................................. 270</t>
  </si>
  <si>
    <t>11.4.1 Protocols for Emergency Communications ....................................................................... 271</t>
  </si>
  <si>
    <t>11.4.2 Messaging ......................................................................................................................... 273</t>
  </si>
  <si>
    <t>11.4.3 Outreach and Education Awareness Activities ................................................................. 274</t>
  </si>
  <si>
    <t>11.4.4 Engagement with Access and Functional Needs Populations .......................................... 276</t>
  </si>
  <si>
    <t>11.4.4.1 Summary of Key AFN Demographics ........................................................................ 276</t>
  </si>
  <si>
    <t>11.4.4.2 Evaluation of Challenges and Needs during a Wildfire or PSPS Event ...................... 277</t>
  </si>
  <si>
    <t>11.4.4.3 Plans to Address Needs of the AFN Customer Base ................................................. 277</t>
  </si>
  <si>
    <t>11.4.5 Engagement with Tribal Nations ....................................................................................... 277</t>
  </si>
  <si>
    <t>11.4.6 Current Gaps and Limitations ........................................................................................... 278</t>
  </si>
  <si>
    <t>11.5 Customer Support in Wildfire and PSPS Emergencies .............................................................. 279</t>
  </si>
  <si>
    <t>11.5.1 Outage Reporting .............................................................................................................. 279</t>
  </si>
  <si>
    <t>11.5.2 Support for Low-Income Customers ................................................................................. 279</t>
  </si>
  <si>
    <t>11.5.3 Billing Adjustments ........................................................................................................... 280</t>
  </si>
  <si>
    <t>11.5.4 Deposit Waivers ................................................................................................................ 280</t>
  </si>
  <si>
    <t>11.5.5 Extended Payment Plans ................................................................................................... 280</t>
  </si>
  <si>
    <t>11.5.6 Suspension of Disconnection and Nonpayment Fees ....................................................... 280</t>
  </si>
  <si>
    <t>11.5.7 Repair Processing and Timing ........................................................................................... 280</t>
  </si>
  <si>
    <t>11.5.8 Community Assistance Locations and Services ................................................................. 280</t>
  </si>
  <si>
    <t>11.5.9 Medical Baseline Support Services ................................................................................... 282</t>
  </si>
  <si>
    <t>11.5.10 Access to Electrical Corporation Representatives ........................................................ 282</t>
  </si>
  <si>
    <t>12 Enterprise Systems ................................................................................................................. 284</t>
  </si>
  <si>
    <t>12.1.1 Qualitative Targets ............................................................................................................ 284</t>
  </si>
  <si>
    <t>12.2 Summary of Enterprise Systems ............................................................................................... 286</t>
  </si>
  <si>
    <t>13 Lessons Learned ..................................................................................................................... 289</t>
  </si>
  <si>
    <t>13.1 Description and Summary of Lessons Learned ......................................................................... 295</t>
  </si>
  <si>
    <t>13.1.1 Feedback from Government Agencies and Stakeholders ................................................. 295</t>
  </si>
  <si>
    <t>13.1.2 Collaboration with Other Electrical Corporations and Industry Experts .......................... 295</t>
  </si>
  <si>
    <t>13.1.3 PSPS or Outage Events ...................................................................................................... 295</t>
  </si>
  <si>
    <t>13.1.4 Outcomes from Previous WMP Cycles ............................................................................. 296</t>
  </si>
  <si>
    <t>13.1.5 Areas for Continued Improvement ................................................................................... 296</t>
  </si>
  <si>
    <t>13.2 Working Group Meetings .......................................................................................................... 296</t>
  </si>
  <si>
    <t>13.2.1 PSPS Working Group ......................................................................................................... 296</t>
  </si>
  <si>
    <t>13.2.2 Risk Modeling Working Group .......................................................................................... 296</t>
  </si>
  <si>
    <t>13.2.3 Grid Hardening Working Groups ....................................................................................... 296</t>
  </si>
  <si>
    <t>13.2.4 Enhanced Vegetation Management Working Group ........................................................ 297</t>
  </si>
  <si>
    <t>13.3 Discontinued Activities .............................................................................................................. 298</t>
  </si>
  <si>
    <t>Section</t>
  </si>
  <si>
    <t>Section #</t>
  </si>
  <si>
    <t>Page #</t>
  </si>
  <si>
    <t>3.2.1</t>
  </si>
  <si>
    <t>3.2.2</t>
  </si>
  <si>
    <t>3.2.3</t>
  </si>
  <si>
    <t>5.1.1</t>
  </si>
  <si>
    <t>5.2.1</t>
  </si>
  <si>
    <t>5.2.2</t>
  </si>
  <si>
    <t>5.2.1.1</t>
  </si>
  <si>
    <t>5.2.2.1</t>
  </si>
  <si>
    <t>5.2.2.2</t>
  </si>
  <si>
    <t>5.2.2.3</t>
  </si>
  <si>
    <t>5.2.3</t>
  </si>
  <si>
    <t>5.5.1.1</t>
  </si>
  <si>
    <t>5.5.1.2</t>
  </si>
  <si>
    <t>5.6.2.1</t>
  </si>
  <si>
    <t>5.6.2.2</t>
  </si>
  <si>
    <t>5.6.2.3</t>
  </si>
  <si>
    <t>5.7.3</t>
  </si>
  <si>
    <t>5.7.4</t>
  </si>
  <si>
    <t>5.7.5</t>
  </si>
  <si>
    <t>6.1.1</t>
  </si>
  <si>
    <t>6.1.2</t>
  </si>
  <si>
    <t>6.1.2.1</t>
  </si>
  <si>
    <t>6.1.3</t>
  </si>
  <si>
    <t>6.1.3.1</t>
  </si>
  <si>
    <t>6.1.3.2</t>
  </si>
  <si>
    <t>6.1.3.3</t>
  </si>
  <si>
    <t>6.1.3.4</t>
  </si>
  <si>
    <t>6.2.1</t>
  </si>
  <si>
    <t>6.2.1.1</t>
  </si>
  <si>
    <t>6.2.1.2</t>
  </si>
  <si>
    <t>6.2.1.3</t>
  </si>
  <si>
    <t>6.2.2</t>
  </si>
  <si>
    <t>8.1.1</t>
  </si>
  <si>
    <t>8.1.2</t>
  </si>
  <si>
    <t>8.2.1</t>
  </si>
  <si>
    <t>8.2.1.1</t>
  </si>
  <si>
    <t>8.2.1.2</t>
  </si>
  <si>
    <t>8.2.1.4</t>
  </si>
  <si>
    <t>8.2.1.3</t>
  </si>
  <si>
    <t>8.2.1.5</t>
  </si>
  <si>
    <t>8.2.1.6</t>
  </si>
  <si>
    <t>8.2.2</t>
  </si>
  <si>
    <t>8.2.2.1</t>
  </si>
  <si>
    <t>8.2.2.2</t>
  </si>
  <si>
    <t>8.2.2.3</t>
  </si>
  <si>
    <t>8.2.2.4</t>
  </si>
  <si>
    <t>8.2.2.5</t>
  </si>
  <si>
    <t>8.2.2.6</t>
  </si>
  <si>
    <t>8.2.3</t>
  </si>
  <si>
    <t>8.2.3.1</t>
  </si>
  <si>
    <t>8.2.3.2</t>
  </si>
  <si>
    <t>8.2.4</t>
  </si>
  <si>
    <t>8.2.4.1</t>
  </si>
  <si>
    <t>8.2.4.2</t>
  </si>
  <si>
    <t>8.2.4.3</t>
  </si>
  <si>
    <t>8.2.4.4</t>
  </si>
  <si>
    <t>8.2.4.5</t>
  </si>
  <si>
    <t>8.2.4.6</t>
  </si>
  <si>
    <t>8.2.5</t>
  </si>
  <si>
    <t>8.2.5.1</t>
  </si>
  <si>
    <t>8.2.5.2</t>
  </si>
  <si>
    <t>8.2.6</t>
  </si>
  <si>
    <t>8.2.7</t>
  </si>
  <si>
    <t>8.2.7.1</t>
  </si>
  <si>
    <t>8.2.7.2</t>
  </si>
  <si>
    <t>8.2.7.3</t>
  </si>
  <si>
    <t>8.2.7.4</t>
  </si>
  <si>
    <t>8.2.7.5</t>
  </si>
  <si>
    <t>8.2.7.6</t>
  </si>
  <si>
    <t>8.2.8</t>
  </si>
  <si>
    <t>8.2.8.1</t>
  </si>
  <si>
    <t>8.2.9</t>
  </si>
  <si>
    <t>8.2.9.1</t>
  </si>
  <si>
    <t>8.2.9.2</t>
  </si>
  <si>
    <t>8.2.9.4</t>
  </si>
  <si>
    <t>8.2.9.3</t>
  </si>
  <si>
    <t>8.2.9.5</t>
  </si>
  <si>
    <t>8.2.9.6</t>
  </si>
  <si>
    <t>8.2.10</t>
  </si>
  <si>
    <t>8.2.11</t>
  </si>
  <si>
    <t>8.2.11.1</t>
  </si>
  <si>
    <t>8.2.11.2</t>
  </si>
  <si>
    <t>8.2.11.3</t>
  </si>
  <si>
    <t>8.2.11.4</t>
  </si>
  <si>
    <t>8.2.12</t>
  </si>
  <si>
    <t>8.2.12.1</t>
  </si>
  <si>
    <t>8.2.13</t>
  </si>
  <si>
    <t>8.3.1</t>
  </si>
  <si>
    <t xml:space="preserve">8.3.1.1 </t>
  </si>
  <si>
    <t>8.3.1.2</t>
  </si>
  <si>
    <t>8.3.1.3</t>
  </si>
  <si>
    <t>8.3.2</t>
  </si>
  <si>
    <t>8.3.2.1</t>
  </si>
  <si>
    <t>8.3.2.2</t>
  </si>
  <si>
    <t>8.3.2.3</t>
  </si>
  <si>
    <t>8.3.3</t>
  </si>
  <si>
    <t>8.3.3.1</t>
  </si>
  <si>
    <t>8.3.3.2</t>
  </si>
  <si>
    <t>8.3.3.3</t>
  </si>
  <si>
    <t>8.3.4</t>
  </si>
  <si>
    <t>8.3.4.1</t>
  </si>
  <si>
    <t>8.3.4.2</t>
  </si>
  <si>
    <t>8.3.4.3</t>
  </si>
  <si>
    <t>8.3.5</t>
  </si>
  <si>
    <t>8.3.5.1</t>
  </si>
  <si>
    <t>8.3.5.2</t>
  </si>
  <si>
    <t>8.3.5.3</t>
  </si>
  <si>
    <t>8.3.6</t>
  </si>
  <si>
    <t>8.3.6.1</t>
  </si>
  <si>
    <t>8.3.6.2</t>
  </si>
  <si>
    <t>8.3.6.3</t>
  </si>
  <si>
    <t>8.3.7</t>
  </si>
  <si>
    <t>8.3.7.1</t>
  </si>
  <si>
    <t>8.3.7.2</t>
  </si>
  <si>
    <t>8.3.7.3</t>
  </si>
  <si>
    <t>8.3.8</t>
  </si>
  <si>
    <t>8.3.8.1</t>
  </si>
  <si>
    <t>8.3.8.2</t>
  </si>
  <si>
    <t>8.3.8.3</t>
  </si>
  <si>
    <t>8.3.9</t>
  </si>
  <si>
    <t>8.3.9.1</t>
  </si>
  <si>
    <t>8.3.9.2</t>
  </si>
  <si>
    <t>8.3.9.3</t>
  </si>
  <si>
    <t>8.3.10</t>
  </si>
  <si>
    <t>8.3.10.1</t>
  </si>
  <si>
    <t>8.3.10.2</t>
  </si>
  <si>
    <t>8.3.11</t>
  </si>
  <si>
    <t>8.4.1</t>
  </si>
  <si>
    <t>8.4.2</t>
  </si>
  <si>
    <t>8.4.3</t>
  </si>
  <si>
    <t>8.4.3.1</t>
  </si>
  <si>
    <t>8.4.3.2</t>
  </si>
  <si>
    <t>8.5.1</t>
  </si>
  <si>
    <t>8.5.2</t>
  </si>
  <si>
    <t>8.5.2.1</t>
  </si>
  <si>
    <t>8.5.2.2</t>
  </si>
  <si>
    <t>8.5.2.3</t>
  </si>
  <si>
    <t>8.5.3</t>
  </si>
  <si>
    <t>8.5.3.1</t>
  </si>
  <si>
    <t>8.5.3.2</t>
  </si>
  <si>
    <t>8.5.3.3</t>
  </si>
  <si>
    <t>8.5.4</t>
  </si>
  <si>
    <t>8.5.4.1</t>
  </si>
  <si>
    <t>8.5.4.2</t>
  </si>
  <si>
    <t>8.5.4.3</t>
  </si>
  <si>
    <t>8.5.5</t>
  </si>
  <si>
    <t>8.5.5.1</t>
  </si>
  <si>
    <t>8.5.5.2</t>
  </si>
  <si>
    <t>8.5.5.3</t>
  </si>
  <si>
    <t>8.5.6</t>
  </si>
  <si>
    <t>8.5.6.1</t>
  </si>
  <si>
    <t>8.5.6.2</t>
  </si>
  <si>
    <t>8.5.6.3</t>
  </si>
  <si>
    <t>8.5.7</t>
  </si>
  <si>
    <t>8.5.7.1</t>
  </si>
  <si>
    <t>8.5.7.2</t>
  </si>
  <si>
    <t>8.5.7.3</t>
  </si>
  <si>
    <t>8.6.1</t>
  </si>
  <si>
    <t>8.6.2</t>
  </si>
  <si>
    <t>8.6.3</t>
  </si>
  <si>
    <t>8.6.4</t>
  </si>
  <si>
    <t>8.6.5</t>
  </si>
  <si>
    <t>8.7.1</t>
  </si>
  <si>
    <t>8.7.1.1</t>
  </si>
  <si>
    <t>8.7.1.2</t>
  </si>
  <si>
    <t>8.7.1.3</t>
  </si>
  <si>
    <t>8.7.2</t>
  </si>
  <si>
    <t>8.7.3</t>
  </si>
  <si>
    <t>8.7.3.1</t>
  </si>
  <si>
    <t>8.7.3.2</t>
  </si>
  <si>
    <t>8.7.3.2 Procedures for Deployment of Fire Prevention and ignition Mitigation resources and Equipment</t>
  </si>
  <si>
    <t>8.7.3.2 Procedures for Deployment of Fire Prevention and ignition Mitigation resources and Equipment…199</t>
  </si>
  <si>
    <t>9.1.1</t>
  </si>
  <si>
    <t>9.1.2</t>
  </si>
  <si>
    <t>9.2.1</t>
  </si>
  <si>
    <t>9.2.1.1</t>
  </si>
  <si>
    <t>9.2.1.2</t>
  </si>
  <si>
    <t>9.2.1.3</t>
  </si>
  <si>
    <t>9.2.1.4</t>
  </si>
  <si>
    <t>9.2.1.5</t>
  </si>
  <si>
    <t>9.2.1.6</t>
  </si>
  <si>
    <t>9.2.2</t>
  </si>
  <si>
    <t>9.2.2.1</t>
  </si>
  <si>
    <t>9.2.2.2</t>
  </si>
  <si>
    <t>9.2.2.3</t>
  </si>
  <si>
    <t>9.2.2.4</t>
  </si>
  <si>
    <t>9.2.2.5</t>
  </si>
  <si>
    <t>9.2.2.6</t>
  </si>
  <si>
    <t>9.3.1</t>
  </si>
  <si>
    <t>9.3.2</t>
  </si>
  <si>
    <t>9.3.3</t>
  </si>
  <si>
    <t>9.3.4</t>
  </si>
  <si>
    <t>9.4.1</t>
  </si>
  <si>
    <t>9.4.2</t>
  </si>
  <si>
    <t>9.4.3</t>
  </si>
  <si>
    <t>9.4.4</t>
  </si>
  <si>
    <t>9.5.1</t>
  </si>
  <si>
    <t>9.5.2</t>
  </si>
  <si>
    <t>9.5.3</t>
  </si>
  <si>
    <t>9.5.4</t>
  </si>
  <si>
    <t>9.6.1</t>
  </si>
  <si>
    <t>9.6.2</t>
  </si>
  <si>
    <t>9.6.3</t>
  </si>
  <si>
    <t>9.6.4</t>
  </si>
  <si>
    <t>9.7.1</t>
  </si>
  <si>
    <t>9.7.2</t>
  </si>
  <si>
    <t>9.7.3</t>
  </si>
  <si>
    <t>9.7.4</t>
  </si>
  <si>
    <t>9.8.1</t>
  </si>
  <si>
    <t>9.8.1.1</t>
  </si>
  <si>
    <t>9.8.1.2</t>
  </si>
  <si>
    <t>9.8.1.3</t>
  </si>
  <si>
    <t>9.8.2</t>
  </si>
  <si>
    <t>9.8.2.1</t>
  </si>
  <si>
    <t>9.8.2.2</t>
  </si>
  <si>
    <t>9.8.2.3</t>
  </si>
  <si>
    <t>9.8.3</t>
  </si>
  <si>
    <t>9.8.3.1</t>
  </si>
  <si>
    <t>9.8.3.2</t>
  </si>
  <si>
    <t>9.8.3.3</t>
  </si>
  <si>
    <t>9.8.4</t>
  </si>
  <si>
    <t>9.8.4.1</t>
  </si>
  <si>
    <t>9.8.4.2</t>
  </si>
  <si>
    <t>9.8.4.3</t>
  </si>
  <si>
    <t>9.8.5</t>
  </si>
  <si>
    <t>9.8.5.1</t>
  </si>
  <si>
    <t>9.8.5.2</t>
  </si>
  <si>
    <t>9.8.5.3</t>
  </si>
  <si>
    <t>9.8.6</t>
  </si>
  <si>
    <t>9.8.6.1</t>
  </si>
  <si>
    <t>9.8.6.2</t>
  </si>
  <si>
    <t>9.8.6.3</t>
  </si>
  <si>
    <t>9.9.1</t>
  </si>
  <si>
    <t>9.9.2</t>
  </si>
  <si>
    <t>9.9.3</t>
  </si>
  <si>
    <t>9.9.4</t>
  </si>
  <si>
    <t>9.10.1</t>
  </si>
  <si>
    <t>9.10.2</t>
  </si>
  <si>
    <t>9.10.3</t>
  </si>
  <si>
    <t>9.10.4</t>
  </si>
  <si>
    <t>9.11.1</t>
  </si>
  <si>
    <t>9.11.2</t>
  </si>
  <si>
    <t>9.11.3</t>
  </si>
  <si>
    <t>9.11.4</t>
  </si>
  <si>
    <t>9.11.5</t>
  </si>
  <si>
    <t>9.11.6</t>
  </si>
  <si>
    <t>9.11.7</t>
  </si>
  <si>
    <t>9.12.1</t>
  </si>
  <si>
    <t>9.12.2</t>
  </si>
  <si>
    <t>9.12.3</t>
  </si>
  <si>
    <t>9.13.1</t>
  </si>
  <si>
    <t>9.13.2</t>
  </si>
  <si>
    <t>10.1.1</t>
  </si>
  <si>
    <t>10.1.2</t>
  </si>
  <si>
    <t>10.2.1</t>
  </si>
  <si>
    <t>10.2.1.1</t>
  </si>
  <si>
    <t>10.2.1.2</t>
  </si>
  <si>
    <t>10.2.1.3</t>
  </si>
  <si>
    <t>10.2.2</t>
  </si>
  <si>
    <t xml:space="preserve">10.2.3 </t>
  </si>
  <si>
    <t>10.2.4</t>
  </si>
  <si>
    <t>10.3.1</t>
  </si>
  <si>
    <t>10.3.2</t>
  </si>
  <si>
    <t>10.3.3</t>
  </si>
  <si>
    <t>10.3.4</t>
  </si>
  <si>
    <t>10.4.1</t>
  </si>
  <si>
    <t>10.4.1.1</t>
  </si>
  <si>
    <t>10.4.1.2</t>
  </si>
  <si>
    <t>10.4.1.3</t>
  </si>
  <si>
    <t>10.4.2</t>
  </si>
  <si>
    <t>10.4.3</t>
  </si>
  <si>
    <t>10.4.4</t>
  </si>
  <si>
    <t>10.5.1</t>
  </si>
  <si>
    <t>10.5.1.1</t>
  </si>
  <si>
    <t>10.5.1.2</t>
  </si>
  <si>
    <t>10.5.2</t>
  </si>
  <si>
    <t>10.5.3</t>
  </si>
  <si>
    <t>10.5.4</t>
  </si>
  <si>
    <t>10.5.5</t>
  </si>
  <si>
    <t>10.6.1</t>
  </si>
  <si>
    <t>10.6.2</t>
  </si>
  <si>
    <t>10.6.3</t>
  </si>
  <si>
    <t>11.1.1</t>
  </si>
  <si>
    <t>11.2.1</t>
  </si>
  <si>
    <t>11.2.1.1</t>
  </si>
  <si>
    <t>11.2.1.2</t>
  </si>
  <si>
    <t>11.2.1.3</t>
  </si>
  <si>
    <t>11.2.2</t>
  </si>
  <si>
    <t>11.3.1</t>
  </si>
  <si>
    <t>11.3.2</t>
  </si>
  <si>
    <t>11.3.3</t>
  </si>
  <si>
    <t>11.4.1</t>
  </si>
  <si>
    <t>11.4.2</t>
  </si>
  <si>
    <t>11.4.3</t>
  </si>
  <si>
    <t>11.4.4</t>
  </si>
  <si>
    <t>11.4.4.1</t>
  </si>
  <si>
    <t>11.4.4.2</t>
  </si>
  <si>
    <t>11.4.4.3</t>
  </si>
  <si>
    <t>11.4.5</t>
  </si>
  <si>
    <t>11.4.6</t>
  </si>
  <si>
    <t>11.5.1</t>
  </si>
  <si>
    <t>11.5.2</t>
  </si>
  <si>
    <t>11.5.3</t>
  </si>
  <si>
    <t>11.5.4</t>
  </si>
  <si>
    <t>11.5.5</t>
  </si>
  <si>
    <t>11.5.6</t>
  </si>
  <si>
    <t>11.5.7</t>
  </si>
  <si>
    <t>11.5.8</t>
  </si>
  <si>
    <t>11.5.9</t>
  </si>
  <si>
    <t>11.5.10</t>
  </si>
  <si>
    <t>12.1.1</t>
  </si>
  <si>
    <t>13.1.1</t>
  </si>
  <si>
    <t>13.1.2</t>
  </si>
  <si>
    <t>13.1.3</t>
  </si>
  <si>
    <t>13.1.4</t>
  </si>
  <si>
    <t>13.1.5</t>
  </si>
  <si>
    <t>13.2.1</t>
  </si>
  <si>
    <t>13.2.2</t>
  </si>
  <si>
    <t>13.2.3</t>
  </si>
  <si>
    <t>13.2.4</t>
  </si>
  <si>
    <t>12.1</t>
  </si>
  <si>
    <t>cle</t>
  </si>
  <si>
    <t>3.6 Projected Expenditures .</t>
  </si>
  <si>
    <t xml:space="preserve">5.2 Risk Analysis Framework </t>
  </si>
  <si>
    <t>5.4 Summary of Risk Models .</t>
  </si>
  <si>
    <t xml:space="preserve">5.5.2 Top Risk-Contributing Circuits/Segments/Spans </t>
  </si>
  <si>
    <t xml:space="preserve">6.1.3.3 Activity Scheduling </t>
  </si>
  <si>
    <t>8.1.2 Quantitative Targets .</t>
  </si>
  <si>
    <t xml:space="preserve">8.2.1.5 Updates to Activity </t>
  </si>
  <si>
    <t xml:space="preserve">8.2.2.5 Updates to Activity </t>
  </si>
  <si>
    <t xml:space="preserve">8.2.4.5 Updates to Activity </t>
  </si>
  <si>
    <t xml:space="preserve">8.2.7.5 Updates to Activity </t>
  </si>
  <si>
    <t xml:space="preserve">8.2.9.5 Updates to Activity </t>
  </si>
  <si>
    <t xml:space="preserve">8.5.4 Pass Rate Calculation </t>
  </si>
  <si>
    <t xml:space="preserve">8.6.1 Procedures Documenting the Work Order Process </t>
  </si>
  <si>
    <t>9.1.2 Quantitative Targets .</t>
  </si>
  <si>
    <t>9.2.1.4 Fall-in Mitigation .</t>
  </si>
  <si>
    <t>9.2.2.4 Fall-in Mitigation .</t>
  </si>
  <si>
    <t xml:space="preserve">9.4 Pole Clearing (WMP.512) </t>
  </si>
  <si>
    <t xml:space="preserve">9.8.1.2 Partnership History </t>
  </si>
  <si>
    <t xml:space="preserve">9.8.2.2 Partnership History </t>
  </si>
  <si>
    <t xml:space="preserve">9.8.3.2 Partnership History </t>
  </si>
  <si>
    <t xml:space="preserve">9.8.4.2 Partnership History </t>
  </si>
  <si>
    <t xml:space="preserve">9.8.5.2 Partnership History </t>
  </si>
  <si>
    <t xml:space="preserve">9.8.6 San Diego County Fire </t>
  </si>
  <si>
    <t xml:space="preserve">9.8.6.2 Partnership History </t>
  </si>
  <si>
    <t>9.12.1 Priority Assignment .</t>
  </si>
  <si>
    <t>9.12.2 Backlog Elimination .</t>
  </si>
  <si>
    <t>10.1.1 Qualitative Targets .</t>
  </si>
  <si>
    <t xml:space="preserve">10.1.2 Quantitative Targets </t>
  </si>
  <si>
    <t xml:space="preserve">10.2.3 Planned Improvements </t>
  </si>
  <si>
    <t xml:space="preserve">10.3.3 Planned Improvements </t>
  </si>
  <si>
    <t xml:space="preserve">10.4.1.2 Cameras (WMP.1343) </t>
  </si>
  <si>
    <t xml:space="preserve">10.5.1.1 Weather Research and Forecasting (WMP.541) </t>
  </si>
  <si>
    <t xml:space="preserve">10.5.3 Planned Improvements </t>
  </si>
  <si>
    <t>10.5.5 Weather Station Maintenance and Calibration .</t>
  </si>
  <si>
    <t xml:space="preserve">10.6.3 Planned Improvements </t>
  </si>
  <si>
    <t>11.1.1 Qualitative Targets .</t>
  </si>
  <si>
    <t xml:space="preserve">11.2.1.1 Overview of Wildfire and PSPS Protocols, Policies, and Procedures  </t>
  </si>
  <si>
    <t>11.4.3 Outreach and Education Awareness Activities .</t>
  </si>
  <si>
    <t>11.5.3 Billing Adjustments .</t>
  </si>
  <si>
    <t>11.5.8 Community Assistance Locations and Services .</t>
  </si>
  <si>
    <t>12.1.1 Qualitative Targets .</t>
  </si>
  <si>
    <t xml:space="preserve">13.2 Working Group Meetings </t>
  </si>
  <si>
    <t xml:space="preserve">13.2.4 Enhanced Vegetation Management Working Group </t>
  </si>
  <si>
    <t xml:space="preserve">1 Executive Summary </t>
  </si>
  <si>
    <t xml:space="preserve">3.2 Plan Objectives </t>
  </si>
  <si>
    <t xml:space="preserve">3.2.3 Vegetation Management and Inspections </t>
  </si>
  <si>
    <t>3.7 Climate Change .</t>
  </si>
  <si>
    <t xml:space="preserve">4 Overview of the Service Territory </t>
  </si>
  <si>
    <t xml:space="preserve">5.2.1.1 WiNGS-Planning and WiNGS-Ops Models </t>
  </si>
  <si>
    <t>5.2.2 Risk and Risk Components Calculation .</t>
  </si>
  <si>
    <t>5.3 Risk Scenarios .</t>
  </si>
  <si>
    <t>5.5 Risk Analysis Results and Presentation .</t>
  </si>
  <si>
    <t>5.6.2.2 Reanalysis .</t>
  </si>
  <si>
    <t>5.7.2 Design basis .</t>
  </si>
  <si>
    <t>5.7.5 Data Egineering Optimization .</t>
  </si>
  <si>
    <t xml:space="preserve">6.1 Risk Evaluation </t>
  </si>
  <si>
    <t>6.1.2 Risk-Informed Prioritization .</t>
  </si>
  <si>
    <t xml:space="preserve">7.4 Lessons Learned </t>
  </si>
  <si>
    <t>8.1 Targets.</t>
  </si>
  <si>
    <t>8.2 Grid Design and System Hardening</t>
  </si>
  <si>
    <t xml:space="preserve">8.2.1.1 Tracking ID </t>
  </si>
  <si>
    <t xml:space="preserve">8.2.2.1 Tracking ID </t>
  </si>
  <si>
    <t xml:space="preserve">8.2.4.1 Tracking ID </t>
  </si>
  <si>
    <t>8.2.5 Traditional Overhead Hardening</t>
  </si>
  <si>
    <t xml:space="preserve">8.2.7.1 Tracking ID </t>
  </si>
  <si>
    <t xml:space="preserve">8.2.9.1 Tracking ID </t>
  </si>
  <si>
    <t xml:space="preserve">8.5.3 Sampling Plan </t>
  </si>
  <si>
    <t xml:space="preserve">8.5.5 Other Metrics </t>
  </si>
  <si>
    <t xml:space="preserve">8.6.3 Prioritization of Work Orders </t>
  </si>
  <si>
    <t>8.7 Grid Operations and Procedures .</t>
  </si>
  <si>
    <t>9.1 Targets.</t>
  </si>
  <si>
    <t xml:space="preserve">9.2.1.1 Overview and Area Inspected </t>
  </si>
  <si>
    <t>9.2.1.2 Procedures .</t>
  </si>
  <si>
    <t>9.2.1.5 Scheduling .</t>
  </si>
  <si>
    <t xml:space="preserve">9.2.2.1 Overview and Area Inspected </t>
  </si>
  <si>
    <t>9.2.2.2 Procedures .</t>
  </si>
  <si>
    <t>9.2.2.5 Scheduling .</t>
  </si>
  <si>
    <t xml:space="preserve">9.8.1 Fire Safe Council of San Diego County </t>
  </si>
  <si>
    <t>9.9 Activities Based on Weather Conditions .</t>
  </si>
  <si>
    <t>9.10 Post-Fire Service Restoration .</t>
  </si>
  <si>
    <t xml:space="preserve">9.11.3 Sample Sizes </t>
  </si>
  <si>
    <t>9.13.1 Recruitment .</t>
  </si>
  <si>
    <t>10.1 Targets</t>
  </si>
  <si>
    <t xml:space="preserve">10.6 Fire Potential Index (WMP.450) </t>
  </si>
  <si>
    <t>11.1 Targets</t>
  </si>
  <si>
    <t xml:space="preserve">11.2.2 Planning and Allocation of Resources </t>
  </si>
  <si>
    <t>11.4 Public Communication, Outreach, and Education Awareness</t>
  </si>
  <si>
    <t xml:space="preserve">11.4.6 Current Gaps and Limitations </t>
  </si>
  <si>
    <t xml:space="preserve">11.5.7 Repair Processing and Timing </t>
  </si>
  <si>
    <t>12.2 Summary of Enterprise Systems .</t>
  </si>
  <si>
    <t>13 Lessons Learned .</t>
  </si>
  <si>
    <t>13.2.2 Risk Modeling Working Group .</t>
  </si>
  <si>
    <t xml:space="preserve">1.2 Objectives </t>
  </si>
  <si>
    <t>2 Responsible Persons .</t>
  </si>
  <si>
    <t xml:space="preserve">3 Overview of Base WMP </t>
  </si>
  <si>
    <t xml:space="preserve">3.2.2 Grid Design, Operations, and Maintenance </t>
  </si>
  <si>
    <t>4.1 Service Territory .</t>
  </si>
  <si>
    <t xml:space="preserve">5.1.1 Overview </t>
  </si>
  <si>
    <t>5.2.3 Key Assumptions and Limitations .</t>
  </si>
  <si>
    <t xml:space="preserve">5.3.2 Extreme-Event/High Uncertainty Scenarios </t>
  </si>
  <si>
    <t xml:space="preserve">5.6.2.1 Modularization </t>
  </si>
  <si>
    <t xml:space="preserve">6 Wildfire Mitigation Strategy </t>
  </si>
  <si>
    <t xml:space="preserve">6.1.1 Approach </t>
  </si>
  <si>
    <t>7 Public Safety Power Shutoff .</t>
  </si>
  <si>
    <t>8.2.1.4 Impact of the Activity on Outage Program Risk .</t>
  </si>
  <si>
    <t>8.2.1.6 Compatible Activities .</t>
  </si>
  <si>
    <t>8.2.2.6 Compatible Activities .</t>
  </si>
  <si>
    <t>8.2.4.4 Impact of the Activity on Outage Program Risk .</t>
  </si>
  <si>
    <t>8.2.4.6 Compatible Activities .</t>
  </si>
  <si>
    <t xml:space="preserve">8.7.1.2 Automatic Recloser Settings (WMP.1018) </t>
  </si>
  <si>
    <t xml:space="preserve">8.8 Workforce Planning </t>
  </si>
  <si>
    <t>9.2 Vegetation Management Inspections .</t>
  </si>
  <si>
    <t xml:space="preserve">9.3.1 Overview </t>
  </si>
  <si>
    <t>9.3.4 Updates .</t>
  </si>
  <si>
    <t xml:space="preserve">9.4.1 Overview </t>
  </si>
  <si>
    <t>9.4.4 Updates .</t>
  </si>
  <si>
    <t>9.5 Wood and Slash Management .</t>
  </si>
  <si>
    <t xml:space="preserve">9.5.1 Overview </t>
  </si>
  <si>
    <t>9.5.4 Updates .</t>
  </si>
  <si>
    <t xml:space="preserve">9.6.1 Overview </t>
  </si>
  <si>
    <t>9.6.4 Updates .</t>
  </si>
  <si>
    <t xml:space="preserve">9.7.1 Overview </t>
  </si>
  <si>
    <t>9.7.4 Updates .</t>
  </si>
  <si>
    <t>9.8.2 Viejas Band of Kumeyaay Indians .</t>
  </si>
  <si>
    <t>9.8.4 San Diego Regional Fire &amp; Emergency Services Foundation .</t>
  </si>
  <si>
    <t xml:space="preserve">9.9.1 Overview </t>
  </si>
  <si>
    <t>9.9.4 Updates .</t>
  </si>
  <si>
    <t xml:space="preserve">9.10.4 Updates </t>
  </si>
  <si>
    <t>9.12.3 Trends .</t>
  </si>
  <si>
    <t>10.2 Environmental Monitoring Systems .</t>
  </si>
  <si>
    <t>10.2.1 Existing Systems, Technologies, and Procedures .</t>
  </si>
  <si>
    <t>10.2.1.2 Air Quality Stations .</t>
  </si>
  <si>
    <t xml:space="preserve">10.2.2 Evaluation and Selection of New Systems </t>
  </si>
  <si>
    <t>10.3.1 Existing Systems, Technologies, and Procedures .</t>
  </si>
  <si>
    <t xml:space="preserve">10.3.2 Evaluation and Selection of New Systems </t>
  </si>
  <si>
    <t xml:space="preserve">10.4.1 Existing Ignition Detection Sensors and Systems </t>
  </si>
  <si>
    <t>10.5.2 Known Limitations of Existing Approach .</t>
  </si>
  <si>
    <t>10.6.2 Known Limitations of Existing Approach .</t>
  </si>
  <si>
    <t>11.2 Emergency Preparedness and Recovery Plan .</t>
  </si>
  <si>
    <t>11.4.1 Protocols for Emergency Communications .</t>
  </si>
  <si>
    <t xml:space="preserve">11.4.4 Engagement with Access and Functional Needs Populations </t>
  </si>
  <si>
    <t>11.4.5 Engagement with Tribal Nations .</t>
  </si>
  <si>
    <t xml:space="preserve">11.5 Customer Support in Wildfire and PSPS Emergencies </t>
  </si>
  <si>
    <t xml:space="preserve">11.5.4 Deposit Waivers </t>
  </si>
  <si>
    <t>11.5.5 Extended Payment Plans .</t>
  </si>
  <si>
    <t xml:space="preserve">11.5.6 Suspension of Disconnection and Nonpayment Fees </t>
  </si>
  <si>
    <t>12 Enterprise Systems .</t>
  </si>
  <si>
    <t xml:space="preserve">13.1.5 Areas for Continued Improvement </t>
  </si>
  <si>
    <t>1.1 Primary Goal.</t>
  </si>
  <si>
    <t xml:space="preserve">1.3 Framework for Development of the WMP </t>
  </si>
  <si>
    <t>3.1 Primary Goal.</t>
  </si>
  <si>
    <t>3.4 Prioritized List of Wildfire Risks and Risk Drivers .</t>
  </si>
  <si>
    <t>3.5 Performance Metrics .</t>
  </si>
  <si>
    <t>5.1 Methodology .</t>
  </si>
  <si>
    <t xml:space="preserve">5.2.2.1 Likelihood of Risk Event </t>
  </si>
  <si>
    <t xml:space="preserve">5.6.1 Independent Review </t>
  </si>
  <si>
    <t xml:space="preserve">5.6.2 Model Controls, Design, and Review </t>
  </si>
  <si>
    <t>5.6.2.3 Version Control .</t>
  </si>
  <si>
    <t>5.7.3 Risk Presentation .</t>
  </si>
  <si>
    <t>6.1.3 Activity Selection Process.</t>
  </si>
  <si>
    <t>6.1.3.2 Activity Prioritization .</t>
  </si>
  <si>
    <t xml:space="preserve">6.2 Wildfire Mitigation Strategy </t>
  </si>
  <si>
    <t xml:space="preserve">6.2.1 Anticipated Risk Reduction </t>
  </si>
  <si>
    <t xml:space="preserve">6.2.1.1 Projected Overall Risk Reduction </t>
  </si>
  <si>
    <t xml:space="preserve">6.2.2 Interim Activities </t>
  </si>
  <si>
    <t>8.2.1.3 Impact of the Activity on Wildfire Risk .</t>
  </si>
  <si>
    <t xml:space="preserve">8.2.2.2 Overview of the Activity </t>
  </si>
  <si>
    <t>8.2.3 Distribution Pole Replacements and Reinforcements .</t>
  </si>
  <si>
    <t xml:space="preserve">8.2.4.2 Overview of the Activity </t>
  </si>
  <si>
    <t>8.2.4.3 Impact of the Activity on Wildfire Risk .</t>
  </si>
  <si>
    <t xml:space="preserve">8.2.7.2 Overview of the Activity </t>
  </si>
  <si>
    <t xml:space="preserve">8.2.9 Line Removal (in the HFTD) </t>
  </si>
  <si>
    <t xml:space="preserve">8.2.9.2 Overview of the Activity </t>
  </si>
  <si>
    <t xml:space="preserve">8.5.2.1 Grid Design and System Hardening </t>
  </si>
  <si>
    <t>8.5.2.2 Asset Inspections</t>
  </si>
  <si>
    <t xml:space="preserve">8.5.2.3 Equipment Maintenance and Repair </t>
  </si>
  <si>
    <t xml:space="preserve">8.5.3.1 Grid Design and System Hardening </t>
  </si>
  <si>
    <t>8.5.3.2 Asset Inspections</t>
  </si>
  <si>
    <t xml:space="preserve">8.5.3.3 Equipment Maintenance and Repair </t>
  </si>
  <si>
    <t xml:space="preserve">8.5.4.1 Grid Design and System Hardening </t>
  </si>
  <si>
    <t>8.5.4.2 Asset Inspections</t>
  </si>
  <si>
    <t xml:space="preserve">8.5.4.3 Equipment Maintenance and Repair </t>
  </si>
  <si>
    <t xml:space="preserve">8.5.5.1 Grid Design and System Hardening </t>
  </si>
  <si>
    <t>8.5.5.2 Asset Inspections</t>
  </si>
  <si>
    <t xml:space="preserve">8.5.5.3 Equipment Maintenance and Repair </t>
  </si>
  <si>
    <t>8.5.6 Documentation of Findings .</t>
  </si>
  <si>
    <t xml:space="preserve">8.5.6.1 Grid Design and System Hardening </t>
  </si>
  <si>
    <t>8.5.6.2 Asset Inspections</t>
  </si>
  <si>
    <t xml:space="preserve">8.5.6.3 Equipment Maintenance and Repair </t>
  </si>
  <si>
    <t xml:space="preserve">8.5.7.1 Grid Design and System Hardening </t>
  </si>
  <si>
    <t>8.5.7.2 Asset Inspections</t>
  </si>
  <si>
    <t xml:space="preserve">8.5.7.3 Equipment Maintenance and Repair </t>
  </si>
  <si>
    <t>8.6 Work Orders .</t>
  </si>
  <si>
    <t xml:space="preserve">8.7.1 Equipment Settings to Reduce Wildfire Risk </t>
  </si>
  <si>
    <t xml:space="preserve">8.7.2 Grid Response Procedures and Notifications </t>
  </si>
  <si>
    <t xml:space="preserve">8.7.3.1 Work Procedures during Different Levels of Wildfire Risk </t>
  </si>
  <si>
    <t>9.2.1.6 Updates .</t>
  </si>
  <si>
    <t>9.2.2.6 Updates .</t>
  </si>
  <si>
    <t xml:space="preserve">9.3.2 Procedures </t>
  </si>
  <si>
    <t xml:space="preserve">9.3.3 Scheduling </t>
  </si>
  <si>
    <t xml:space="preserve">9.4.2 Procedures </t>
  </si>
  <si>
    <t xml:space="preserve">9.4.3 Scheduling </t>
  </si>
  <si>
    <t xml:space="preserve">9.5.2 Procedures </t>
  </si>
  <si>
    <t xml:space="preserve">9.5.3 Scheduling </t>
  </si>
  <si>
    <t xml:space="preserve">9.6.2 Procedures </t>
  </si>
  <si>
    <t xml:space="preserve">9.6.3 Scheduling </t>
  </si>
  <si>
    <t xml:space="preserve">9.7 Integrated Vegetation Management: Fuels Management (WMP.497) </t>
  </si>
  <si>
    <t xml:space="preserve">9.7.2 Procedures </t>
  </si>
  <si>
    <t xml:space="preserve">9.7.3 Scheduling </t>
  </si>
  <si>
    <t xml:space="preserve">9.8 Partnerships </t>
  </si>
  <si>
    <t xml:space="preserve">9.8.1.1 Overview </t>
  </si>
  <si>
    <t>9.8.1.3 Future Projects .</t>
  </si>
  <si>
    <t xml:space="preserve">9.8.2.1 Overview </t>
  </si>
  <si>
    <t>9.8.2.3 Future Projects .</t>
  </si>
  <si>
    <t xml:space="preserve">9.8.3.1 Overview </t>
  </si>
  <si>
    <t>9.8.3.3 Future Projects .</t>
  </si>
  <si>
    <t xml:space="preserve">9.8.4.1 Overview </t>
  </si>
  <si>
    <t>9.8.4.3 Future Projects .</t>
  </si>
  <si>
    <t xml:space="preserve">9.8.5 Inter-Tribal Long Term Recovery Foundation </t>
  </si>
  <si>
    <t xml:space="preserve">9.8.5.1 Overview </t>
  </si>
  <si>
    <t>9.8.5.3 Future Projects .</t>
  </si>
  <si>
    <t xml:space="preserve">9.8.6.1 Overview </t>
  </si>
  <si>
    <t>9.8.6.3 Future Projects .</t>
  </si>
  <si>
    <t xml:space="preserve">9.9.2 Procedures </t>
  </si>
  <si>
    <t xml:space="preserve">9.9.3 Scheduling </t>
  </si>
  <si>
    <t>9.10.1 Overview .</t>
  </si>
  <si>
    <t xml:space="preserve">9.11.1 Overview, Objectives, and Targets </t>
  </si>
  <si>
    <t>9.11.2 QA/QC Procedures .</t>
  </si>
  <si>
    <t xml:space="preserve">9.11.6 Documentation of Findings </t>
  </si>
  <si>
    <t>9.11.7 Changes to QA/QC Since Last WMP and Planned Improvements .</t>
  </si>
  <si>
    <t xml:space="preserve">9.12 Work Orders </t>
  </si>
  <si>
    <t xml:space="preserve">10 Situational Awareness and Forecasting </t>
  </si>
  <si>
    <t>10.4 Ignition Detection Systems .</t>
  </si>
  <si>
    <t>10.4.1.1 Satellite Based Remote Sensing (WMP.971)</t>
  </si>
  <si>
    <t>10.4.1.3 Fire Growth Potential Software .</t>
  </si>
  <si>
    <t xml:space="preserve">10.4.2 Evaluation and Selection of New Detection Systems </t>
  </si>
  <si>
    <t xml:space="preserve">10.5 Weather Forecasting </t>
  </si>
  <si>
    <t>10.5.1.2 SAWTI (WMP.540).</t>
  </si>
  <si>
    <t xml:space="preserve">11 Emergency Preparedness, Collaboration, and Community Outreach </t>
  </si>
  <si>
    <t>11.3.2 Collaboration on Local and Regional Wildfire Mitigation Planning .</t>
  </si>
  <si>
    <t xml:space="preserve">11.4.2 Messaging </t>
  </si>
  <si>
    <t xml:space="preserve">11.4.4.1 Summary of Key AFN Demographics </t>
  </si>
  <si>
    <t xml:space="preserve">11.4.4.3 Plans to Address Needs of the AFN Customer Base </t>
  </si>
  <si>
    <t>11.5.1 Outage Reporting .</t>
  </si>
  <si>
    <t>11.5.2 Support for Low-Income Customers .</t>
  </si>
  <si>
    <t xml:space="preserve">11.5.9 Medical Baseline Support Services </t>
  </si>
  <si>
    <t xml:space="preserve">11.5.10 Access to Electrical Corporation Representatives </t>
  </si>
  <si>
    <t>13.1 Description and Summary of Lessons Learned .</t>
  </si>
  <si>
    <t xml:space="preserve">13.1.4 Outcomes from Previous WMP Cycles </t>
  </si>
  <si>
    <t xml:space="preserve">3.2.1 Public Safety Power Shutoff </t>
  </si>
  <si>
    <t xml:space="preserve">3.3 Utility Mitigation Activity Tracking IDs </t>
  </si>
  <si>
    <t xml:space="preserve">4.2 Catastrophic Wildfire History </t>
  </si>
  <si>
    <t xml:space="preserve">4.3 Frequently De-Energized Circuits </t>
  </si>
  <si>
    <t xml:space="preserve">5 Risk Methodology and Assessment </t>
  </si>
  <si>
    <t xml:space="preserve">5.2.1 Risk and Risk Component Identification </t>
  </si>
  <si>
    <t xml:space="preserve">5.2.2.2 Consequence of Risk Event </t>
  </si>
  <si>
    <t xml:space="preserve">5.2.2.3 Risk </t>
  </si>
  <si>
    <t xml:space="preserve">5.3.1 Design Basis Scenarios </t>
  </si>
  <si>
    <t xml:space="preserve">5.5.1 Top Risk Areas within the HFRA </t>
  </si>
  <si>
    <t xml:space="preserve">5.5.1.1 Geospatial Maps of Top-Risk Areas within the HFRA </t>
  </si>
  <si>
    <t xml:space="preserve">5.5.1.2 Proposed Updates to the HFTD </t>
  </si>
  <si>
    <t xml:space="preserve">5.6 Quality Assurance and Quality Control </t>
  </si>
  <si>
    <t xml:space="preserve">5.7 Risk Assessment Improvement Plan </t>
  </si>
  <si>
    <t xml:space="preserve">5.7.1 Risk Assessment Methodology </t>
  </si>
  <si>
    <t xml:space="preserve">5.7.4 Risk Event Tracking </t>
  </si>
  <si>
    <t xml:space="preserve">6.1.2.1 Prioritized List of Risks </t>
  </si>
  <si>
    <t xml:space="preserve">6.1.3.1 Identifying and Evaluating Mitigation Initiatives </t>
  </si>
  <si>
    <t xml:space="preserve">6.1.3.4 Key Stakeholders for Decision Making </t>
  </si>
  <si>
    <t xml:space="preserve">6.2.1.2 Risk Impact of Activities </t>
  </si>
  <si>
    <t xml:space="preserve">7.1 Overview </t>
  </si>
  <si>
    <t xml:space="preserve">7.2 Process for Initiating a PSPS De-Energization </t>
  </si>
  <si>
    <t xml:space="preserve">7.3 PSPS Impact Redution on Frequently De-Energized Circuits </t>
  </si>
  <si>
    <t xml:space="preserve">8.1.1 Qualitative Targets </t>
  </si>
  <si>
    <t xml:space="preserve">8.2.2 Undergrounding of Electric Lines and/or Equipment (WMP.473) </t>
  </si>
  <si>
    <t xml:space="preserve">8.2.6 Emerging Grid Hardening Technology Installations and Pilots </t>
  </si>
  <si>
    <t xml:space="preserve">8.2.8 Installation of System Automation Equipment </t>
  </si>
  <si>
    <t xml:space="preserve">8.5 Quality Assurance and Quality Control </t>
  </si>
  <si>
    <t xml:space="preserve">8.6.4 Procedure for Monitoring/Reinspecting Open Work Orders </t>
  </si>
  <si>
    <t xml:space="preserve">8.6.5 Open Work Order Trends </t>
  </si>
  <si>
    <t xml:space="preserve">9.1.1 Qualitative Targets </t>
  </si>
  <si>
    <t xml:space="preserve">9.2.1 Detailed Inspections (WMP.494) </t>
  </si>
  <si>
    <t xml:space="preserve">9.2.1.3 Clearance </t>
  </si>
  <si>
    <t xml:space="preserve">9.2.2 Off-Cycle Patrols (WMP.508) </t>
  </si>
  <si>
    <t xml:space="preserve">9.2.2.3 Clearance </t>
  </si>
  <si>
    <t xml:space="preserve">9.3 Pruning and Removal (WMP.501) </t>
  </si>
  <si>
    <t xml:space="preserve">9.6 Defensible Space </t>
  </si>
  <si>
    <t xml:space="preserve">9.8.3 Campo Band of Diegueno Mission Indians </t>
  </si>
  <si>
    <t xml:space="preserve">9.10.2 Procedures </t>
  </si>
  <si>
    <t xml:space="preserve">9.10.3 Scheduling </t>
  </si>
  <si>
    <t xml:space="preserve">9.11.4 Pass Rate Calculation </t>
  </si>
  <si>
    <t xml:space="preserve">9.11.5 Other Metrics </t>
  </si>
  <si>
    <t xml:space="preserve">9.13 Workforce Planning (WMP.506) </t>
  </si>
  <si>
    <t>9.13.2 Training and Retention</t>
  </si>
  <si>
    <t xml:space="preserve">10.2.1.1 Weather Stations </t>
  </si>
  <si>
    <t xml:space="preserve">10.2.1.3 Fuel Moisture (WMP.1334) </t>
  </si>
  <si>
    <t xml:space="preserve">10.2.4 Evaluating Activities </t>
  </si>
  <si>
    <t xml:space="preserve">10.3 Grid Monitoring Systems </t>
  </si>
  <si>
    <t xml:space="preserve">10.3.4 Evaluating Activities </t>
  </si>
  <si>
    <t xml:space="preserve">10.4.3 Planned Integration of New Ignition Detection Technologies </t>
  </si>
  <si>
    <t xml:space="preserve">10.4.4 Evaluating Activities </t>
  </si>
  <si>
    <t xml:space="preserve">10.5.1 Existing Modeling Approach </t>
  </si>
  <si>
    <t xml:space="preserve">10.5.4 Evaluating Activities </t>
  </si>
  <si>
    <t xml:space="preserve">10.6.1 Existing Calculation Approach and Use </t>
  </si>
  <si>
    <t xml:space="preserve">11.2.1.2 Key Personnel, Qualifications, and Training </t>
  </si>
  <si>
    <t xml:space="preserve">11.2.1.3 Memorandum of Agreements </t>
  </si>
  <si>
    <t xml:space="preserve">11.3 External Collaboration and Coordination </t>
  </si>
  <si>
    <t xml:space="preserve">11.3.1 Communication Strategy with Public Safety Partners </t>
  </si>
  <si>
    <t xml:space="preserve">11.3.3 Collaboration with Tribal Governments </t>
  </si>
  <si>
    <t xml:space="preserve">13.1.1 Feedback from Government Agencies and Stakeholders </t>
  </si>
  <si>
    <t xml:space="preserve">13.1.2 Collaboration with Other Electrical Corporations and Industry Experts </t>
  </si>
  <si>
    <t xml:space="preserve">13.1.3 PSPS or Outage Events </t>
  </si>
  <si>
    <t xml:space="preserve">13.2.1 PSPS Working Group </t>
  </si>
  <si>
    <t xml:space="preserve">13.2.3 Grid Hardening Working Groups </t>
  </si>
  <si>
    <t xml:space="preserve">13.3 Discontinued Activities </t>
  </si>
  <si>
    <t>8.2.1 Combined Covered Conductor Installation (WMP.455)</t>
  </si>
  <si>
    <t>8 Grid Design, Operations, and Maintenance</t>
  </si>
  <si>
    <t xml:space="preserve">8.2.3.1 Distribution Pole Replacement and Reinforcement Program </t>
  </si>
  <si>
    <t xml:space="preserve">8.2.2.4 Impact of the Activity on Outage Program Risk </t>
  </si>
  <si>
    <t xml:space="preserve">8.2.2.3 Impact of the Activity on Wildfire Risk </t>
  </si>
  <si>
    <t>8.2.3.2 Strategic Pole Replacement Program (WMP.1189)</t>
  </si>
  <si>
    <t xml:space="preserve">8.2.4 Transmission Pole/Tower Replacements and Reinforcements (WMP.472) </t>
  </si>
  <si>
    <t>8.2.5.1 Distribution Overhead System Hardening (Traditional) (WMP.475)</t>
  </si>
  <si>
    <t>8.2.5.2 Transmission System Hardening Program (WMP.543, WMP.545)</t>
  </si>
  <si>
    <t>8.2.7 Microgrids (WMP.462)</t>
  </si>
  <si>
    <t>8.2.7.3 Impact of the Activity on Wildfire Risk</t>
  </si>
  <si>
    <t>8.2.7.4 Impact of the Activity on Outage Program Risk</t>
  </si>
  <si>
    <t>8.2.7.6 Compatible Activities</t>
  </si>
  <si>
    <t>8.2.8.1 Advanced Protection (WMP.463)</t>
  </si>
  <si>
    <t>8.2.9.3 Impact of the Activity on Wildfire Risk</t>
  </si>
  <si>
    <t>8.2.9.4 Impact of the Activity on Outage Program Risk</t>
  </si>
  <si>
    <t>8.2.9.6 Compatible Activities</t>
  </si>
  <si>
    <t>8.2.10 Other Grid Topology Improvements to Minimize Risk of Ignitions</t>
  </si>
  <si>
    <t>8.2.11 Other Grid Topology Improvements to Mitigate or Reduce PSPS Events</t>
  </si>
  <si>
    <t>8.2.11.1 PSPS Sectionalizing Enhancement Program (WMP.461)</t>
  </si>
  <si>
    <t>8.2.11.2 Standby Power Program (WMP.468)</t>
  </si>
  <si>
    <t>8.2.11.3 Customized Resiliency Assessments (WMP.1432)</t>
  </si>
  <si>
    <t>8.2.11.4 Generator Assistance Program (WMP.467)</t>
  </si>
  <si>
    <t>8.2.12 Other Technologies and Systems not Listed Above</t>
  </si>
  <si>
    <t>8.2.12.1 Ignition Management Program (WMP.558)</t>
  </si>
  <si>
    <t>8.2.13 Status Updates on Additional Technologies being Piloted</t>
  </si>
  <si>
    <t>8.3 Asset Inspections</t>
  </si>
  <si>
    <t>8.3.1 Distribution Overhead Detailed Inspections (WMP.478)</t>
  </si>
  <si>
    <t>8.3.1.1 Overview</t>
  </si>
  <si>
    <t>8.3.1.2 Frequency or Trigger</t>
  </si>
  <si>
    <t>8.3.1.3 Accomplishments, Roadblocks, and Updates</t>
  </si>
  <si>
    <t>8.3.2 Transmission Overhead Detailed Inspections (WMP.479)</t>
  </si>
  <si>
    <t>8.3.2.1 Overview</t>
  </si>
  <si>
    <t>8.3.2.2 Frequency or Trigger</t>
  </si>
  <si>
    <t>8.3.2.3 Accomplishments, Roadblocks, and Updates</t>
  </si>
  <si>
    <t>8.3.3 Transmission Infrared Inspections (WMP.482)</t>
  </si>
  <si>
    <t>8.3.3.1 Overview</t>
  </si>
  <si>
    <t>8.3.3.2 Frequency or Trigger</t>
  </si>
  <si>
    <t>8.3.3.3 Accomplishments, Roadblocks, and Updates</t>
  </si>
  <si>
    <t>8.3.4 Distribution Wood Pole Intrusive Inspections (WMP.483)</t>
  </si>
  <si>
    <t>8.3.4.1 Overview</t>
  </si>
  <si>
    <t>8.3.4.2 Frequency or Trigger</t>
  </si>
  <si>
    <t>8.3.4.3 Accomplishments, Roadblocks, and Updates</t>
  </si>
  <si>
    <t>8.3.5 Transmission Wood Pole Intrusive Inspections (WMP.1190)</t>
  </si>
  <si>
    <t>8.3.5.1 Overview</t>
  </si>
  <si>
    <t>8.3.5.2 Frequency or Trigger</t>
  </si>
  <si>
    <t>8.3.5.3 Accomplishments, Roadblocks, and Updates</t>
  </si>
  <si>
    <t>8.3.6 Risk-Informed Drone Inspections (WMP.552)</t>
  </si>
  <si>
    <t>8.3.6.1 Overview</t>
  </si>
  <si>
    <t>8.3.6.2 Frequency or Trigger</t>
  </si>
  <si>
    <t>8.3.6.3 Accomplishments, Roadblocks, and Updates</t>
  </si>
  <si>
    <t>8.3.7 Distribution Overhead Patrol Inspections (WMP.488)</t>
  </si>
  <si>
    <t>8.3.7.1 Overview</t>
  </si>
  <si>
    <t>8.3.7.2 Frequency or Trigger</t>
  </si>
  <si>
    <t>8.3.7.3 Accomplishments, Roadblocks, and Update</t>
  </si>
  <si>
    <t>8.3.8 Transmission Overhead Patrol Inspections (WMP.489)</t>
  </si>
  <si>
    <t>8.3.8.1 Overview</t>
  </si>
  <si>
    <t>8.3.8.2 Frequency or Trigger</t>
  </si>
  <si>
    <t>8.3.8.3 Accomplishments, Roadblocks, and Updates</t>
  </si>
  <si>
    <t>8.3.9 Substation Patrol Inspections (WMP.492)</t>
  </si>
  <si>
    <t>8.3.9.1 Overview</t>
  </si>
  <si>
    <t>8.3.9.2 Frequency or Trigger</t>
  </si>
  <si>
    <t>8.3.9.3 Accomplishments, Roadblocks, and Updates</t>
  </si>
  <si>
    <t xml:space="preserve">8.3.10 Discontinued Asset Inspection Programs </t>
  </si>
  <si>
    <t>8.3.10.1 Distribution Infrared Inspections (WMP.481)</t>
  </si>
  <si>
    <t>8.3.10.2 Transmission 69 kV Tier 3 Visual Inspections (WMP.555)</t>
  </si>
  <si>
    <t>8.3.11 Asset Inspection Pilot Programs</t>
  </si>
  <si>
    <t>8.4 Equipment Maintenance and Repair (WMP.1130)</t>
  </si>
  <si>
    <t>8.4.1 Maintenance Strategies</t>
  </si>
  <si>
    <t>8.4.2 Timeframe for Remediation</t>
  </si>
  <si>
    <t>8.4.3 Failure and Ignition Causes</t>
  </si>
  <si>
    <t>8.4.3.1 Failure Causes</t>
  </si>
  <si>
    <t>8.4.3.2 Ignition Causes</t>
  </si>
  <si>
    <t>8.5.1 Overview, Objectives, and Targets</t>
  </si>
  <si>
    <t>8.5.2 QA and QC Procedures</t>
  </si>
  <si>
    <t>8.5.7 Changes to QA and QC Since Last WMP and Planned Improvements</t>
  </si>
  <si>
    <t>8.6.2 Plan for Correcting Past Due Work Orders, if Applicable</t>
  </si>
  <si>
    <t>8.7.1.1 Protective Equipment and Device Settings (WMP.991)</t>
  </si>
  <si>
    <t>8.7.1.3 Settings of other Emerging Technologies</t>
  </si>
  <si>
    <t>8.7.3 Personnel Work Procedures and Training in Conditions of Elevated Fire Risk</t>
  </si>
  <si>
    <t>9 Vegetation Management and Inspections</t>
  </si>
  <si>
    <t>9.11 Quality Assurance and Quality Control of Vegetation Management (WMP.505)</t>
  </si>
  <si>
    <t>11.2.1 Overview of Wildfire and PSPS Emergency Preparedness and Service Restoration</t>
  </si>
  <si>
    <t>11.4.4.2 Evaluation of Challenges and Needs during a Wildfire or PSPS Event</t>
  </si>
  <si>
    <t>Regarding Vegetation Management Inspections:
On page 209 of its 2026-2028 Base WMP, SDG&amp;E lists the Area Inspected for all Vegetation
Management Inspection programs as “HFTD.” On pages 57-60 of its 2026-2028 Base WMP,
SDG&amp;E describes evaluating high fire areas outside of the HFTD and explains why SDG&amp;E has
not proposed adding these areas to the HFTD. SDG&amp;E states that some of these areas are of a
lower priority for grid-hardening initiatives but does not mention other WMP activities.
a. Explain SDG&amp;E’s decision-making process for excluding the WUI and coastal canyons
from SDG&amp;E’s 2026-2028 WMP Vegetation Management Inspection Programs and
associated targets. Discuss the variables that contributed to this decision (e.g.,
geography, workforce, resources, effectiveness of other mitigations, etc.).
b. Does SDG&amp;E plan to perform Detailed Inspection (WMP.494) in the WUI and coastal
canyons during the 2026-2028 WMP cycle?
i. If not, provide the estimated risk reduction achieved by performing Detailed
Inspections to:
1. The WUI
2. Coastal canyons
c. Does SDG&amp;E plan to perform Off-Cycle Patrols (WMP.508) in the WUI and coastal
canyons during the 2026-2028 WMP cycle?
i. If not, provide the estimated risk reduction achieved by adding Off-Cycle
Patrols to:
1. The WUI
2. Coastal canyons</t>
  </si>
  <si>
    <t>Regarding Integrated Vegetation Management Activities:
In SDG&amp;E's 2023-2025 Base WMP (pages 284-286), sections 8.2.3.6 High-Risk Species and
8.2.3.7 Fire-Resilient Right-of-Ways SDG&amp;E includes four integrated vegetation management
activities: Right Tree, Right Place (WMP.1325), Community Tree Rebate Program (WMP.1326),
Land Services Vegetation Abatement (WMP.1327) and Fire Coordination Fuels Reduction MOU
&amp; Grant (WMP.1328). On page 215 of its 2026-2028 Base WMP, SDG&amp;E lists Fuels Management
(WMP.497) as its only IVM activity. SDG&amp;E states that “because of the relative lack of
vegetation density along its major transmission corridors, SDG&amp;E does not engage in these
traditional integrated vegetation management activities.”
a. Does SDG&amp;E plan to perform all or some of the activities that its 2023-2025 Base WMP
describes for WMP.1325, WMP.1326, WMP.1327, and WMP.1328 during the 2026-2028
WMP cycle?
i. If yes, describe which activities SDG&amp;E plans to perform and which it will
discontinue during the 2026-2028 Base WMP cycle.
ii. For each of these activities its plans to perform during the 2026-2028 WMP
cycle, explain why SDG&amp;E excludes these activities from its 2026-2028 Base
WMP.
iii. For each of these activities it will not perform during the 2026-2028 WMP cycle,
explain SDG&amp;E’s decision-making process for discontinuing the activity.
Discuss the variables that contributed to this decision (e.g., geography,
workforce, resources, effectiveness of other mitigations, etc.).</t>
  </si>
  <si>
    <t>Regarding Vegetation Management Quality Assurance and Quality Control:
On page 224 of its 2026-2028 WMP, SDG&amp;E combines Detailed Inspections (WMP.494), Prune
and Removal (Clearance)(WMP.501), and Pole Clearing (WMP.512) into a single quality check
activity/row in Table 9-6: Vegetation Management QA and QC Activity Targets.
a. Complete the table below with a separate row for each activity containing activityspecific
quantitative values for population/sample unit, annual population size,
annual sample size, confidence level, and margin of error (MOE).
i. In the “Annual Sample Size” column, list the number of individual sample units
that make up the sample rather than listing a percentage of the population.</t>
  </si>
  <si>
    <t>Regarding Larger QA/QC Sample Sizes for Enhanced Vegetation Management Activities
in the HFTD:
On page 289 of its 2023-2025 WMP, SDG&amp;E indicates that "a higher sampling percentage is
used for some enhanced vegetation management activities in the HFTD, including a 100
percent post-trim audit of all completed trim and removal work generated from the off-cycle
patrol (WMP.508) activities… Additionally, audits are performed on 100 percent of all work
completed on tree trim “Memo” work orders." SDG&amp;E’s audit of a higher percentage of “some
enhanced vegetation management activities in the HFTD” is absent from its 2026-2028 Base
WMP.
a. Does SDG&amp;E plan to perform a post-trim audit of completed trim and removal work
generated from off-cycle patrol activities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
b. Does SDG&amp;E plan to audit work completed on tree trim “Memo” work orders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t>
  </si>
  <si>
    <t>Regarding Benchmarking Performance of Vegetation Management Operations Across
Multiple VMAs:
On page 290 of its 2023-2025 Base WMP, SDG&amp;E states it “is considering the development of
compliance-based audits as a measure of system status and reliability. Such audits may be
performed across multiple VMAs and create benchmarking for the performance of vegetation
management operations. The anticipated timeline to implement compliance-based audits is
2 to 3 years.”
a. Provide an update on the progress of using audits to benchmark the performance of
vegetation management operations across multiple VMAs.
b. Provide a summary of findings, lessons learned, and improvements to vegetation
operations that SDG&amp;E has implemented as a result of considering compliance-based
audits as a measure of system status and reliability.</t>
  </si>
  <si>
    <t>Regarding Past Due Work Order Quantities and Constraint Types:
On page 228 of its 2026-2028 Base WMP, SDG&amp;E lists 9,916 past due work orders in Tables 9-7
and 9-8. On page 292 of its 2023-2025 Base WMP, SDG&amp;E lists 981 past due work orders.
a. Describe the factors that have primarily led to an approximately 900 percent increase
in past due work orders from the time of 2023-2025 Base WMP submission to the time
of the 2026-2028 Base WMP submission.</t>
  </si>
  <si>
    <t>Regarding Financial Attribute Components:
On page 29 of SDG&amp;E’s 2026-2028 Base WMP, SDG&amp;E discusses two general components of
the financial attribute: societal damage and utility repair costs.
a. Provide information on the magnitude of these two components in comparison to one
another, including the following individual portions for each component:
i. Physical damage, lost wages, and relocation costs for societal damage
ii. Labor and materials for utility repair
b. Provide an example of how total cost is calculated showing the various societal
damage and utility repair monetization components.</t>
  </si>
  <si>
    <t>Regarding Climate Change Projections:
On page 30 of SDG&amp;E’s 2026-2028 Base WMP, SDG&amp;E notes that a system-wide climate
adaptation vulnerability assessment (CAVA) is being analyzed to examine mid- and endcentury
climate change projections. SDG&amp;E notes that it plans to update its risk modeling
methodology when new data becomes available.
a. Provide a timeline for the completion of this examination and its implementation into
the risk modeling methodology. This timeline must include:
i. Discreet steps within the timeline for implementation
ii. Expected completion dates for each step, down to quarter granularity (i.e., Q4
2025)</t>
  </si>
  <si>
    <t>Regarding Consequence Models:
On page 36 of SDG&amp;E’s 2026-2028 Base WMP, Figure 5-6 depicts the differences between the
WiNGS-Ops and WiNGS-Planning consequence models.
a. Provide a description of any additional differences between the two models not
captured within Figure 5-6.
b. Explain why egress is only included as a part of the WiNGS-Planning model.
c. Explain how the egress factor is calculated.</t>
  </si>
  <si>
    <t>Regarding Attributes for Wildfire Consequence:
a. On page 38 of SDG&amp;E’s 2026-2028 Base WMP, SDG&amp;E Table 5-4 provides estimates
used to calculate various risk components.
i. For the safety component, SDG&amp;E states that it is using an assumption of a
0.00617 factor to estimate the total number of equivalent fatalities per
structure destroyed. Provide documentation justifying the basis for this
assumption, including the analysis conducted on the CAL FIRE data set as
discussed within SDG&amp;E Table 5-4.
ii. For the financial component, SDG&amp;E states that it is using an assumption of
$2,350 per acre burned for suppression and restoration cost. Provide
documentation justifying the basis for this assumption, including any analysis
performed.
b. On pages 39 and 40 of SDG&amp;E’s 2026-2028 Base WMP, the financial attributes for PSPS
and PEDS consequences are discussed in SDG&amp;E Table 5-5 and SDG&amp;E Table 5-6,
respectively. Provide additional discussion and justification on the motivation and
basis for the differences in financial attribute assumptions used for PSPS and PEDS.Include any supporting documentation and analysis that led to the financial attribute assumptions used.</t>
  </si>
  <si>
    <t>Zhenying Shao</t>
  </si>
  <si>
    <t>With regard to Figure 1-1: 2026-2028 Expected risk Reduction:
a. Does the risk reduction indicated include SDG&amp;E's convex risk weighting
function/attitude?
b. If the answer to a) is yes, please provide an equivalent figure using a neutral risk
attitude.</t>
  </si>
  <si>
    <t>With regard to “Wind Gust Weight” described on p. 13, how is this weighting
determined and the driver normalized?</t>
  </si>
  <si>
    <t>Please provide technical documentation for the risk driver statistical analysis and
testing mentioned on page 14: “Topographical and climatological risk factors,
which include factors include FPI, temperature, humidity, wind gust, elevation,
slope, and aspect associated with the location where risk events were observed,
were evaluated. Test statistics method Mann Whitney Test was used to compare the
sample mean of a risk driver to the sample mean of the other risk drivers. If the
difference was statistically significant, this risk factor is noted in OEIS Table 3-1 as
influential for a risk driver. These factors are evaluated based on the historical
climatological data and current topographical characteristics of the locations
associated with each risk driver.”</t>
  </si>
  <si>
    <t>Please provide tabular data in Excel spreadsheet format for the following figures:
a. OEIS Table 3-1: List of Risks and Risk Drivers to Prioritize
b. OEIS Table 4-3: Frequently De-energized Circuits
c. OEIS Table 6-1 and Appendix F, List of Prioritized Areas
d. SDG&amp;E Table 6-1 Potential Mitigation Activities for Risk Drivers
e. OEIS Table 6-3 Risk Impact of Activities
f. Appendix G refers to a dead web link. Please provide the data in Excel
spreadsheet as well as fix the weblink.</t>
  </si>
  <si>
    <t>Please provide GIS data in the form of shapefiles or geodatabases that support the
following figures (if these have not already been provided).
a. Figure 4-3: Frequently De-energized circuits, p. 22.</t>
  </si>
  <si>
    <t>Is FPI historic geographic data available, if so is it available through a public
interface and if not how difficult would it to be to produce?
a. If SDG&amp;E were asked to produce FPI estimates given a set of geographic points
and date/time, how far back into history could SDG&amp;E provide FPI data?</t>
  </si>
  <si>
    <t xml:space="preserve">Joseph Mitchell </t>
  </si>
  <si>
    <t>OEIS Table 9-6</t>
  </si>
  <si>
    <t>Vegetation Management QA and QC Activity Targets</t>
  </si>
  <si>
    <t>N/A</t>
  </si>
  <si>
    <t>Absence Enhanced vegetation management activities in the HFTD in 2026-2028 Base WMP</t>
  </si>
  <si>
    <t>2023-2025 Base WMP</t>
  </si>
  <si>
    <t>Benchmarking Performance of Vegetation Management Operations Across</t>
  </si>
  <si>
    <t>Table 9-7</t>
  </si>
  <si>
    <t>Number of Past Due Vegetation Management Work Orders Categorized by Age
and HFTD Tier
HTFD Area 0-30 Days 31-90 Days 91-180</t>
  </si>
  <si>
    <t>Figure 5-6</t>
  </si>
  <si>
    <t>WiNGS-Planning and Ops Calculation Schematic</t>
  </si>
  <si>
    <t>5.2.2.2.1</t>
  </si>
  <si>
    <t>Table 5-4</t>
  </si>
  <si>
    <t>Wildfire CoRE</t>
  </si>
  <si>
    <t>Attributes for Wildfire Consequence</t>
  </si>
  <si>
    <t>Figure 1-1</t>
  </si>
  <si>
    <t>2026-2028 Expected Risk Reduction</t>
  </si>
  <si>
    <t>OEIS Table 3-1: List of Risks and Risk Drivers to Prioritize .......................................................................... 11</t>
  </si>
  <si>
    <t>OEIS Table 3-2: Self-Identified Performance Metrics Table ........................................................................ 14</t>
  </si>
  <si>
    <t>OEIS Table 3-3: Summary of Projected WMP Expenditures ....................................................................... 16</t>
  </si>
  <si>
    <t>OEIS Table 4-1: High-Level Service Territory Components ......................................................................... 19</t>
  </si>
  <si>
    <t>OEIS Table 4-2: Catastrophic Electrical Corporation Wildfires ................................................................... 21</t>
  </si>
  <si>
    <t>OEIS Table 4-3: Frequently De-energized Circuits ...................................................................................... 23</t>
  </si>
  <si>
    <t>OEIS Table 5-1: Risk Modeling Assumptions and Limitations ..................................................................... 43</t>
  </si>
  <si>
    <t>OEIS Table 5-2: Summary of Design Scenarios ........................................................................................... 49</t>
  </si>
  <si>
    <t>OEIS Table 5-3: Summary of Extreme-Event Scenarios .............................................................................. 52</t>
  </si>
  <si>
    <t>OEIS Table 5-4: Summary of Risk Models ................................................................................................... 53</t>
  </si>
  <si>
    <t>OEIS Table 5-5: Summary of Top-Risk Circuits, Segments, or Spans .......................................................... 60</t>
  </si>
  <si>
    <t>OEIS Table 5-6: Utility Risk Assessment Improvement Plan ....................................................................... 79</t>
  </si>
  <si>
    <t>OEIS Table 6-2: Stakeholder Roles and Responsibilities in the Decision-Making Process ........................ 106</t>
  </si>
  <si>
    <t>OEIS Table 6-3: Risk Impact of Activities ................................................................................................... 111</t>
  </si>
  <si>
    <t>OEIS Table 6-4: Summary of Risk Reduction for Top-Risk Circuits ............................................................ 116</t>
  </si>
  <si>
    <t>OEIS Table 8-1: Grid Design, Operations, and Maintenance Targets by Year .......................................... 126</t>
  </si>
  <si>
    <t>OEIS Table 8-2: Asset Inspection Frequency, Method, and Criteria ......................................................... 151</t>
  </si>
  <si>
    <t>OEIS Table 8-3: Grid Design, Asset Inspections, and Maintenance QA and QC Program Objectives ....... 177</t>
  </si>
  <si>
    <t>OEIS Table 8-4: Grid Design, Asset Inspections, and Maintenance QA and QC Activity Targets .............. 179</t>
  </si>
  <si>
    <t>OEIS Table 8-5: Number of Past Due Asset Work Orders Categorized by Age ......................................... 193</t>
  </si>
  <si>
    <t>OEIS Table 8-6: Number of Past Due Asset Work Orders Categorized by Age for Priority Levels ............ 194</t>
  </si>
  <si>
    <t>OEIS Table 8-7: Top Ten Impacted Circuits from Changes to PEDS in the Past 3 Years ........................... 194</t>
  </si>
  <si>
    <t>OEIS Table 8-8: Top Ten Impacted Circuits from Changes to PEDS in the Past 3 Years ........................... 196</t>
  </si>
  <si>
    <t>OEIS Table 9-1: Vegetation Management Targets by Year (Non-inspection Targets) .............................. 207</t>
  </si>
  <si>
    <t>OEIS Table 9-2: Vegetation Inspections and Pole Clearing Targets by Year ............................................. 208</t>
  </si>
  <si>
    <t>OEIS Table 9-3: Vegetation Management Inspection Frequency, Method, and Criteria ......................... 209</t>
  </si>
  <si>
    <t>OEIS Table 9-4: Partnerships in Vegetation Management ....................................................................... 216</t>
  </si>
  <si>
    <t>OEIS Table 9-5: Vegetation Management QA and QC Program Objectives ............................................. 224</t>
  </si>
  <si>
    <t>OEIS Table 9-6: Vegetation Management QA and QC Activity Targets .................................................... 224</t>
  </si>
  <si>
    <t>OEIS Table 9-9: Vegetation Management Qualifications and Training ..................................................... 229</t>
  </si>
  <si>
    <t>OEIS Table 10-1: Situational Awareness Targets by Year ......................................................................... 235</t>
  </si>
  <si>
    <t>OEIS Table 10-2: Environmental Monitoring Systems .............................................................................. 237</t>
  </si>
  <si>
    <t>OEIS Table 10-3: Grid Operation Monitoring Systems .............................................................................. 239</t>
  </si>
  <si>
    <t>OEIS Table 10-4: Ignition Detection Systems Currently Deployed ............................................................ 243</t>
  </si>
  <si>
    <t>OEIS Table 10-5: Fire Potential Features .................................................................................................. 253</t>
  </si>
  <si>
    <t>OEIS Table 11-1: Emergency Preparedness and Community Outreach Targets by Year .......................... 256</t>
  </si>
  <si>
    <t>OEIS Table 11-4: Gaps and Limitations in Communication Coordination with Public Safety Partners .... 266</t>
  </si>
  <si>
    <t>OEIS Table 11-5: Collaboration in Local and Regional Wildfire Mitigation Planning ................................ 267</t>
  </si>
  <si>
    <t>OEIS Table 11-7: Collaboration with Tribal Agencies ................................................................................ 268</t>
  </si>
  <si>
    <t>OEIS Table 11-8: Key Gaps and Limitations in Collaborating with Tribal Agencies ................................... 270</t>
  </si>
  <si>
    <t>OEIS Table 11-9: Protocols for Emergency Communication to Stakeholder Groups ............................... 272</t>
  </si>
  <si>
    <t>OEIS Table 11-10: List of Target Communities .......................................................................................... 274</t>
  </si>
  <si>
    <t>OEIS Table 11-11: Key Gaps and Limitations in Public Emergency Communication Strategy .................. 278</t>
  </si>
  <si>
    <t>OEIS Table 12-1: Enterprise Systems Targets ........................................................................................... 284</t>
  </si>
  <si>
    <t>OEIS Table 13-1: Lessons Learned ............................................................................................................. 290</t>
  </si>
  <si>
    <t>OEIS Table 13-2: Lessons Learned from Discontinued Activities .............................................................. 299</t>
  </si>
  <si>
    <t>SDGE Table 5-1: CoRE Attributes and Dollar Equivalencies ........................................................................ 27</t>
  </si>
  <si>
    <t>SDGE Table 5-2: Safety Sub-Attributes, Values, and Dollar Equivalencies ................................................. 28</t>
  </si>
  <si>
    <t>SDGE Table 5-3: Risk Components for LoRE ............................................................................................... 37</t>
  </si>
  <si>
    <t>SDGE Table 5-4: Attributes for Wildfire Consequence ............................................................................... 38</t>
  </si>
  <si>
    <t>SDGE Table 5-5: Attributes for PSPS Consequence ..................................................................................... 39</t>
  </si>
  <si>
    <t>SDGE Table 5-6: Attributes for PEDS Consequence .................................................................................... 40</t>
  </si>
  <si>
    <t>SDGE Table 5-8: WiNGS-Planning Third Party Recommendations ............................................................. 62</t>
  </si>
  <si>
    <t>SDGE Table 5-9: WiNGS-Ops Risk Modeling Updates ................................................................................. 66</t>
  </si>
  <si>
    <t>SDGE Table 6-2: Interim Mitigations Initiatives ........................................................................................ 117</t>
  </si>
  <si>
    <t>SDGE Table 8-1: Risk Event Rate with Pending Infractions ....................................................................... 154</t>
  </si>
  <si>
    <t>SDGE Table 8-2: Maintenance and Replacement Strategies .................................................................... 172</t>
  </si>
  <si>
    <t>SDGE Table 8-3: Timeframe for Remediation of Distribution Findings .................................................... 174</t>
  </si>
  <si>
    <t>SDGE Table 8-4: Timeframe for Remediation of Transmission Findings .................................................. 175</t>
  </si>
  <si>
    <t>SDGE Table 8-5: Ignition Rate and Failure Rate ........................................................................................ 177</t>
  </si>
  <si>
    <t>SDGE Table 8-6: Faults by HFTD Tier and Weather Condition .................................................................. 197</t>
  </si>
  <si>
    <t>SDGE Table 8-7: 5-Year Average Ignition Rate .......................................................................................... 197</t>
  </si>
  <si>
    <t>SDGE Table 8-8: Estimated Faults and Ignitions Avoided ......................................................................... 197</t>
  </si>
  <si>
    <t>SDGE Table 8-9: Workforce Planning, Asset Inspections .......................................................................... 201</t>
  </si>
  <si>
    <t>SDGE Table 8-10: Workforce Planning, Grid Hardening ........................................................................... 203</t>
  </si>
  <si>
    <t>SDGE Table 8-11: Workforce Planning, Risk Event Inspection .................................................................. 205</t>
  </si>
  <si>
    <t>SDGE Table 9-1: Fire Safe Council of San Diego County Project History .................................................. 217</t>
  </si>
  <si>
    <t>SDGE Table 9-2: Viejas Band of Kumeyaay Indians Project History .......................................................... 218</t>
  </si>
  <si>
    <t>SDGE Table 9-3: Campo Band of Diegueno Mission Indians ..................................................................... 219</t>
  </si>
  <si>
    <t>SDGE Table 9-4: San Diego County Fire Project History ........................................................................... 221</t>
  </si>
  <si>
    <t>SDGE Table 10-1: Five-Year Average Ignition Rate (2019-2023) .............................................................. 254</t>
  </si>
  <si>
    <t>SDGE Table 11-1: CRC Locations and Services .......................................................................................... 281</t>
  </si>
  <si>
    <t>Figure 1-1: 2026-2028 Expected Risk Reduction .......................................................................................... 3</t>
  </si>
  <si>
    <t>Figure 1-2: Long-Term Risk Reduction Approach ......................................................................................... 4</t>
  </si>
  <si>
    <t>Figure 1-3: Enterprise Risk Management Framework for Development of the WMP ................................. 5</t>
  </si>
  <si>
    <t>Figure 3-1: Summary of Projected WMP Expenditures .............................................................................. 16</t>
  </si>
  <si>
    <t>Figure 4-1: Utility Service Territory of the Enterprise Risk Management Framework ............................... 19</t>
  </si>
  <si>
    <t>Figure 4-2: Service Territory (polygons) and Distribution of Customers Served ........................................ 20</t>
  </si>
  <si>
    <t>Figure 4-3: Frequently De-energized Circuits ............................................................................................. 22</t>
  </si>
  <si>
    <t>Figure 5-1: Enterprise Risk Management Framework ................................................................................ 26</t>
  </si>
  <si>
    <t>Figure 5-2: Enterprise CoRE Attributes and Sub-Attributes ........................................................................ 27</t>
  </si>
  <si>
    <t>Figure 5-3: Risk Identification Step of the Enterprise Risk Management Framework ................................ 31</t>
  </si>
  <si>
    <t>Figure 5-4: Enterprise Utility Risk Overview ............................................................................................... 32</t>
  </si>
  <si>
    <t>Figure 5-5: Risk Analysis Step of the Enterprise Risk Management Framework ........................................ 34</t>
  </si>
  <si>
    <t>Figure 5-6: WiNGS-Planning and Ops Calculation Schematic ..................................................................... 36</t>
  </si>
  <si>
    <t>Figure 5-7: SDG&amp;E Convex Risk Aversion Function ..................................................................................... 42</t>
  </si>
  <si>
    <t>Figure 5-8: HFTD Risk Including Risk Aversion Attitude .............................................................................. 43</t>
  </si>
  <si>
    <t>Figure 5-9: WiNGS-Ops Fire Visualization Platform Screenshot ................................................................. 48</t>
  </si>
  <si>
    <t>Figure 5-10: Risk Evaluation &amp; Prioritization Step of the Enterprise Risk Management Framework ......... 57</t>
  </si>
  <si>
    <t>Figure 5-11: Higher-Risk Urban Areas in Relation to HFTD ......................................................................... 58</t>
  </si>
  <si>
    <t>Figure 5-13: Independent Review Process ................................................................................................. 61</t>
  </si>
  <si>
    <t>Figure 6-1: Risk Evaluation &amp; Prioritization Step of the Enterprise Risk Management Framework ........... 82</t>
  </si>
  <si>
    <t>Figure 6-2: High-Level Mitigation Prioritization to Reduce Wildfire and PSPS Risk .................................. 100</t>
  </si>
  <si>
    <t>Figure 6-4: Wildfire Hardening Targets ..................................................................................................... 110</t>
  </si>
  <si>
    <t>Figure 6-5: Estimated Wildfire Risk Reduction 2007-2037 ....................................................................... 110</t>
  </si>
  <si>
    <t>Figure 7-1: PSPS Decision-Making Framework ......................................................................................... 121</t>
  </si>
  <si>
    <t>Figure 8-2: Distribution Detailed Overhead Inspections Process Flow ..................................................... 153</t>
  </si>
  <si>
    <t>Figure 8-3: Transmission Detailed Overhead Inspections Process Flow ................................................... 156</t>
  </si>
  <si>
    <t>Figure 8-4: Transmission Infrared Inspections Process Flow .................................................................... 158</t>
  </si>
  <si>
    <t>Figure 8-5: Wood Pole Intrusive Inspections Process Flow (Transmission and Distribution) ................... 160</t>
  </si>
  <si>
    <t>Figure 8-6: Risk-Informed Drone Inspections Process Flow ..................................................................... 163</t>
  </si>
  <si>
    <t>Figure 8-7: RIDI Inspection Prioritization Model ....................................................................................... 165</t>
  </si>
  <si>
    <t>Figure 8-8: Distribution Patrol Inspections Process Flow ......................................................................... 166</t>
  </si>
  <si>
    <t>Figure 8-9: Transmission Overhead Patrol Inspections Process Flow ...................................................... 168</t>
  </si>
  <si>
    <t>Figure 8-10: Substation Patrol Inspection Workflow ................................................................................ 170</t>
  </si>
  <si>
    <t>Figure 8-11: Asset Criticality and Maintenance/Replacement Strategies ................................................ 172</t>
  </si>
  <si>
    <t>Figure 8-12: Open Work Orders: Corrective Maintenance ....................................................................... 190</t>
  </si>
  <si>
    <t>Figure 8-13: Annual Percentage of Deferred Work Orders ...................................................................... 193</t>
  </si>
  <si>
    <t>Figure 8-14: Work Orders by Number of Days Past Due .......................................................................... 193</t>
  </si>
  <si>
    <t>Figure 8-15: Results of Reclosure Protocols in Fault Avoidance ............................................................... 198</t>
  </si>
  <si>
    <t>Figure 10-1: Smoke Detection Image Identified by AI Smoke Detection Algorithm ................................. 245</t>
  </si>
  <si>
    <t>Figure 10-2: Historical Major Wildfire Correlation to FPI ......................................................................... 249</t>
  </si>
  <si>
    <t>Figure 10-3: SAWTI Across Time and Incidences of Major Wildfires ........................................................ 250</t>
  </si>
  <si>
    <t>Figure 10-4: Wind Gust Machine Learning Validation for West Alpine .................................................... 251</t>
  </si>
  <si>
    <t>Figure 10-5: Example of Machine Learning Gust Forecast Model Output ............................................... 251</t>
  </si>
  <si>
    <t>Figure 11-1: EOC Activation Levels ........................................................................................................... 259</t>
  </si>
  <si>
    <t>Figure 11-2: Wildfire and PSPS Emergency Response Phases .................................................................. 260</t>
  </si>
  <si>
    <t>Figure 13-1: Monitoring &amp; Review Step of the Enterprise Risk Management Framework ...................... 289</t>
  </si>
  <si>
    <t>Appendix A: Definitions</t>
  </si>
  <si>
    <t>Appendix B: Supporting Documentation for Risk Methodology and Assessment</t>
  </si>
  <si>
    <t>Appendix C: Additional Maps</t>
  </si>
  <si>
    <t>Appendix D: Areas for Continued Improvement</t>
  </si>
  <si>
    <t>Appendix E: Referenced Regulations, Codes, and Standards</t>
  </si>
  <si>
    <t>Appendix F: Tables</t>
  </si>
  <si>
    <t>Appendix G: Cost Benefit and Risk Reduction Supporting Data</t>
  </si>
  <si>
    <t>OEIS Table 9-8: Number of Past Due Vegetation Management Work Orders Categorized by Age and Priority Levels ............................................................................................................................................ 228</t>
  </si>
  <si>
    <t>SDGE Table 5-7: Pre-Mitigation Wildfire, PSPS, PEDS, and Overall Utility Risk estimates for the Service Territory ...................................................................................................................................................... 42</t>
  </si>
  <si>
    <t>SDGE Table 6-1: Potential Mitigation Activities for Risk Drivers included in List of Prioritized Circuit Segments ..................................................................................................................................................... 89</t>
  </si>
  <si>
    <t>Figure 5-12: Map of Service Territory with HFTD Circuit-Segments Categorized by Mean Overall Risk (as of 2025) ....................................................................................................................................................... 59</t>
  </si>
  <si>
    <t>Figure 6-3: Risk Mitigation Plan Development &amp; Documentation Step of the Enterprise Risk Management Framework ................................................................................................................................................ 109</t>
  </si>
  <si>
    <t>Figure 8-1: Risk-Informed Investment decision &amp; Risk Mitigation Implementation Step of the Enterprise Risk Management Framework .................................................................................................................. 124</t>
  </si>
  <si>
    <t>Appendix H: 2025 Plan to Support Populations with Access and Functional Needs During Public Safety Power Shutoffs</t>
  </si>
  <si>
    <t>OEIS Table 11-6: Key Gaps and Limitations in Collaborating on Local and Regional Wildfire Mitigation Planning .................................................................................................................................................... 268</t>
  </si>
  <si>
    <t>OEIS Table 11-3: High-Level Communication Protocols, Procedures, and Systems with Public Safety Partners ..................................................................................................................................................... 265</t>
  </si>
  <si>
    <t>OEIS Table 11-2: Key Gaps and Limitations in Integrating Wildfire- and PSPS-Specific Strategies into Emergency Plan ......................................................................................................................................... 263</t>
  </si>
  <si>
    <t>OEIS Table 9-7: Number of Past Due Vegetation Management Work Orders Categorized by Age and HFTD Tier ................................................................................................................................................... 228</t>
  </si>
  <si>
    <t>OEIS Table 6-1: List of Prioritized Areas in an Electrical Corporations Service Territory Based on Overall Utility Risk ................................................................................................................................................... 84</t>
  </si>
  <si>
    <t>Please provide a list of the 125 worst fire weather days (p. 45) and associated wildfire hazard intensity data.</t>
  </si>
  <si>
    <t>With regard to SDG&amp;E Table 5-7, p. 42, please provide the justification and modeling that leads to the P100 percentile of a potential $211B loss in the SDG&amp;E service area.</t>
  </si>
  <si>
    <t>With regard to OEIS Table 4-3, and corresponding Excel table (MGRA-3-9 b), please break out customers into Residential, Small C&amp;I, and Medium/Large C&amp;I.</t>
  </si>
  <si>
    <t>OEIS Table 10-1</t>
  </si>
  <si>
    <t>OEIS Table 10-2</t>
  </si>
  <si>
    <t>OEIS Table 10-3</t>
  </si>
  <si>
    <t>OEIS Table 10-4</t>
  </si>
  <si>
    <t>OEIS Table 10-5</t>
  </si>
  <si>
    <t>OEIS Table 11-1</t>
  </si>
  <si>
    <t>OEIS Table 11-2</t>
  </si>
  <si>
    <t>OEIS Table 11-3</t>
  </si>
  <si>
    <t>OEIS Table 11-4</t>
  </si>
  <si>
    <t>OEIS Table 11-5</t>
  </si>
  <si>
    <t>OEIS Table 11-6</t>
  </si>
  <si>
    <t>OEIS Table 11-7</t>
  </si>
  <si>
    <t>OEIS Table 11-8</t>
  </si>
  <si>
    <t>OEIS Table 11-9</t>
  </si>
  <si>
    <t>OEIS Table 12-1</t>
  </si>
  <si>
    <t>OEIS Table 13-1</t>
  </si>
  <si>
    <t>OEIS Table 13-2</t>
  </si>
  <si>
    <t>SDGE Table 8-10</t>
  </si>
  <si>
    <t>SDGE Table 8-11</t>
  </si>
  <si>
    <t>SDGE Table 10-1</t>
  </si>
  <si>
    <t>SDGE Table 11-1</t>
  </si>
  <si>
    <t>OEIS Table 3-1</t>
  </si>
  <si>
    <t>Figure 1-2</t>
  </si>
  <si>
    <t>Figure 1-3</t>
  </si>
  <si>
    <t>Figure 3-1</t>
  </si>
  <si>
    <t>Figure 4-1</t>
  </si>
  <si>
    <t>Figure 4-2</t>
  </si>
  <si>
    <t>Figure 4-3</t>
  </si>
  <si>
    <t>Figure 5-1</t>
  </si>
  <si>
    <t>Figure 5-2</t>
  </si>
  <si>
    <t>Figure 5-3</t>
  </si>
  <si>
    <t>Figure 5-4</t>
  </si>
  <si>
    <t>Figure 5-5</t>
  </si>
  <si>
    <t>Figure 5-7</t>
  </si>
  <si>
    <t>Figure 5-8</t>
  </si>
  <si>
    <t>Figure 5-9</t>
  </si>
  <si>
    <t>Figure 5-10</t>
  </si>
  <si>
    <t>Figure 5-11</t>
  </si>
  <si>
    <t>Figure 5-12</t>
  </si>
  <si>
    <t>Figure 5-13</t>
  </si>
  <si>
    <t>Figure 6-1</t>
  </si>
  <si>
    <t>Figure 6-2</t>
  </si>
  <si>
    <t>Figure 6-3</t>
  </si>
  <si>
    <t>Figure 6-4</t>
  </si>
  <si>
    <t>Figure 6-5</t>
  </si>
  <si>
    <t>Figure 7-1</t>
  </si>
  <si>
    <t>Figure 8-1</t>
  </si>
  <si>
    <t>Figure 8-2</t>
  </si>
  <si>
    <t>Figure 8-3</t>
  </si>
  <si>
    <t>Figure 8-4</t>
  </si>
  <si>
    <t>Figure 8-5</t>
  </si>
  <si>
    <t>Figure 8-6</t>
  </si>
  <si>
    <t>Figure 8-7</t>
  </si>
  <si>
    <t>Figure 8-8</t>
  </si>
  <si>
    <t>Figure 8-9</t>
  </si>
  <si>
    <t>Figure 8-10</t>
  </si>
  <si>
    <t>Figure 8-11</t>
  </si>
  <si>
    <t>Figure 8-12</t>
  </si>
  <si>
    <t>Figure 8-13</t>
  </si>
  <si>
    <t>Figure 8-14</t>
  </si>
  <si>
    <t>Figure 8-15</t>
  </si>
  <si>
    <t>Figure 10-1</t>
  </si>
  <si>
    <t>Figure 10-2</t>
  </si>
  <si>
    <t>Figure 10-3</t>
  </si>
  <si>
    <t>Figure 10-4</t>
  </si>
  <si>
    <t>Figure 10-5</t>
  </si>
  <si>
    <t>Figure 11-1</t>
  </si>
  <si>
    <t>Figure 11-2</t>
  </si>
  <si>
    <t>Figure 13-1</t>
  </si>
  <si>
    <t>Appendix A</t>
  </si>
  <si>
    <t>Appendix B</t>
  </si>
  <si>
    <t>Appendix C</t>
  </si>
  <si>
    <t>Appendix D</t>
  </si>
  <si>
    <t>Appendix E</t>
  </si>
  <si>
    <t>Appendix F</t>
  </si>
  <si>
    <t>Appendix G</t>
  </si>
  <si>
    <t>Appendix H</t>
  </si>
  <si>
    <t>SDGE Table 9-4</t>
  </si>
  <si>
    <t>OEIS Table 3-2</t>
  </si>
  <si>
    <t>OEIS Table 3-3</t>
  </si>
  <si>
    <t>OEIS Table 4-1</t>
  </si>
  <si>
    <t>OEIS Table 4-2</t>
  </si>
  <si>
    <t>OEIS Table 4-3</t>
  </si>
  <si>
    <t>OEIS Table 5-1</t>
  </si>
  <si>
    <t>OEIS Table 5-2</t>
  </si>
  <si>
    <t>OEIS Table 5-3</t>
  </si>
  <si>
    <t>OEIS Table 5-4</t>
  </si>
  <si>
    <t>OEIS Table 5-5</t>
  </si>
  <si>
    <t>OEIS Table 5-6</t>
  </si>
  <si>
    <t>OEIS Table 6-1</t>
  </si>
  <si>
    <t>OEIS Table 6-2</t>
  </si>
  <si>
    <t>OEIS Table 6-3</t>
  </si>
  <si>
    <t>OEIS Table 6-4</t>
  </si>
  <si>
    <t>OEIS Table 8-1</t>
  </si>
  <si>
    <t>OEIS Table 8-2</t>
  </si>
  <si>
    <t>OEIS Table 8-3</t>
  </si>
  <si>
    <t>OEIS Table 8-4</t>
  </si>
  <si>
    <t>OEIS Table 8-5</t>
  </si>
  <si>
    <t>OEIS Table 8-6</t>
  </si>
  <si>
    <t>OEIS Table 8-7</t>
  </si>
  <si>
    <t>OEIS Table 8-8</t>
  </si>
  <si>
    <t>OEIS Table 9-1</t>
  </si>
  <si>
    <t>OEIS Table 9-2</t>
  </si>
  <si>
    <t>OEIS Table 9-3</t>
  </si>
  <si>
    <t>OEIS Table 9-4</t>
  </si>
  <si>
    <t>OEIS Table 9-5</t>
  </si>
  <si>
    <t>OEIS Table 9-7</t>
  </si>
  <si>
    <t>OEIS Table 9-8</t>
  </si>
  <si>
    <t>OEIS Table 9-9</t>
  </si>
  <si>
    <t>SDGE Table 5-1</t>
  </si>
  <si>
    <t>SDGE Table 5-2</t>
  </si>
  <si>
    <t>SDGE Table 5-3</t>
  </si>
  <si>
    <t>SDGE Table 5-4</t>
  </si>
  <si>
    <t>SDGE Table 5-5</t>
  </si>
  <si>
    <t>SDGE Table 5-6</t>
  </si>
  <si>
    <t>SDGE Table 5-7</t>
  </si>
  <si>
    <t>SDGE Table 5-8</t>
  </si>
  <si>
    <t>SDGE Table 5-9</t>
  </si>
  <si>
    <t>SDGE Table 6-1</t>
  </si>
  <si>
    <t>SDGE Table 6-2</t>
  </si>
  <si>
    <t>SDGE Table 8-1</t>
  </si>
  <si>
    <t>SDGE Table 8-2</t>
  </si>
  <si>
    <t>SDGE Table 8-3</t>
  </si>
  <si>
    <t>SDGE Table 8-4</t>
  </si>
  <si>
    <t>SDGE Table 8-5</t>
  </si>
  <si>
    <t>SDGE Table 8-6</t>
  </si>
  <si>
    <t>SDGE Table 8-7</t>
  </si>
  <si>
    <t>SDGE Table 8-8</t>
  </si>
  <si>
    <t>SDGE Table 8-9</t>
  </si>
  <si>
    <t>SDGE Table 9-1</t>
  </si>
  <si>
    <t>SDGE Table 9-2</t>
  </si>
  <si>
    <t>SDGE Table 9-3</t>
  </si>
  <si>
    <t>3-1: List of Risks and Risk Drivers to Prioritize  11</t>
  </si>
  <si>
    <t>3-2: Self-Identified Performance Metrics Table . 14</t>
  </si>
  <si>
    <t>3-3: Summary of Projected WMP Expenditures  16</t>
  </si>
  <si>
    <t>4-1: High-Level Service Territory Components .. 19</t>
  </si>
  <si>
    <t>4-2: Catastrophic Electrical Corporation Wildfires . 21</t>
  </si>
  <si>
    <t>4-3: Frequently De-energized Circuits  23</t>
  </si>
  <si>
    <t>5-1: Risk Modeling Assumptions and Limitations  43</t>
  </si>
  <si>
    <t>5-2: Summary of Design Scenarios .. 49</t>
  </si>
  <si>
    <t>5-3: Summary of Extreme-Event Scenarios  52</t>
  </si>
  <si>
    <t>5-4: Summary of Risk Models .. 53</t>
  </si>
  <si>
    <t>5-5: Summary of Top-Risk Circuits, Segments, or Spans  60</t>
  </si>
  <si>
    <t>5-6: Utility Risk Assessment Improvement Plan  79</t>
  </si>
  <si>
    <t>6-1: List of Prioritized Areas in an Electrical Corporations Service Territory Based on Overall Utility Risk  84</t>
  </si>
  <si>
    <t>6-2: Stakeholder Roles and Responsibilities in the Decision-Making Process  106</t>
  </si>
  <si>
    <t>6-3: Risk Impact of Activities .. 111</t>
  </si>
  <si>
    <t>6-4: Summary of Risk Reduction for Top-Risk Circuits .. 116</t>
  </si>
  <si>
    <t>8-1: Grid Design, Operations, and Maintenance Targets by Year  126</t>
  </si>
  <si>
    <t>8-2: Asset Inspection Frequency, Method, and Criteria .. 151</t>
  </si>
  <si>
    <t>8-3: Grid Design, Asset Inspections, and Maintenance QA and QC Program Objectives . 177</t>
  </si>
  <si>
    <t>8-4: Grid Design, Asset Inspections, and Maintenance QA and QC Activity Targets  179</t>
  </si>
  <si>
    <t>8-5: Number of Past Due Asset Work Orders Categorized by Age .. 193</t>
  </si>
  <si>
    <t>8-6: Number of Past Due Asset Work Orders Categorized by Age for Priority Levels . 194</t>
  </si>
  <si>
    <t>8-7: Top Ten Impacted Circuits from Changes to PEDS in the Past 3 Years  194</t>
  </si>
  <si>
    <t>8-8: Top Ten Impacted Circuits from Changes to PEDS in the Past 3 Years  196</t>
  </si>
  <si>
    <t>9-1: Vegetation Management Targets by Year (Non-inspection Targets)  207</t>
  </si>
  <si>
    <t>9-2: Vegetation Inspections and Pole Clearing Targets by Year  208</t>
  </si>
  <si>
    <t>9-3: Vegetation Management Inspection Frequency, Method, and Criteria . 209</t>
  </si>
  <si>
    <t>9-4: Partnerships in Vegetation Management  216</t>
  </si>
  <si>
    <t>9-5: Vegetation Management QA and QC Program Objectives  224</t>
  </si>
  <si>
    <t>9-6: Vegetation Management QA and QC Activity Targets .. 224</t>
  </si>
  <si>
    <t>9-7: Number of Past Due Vegetation Management Work Orders Categorized by Age and HFTD Tier  228</t>
  </si>
  <si>
    <t>9-8: Number of Past Due Vegetation Management Work Orders Categorized by Age and Priority Levels . 228</t>
  </si>
  <si>
    <t>9-9: Vegetation Management Qualifications and Training  229</t>
  </si>
  <si>
    <t>10-1: Situational Awareness Targets by Year .. 235</t>
  </si>
  <si>
    <t>10-2: Environmental Monitoring Systems  237</t>
  </si>
  <si>
    <t>10-3: Grid Operation Monitoring Systems  239</t>
  </si>
  <si>
    <t>10-4: Ignition Detection Systems Currently Deployed .. 243</t>
  </si>
  <si>
    <t>10-5: Fire Potential Features . 253</t>
  </si>
  <si>
    <t>11-1: Emergency Preparedness and Community Outreach Targets by Year .. 256</t>
  </si>
  <si>
    <t>11-2: Key Gaps and Limitations in Integrating Wildfire- and PSPS-Specific Strategies into Emergency Plan . 263</t>
  </si>
  <si>
    <t>11-3: High-Level Communication Protocols, Procedures, and Systems with Public Safety Partners  265</t>
  </si>
  <si>
    <t>11-4: Gaps and Limitations in Communication Coordination with Public Safety Partners . 266</t>
  </si>
  <si>
    <t>11-5: Collaboration in Local and Regional Wildfire Mitigation Planning  267</t>
  </si>
  <si>
    <t>11-6: Key Gaps and Limitations in Collaborating on Local and Regional Wildfire Mitigation Planning . 268</t>
  </si>
  <si>
    <t>11-7: Collaboration with Tribal Agencies .. 268</t>
  </si>
  <si>
    <t>11-8: Key Gaps and Limitations in Collaborating with Tribal Agencies  270</t>
  </si>
  <si>
    <t>11-9: Protocols for Emergency Communication to Stakeholder Groups . 272</t>
  </si>
  <si>
    <t>11-10: List of Target Communities . 274</t>
  </si>
  <si>
    <t>11-11: Key Gaps and Limitations in Public Emergency Communication Strategy .. 278</t>
  </si>
  <si>
    <t>12-1: Enterprise Systems Targets .. 284</t>
  </si>
  <si>
    <t>13-1: Lessons Learned . 290</t>
  </si>
  <si>
    <t>13-2: Lessons Learned from Discontinued Activities . 299</t>
  </si>
  <si>
    <t>5-1: CoRE Attributes and Dollar Equivalencies . 27</t>
  </si>
  <si>
    <t>5-2: Safety Sub-Attributes, Values, and Dollar Equivalencies .. 28</t>
  </si>
  <si>
    <t>5-3: Risk Components for LoRE . 37</t>
  </si>
  <si>
    <t>5-4: Attributes for Wildfire Consequence . 38</t>
  </si>
  <si>
    <t>5-5: Attributes for PSPS Consequence . 39</t>
  </si>
  <si>
    <t>5-6: Attributes for PEDS Consequence  40</t>
  </si>
  <si>
    <t>5-7: Pre-Mitigation Wildfire, PSPS, PEDS, and Overall Utility Risk estimates for the Service Territory . 42</t>
  </si>
  <si>
    <t>5-8: WiNGS-Planning Third Party Recommendations  62</t>
  </si>
  <si>
    <t>5-9: WiNGS-Ops Risk Modeling Updates  66</t>
  </si>
  <si>
    <t>6-1: Potential Mitigation Activities for Risk Drivers included in List of Prioritized Circuit Segments  89</t>
  </si>
  <si>
    <t>6-2: Interim Mitigations Initiatives .. 117</t>
  </si>
  <si>
    <t>8-1: Risk Event Rate with Pending Infractions  154</t>
  </si>
  <si>
    <t>8-2: Maintenance and Replacement Strategies .. 172</t>
  </si>
  <si>
    <t>8-3: Timeframe for Remediation of Distribution Findings .. 174</t>
  </si>
  <si>
    <t>8-4: Timeframe for Remediation of Transmission Findings  175</t>
  </si>
  <si>
    <t>8-5: Ignition Rate and Failure Rate .. 177</t>
  </si>
  <si>
    <t>8-6: Faults by HFTD Tier and Weather Condition  197</t>
  </si>
  <si>
    <t>8-7: 5-Year Average Ignition Rate . 197</t>
  </si>
  <si>
    <t>8-8: Estimated Faults and Ignitions Avoided .. 197</t>
  </si>
  <si>
    <t>8-9: Workforce Planning, Asset Inspections  201</t>
  </si>
  <si>
    <t>8-10: Workforce Planning, Grid Hardening . 203</t>
  </si>
  <si>
    <t>8-11: Workforce Planning, Risk Event Inspection  205</t>
  </si>
  <si>
    <t>9-1: Fire Safe Council of San Diego County Project History  217</t>
  </si>
  <si>
    <t>9-2: Viejas Band of Kumeyaay Indians Project History  218</t>
  </si>
  <si>
    <t>9-3: Campo Band of Diegueno Mission Indians  219</t>
  </si>
  <si>
    <t>9-4: San Diego County Fire Project History . 221</t>
  </si>
  <si>
    <t>10-1: Five-Year Average Ignition Rate (2019-2023) . 254</t>
  </si>
  <si>
    <t>11-1: CRC Locations and Services . 281</t>
  </si>
  <si>
    <t>1-1: 2026-2028 Expected Risk Reduction . 3</t>
  </si>
  <si>
    <t>1-2: Long-Term Risk Reduction Approach  4</t>
  </si>
  <si>
    <t>1-3: Enterprise Risk Management Framework for Development of the WMP . 5</t>
  </si>
  <si>
    <t>3-1: Summary of Projected WMP Expenditures  16</t>
  </si>
  <si>
    <t>4-1: Utility Service Territory of the Enterprise Risk Management Framework . 19</t>
  </si>
  <si>
    <t>4-2: Service Territory (polygons) and Distribution of Customers Served . 20</t>
  </si>
  <si>
    <t>4-3: Frequently De-energized Circuits . 22</t>
  </si>
  <si>
    <t>5-1: Enterprise Risk Management Framework .. 26</t>
  </si>
  <si>
    <t>5-2: Enterprise CoRE Attributes and Sub-Attributes . 27</t>
  </si>
  <si>
    <t>5-3: Risk Identification Step of the Enterprise Risk Management Framework  31</t>
  </si>
  <si>
    <t>5-4: Enterprise Utility Risk Overview . 32</t>
  </si>
  <si>
    <t>5-5: Risk Analysis Step of the Enterprise Risk Management Framework . 34</t>
  </si>
  <si>
    <t>5-6: WiNGS-Planning and Ops Calculation Schematic  36</t>
  </si>
  <si>
    <t>5-7: SDG&amp;E Convex Risk Aversion Function . 42</t>
  </si>
  <si>
    <t>5-8: HFTD Risk Including Risk Aversion Attitude  43</t>
  </si>
  <si>
    <t>5-9: WiNGS-Ops Fire Visualization Platform Screenshot .. 48</t>
  </si>
  <si>
    <t>5-10: Risk Evaluation &amp; Prioritization Step of the Enterprise Risk Management Framework . 57</t>
  </si>
  <si>
    <t>5-11: Higher-Risk Urban Areas in Relation to HFTD .. 58</t>
  </si>
  <si>
    <t>5-12: Map of Service Territory with HFTD Circuit-Segments Categorized by Mean Overall Risk (as of 2025) .. 59</t>
  </si>
  <si>
    <t>5-13: Independent Review Process  61</t>
  </si>
  <si>
    <t>6-1: Risk Evaluation &amp; Prioritization Step of the Enterprise Risk Management Framework  82</t>
  </si>
  <si>
    <t>6-2: High-Level Mitigation Prioritization to Reduce Wildfire and PSPS Risk .. 100</t>
  </si>
  <si>
    <t>6-3: Risk Mitigation Plan Development &amp; Documentation Step of the Enterprise Risk Management Framework  109</t>
  </si>
  <si>
    <t>6-4: Wildfire Hardening Targets . 110</t>
  </si>
  <si>
    <t>6-5: Estimated Wildfire Risk Reduction 2007-2037  110</t>
  </si>
  <si>
    <t>7-1: PSPS Decision-Making Framework  121</t>
  </si>
  <si>
    <t>8-1: Risk-Informed Investment decision &amp; Risk Mitigation Implementation Step of the Enterprise Risk Management Framework . 124</t>
  </si>
  <si>
    <t>8-2: Distribution Detailed Overhead Inspections Process Flow  153</t>
  </si>
  <si>
    <t>8-3: Transmission Detailed Overhead Inspections Process Flow . 156</t>
  </si>
  <si>
    <t>8-4: Transmission Infrared Inspections Process Flow .. 158</t>
  </si>
  <si>
    <t>8-5: Wood Pole Intrusive Inspections Process Flow (Transmission and Distribution)  160</t>
  </si>
  <si>
    <t>8-6: Risk-Informed Drone Inspections Process Flow  163</t>
  </si>
  <si>
    <t>8-7: RIDI Inspection Prioritization Model . 165</t>
  </si>
  <si>
    <t>8-8: Distribution Patrol Inspections Process Flow .. 166</t>
  </si>
  <si>
    <t>8-9: Transmission Overhead Patrol Inspections Process Flow . 168</t>
  </si>
  <si>
    <t>8-10: Substation Patrol Inspection Workflow .. 170</t>
  </si>
  <si>
    <t>8-11: Asset Criticality and Maintenance/Replacement Strategies . 172</t>
  </si>
  <si>
    <t>8-12: Open Work Orders: Corrective Maintenance  190</t>
  </si>
  <si>
    <t>8-13: Annual Percentage of Deferred Work Orders . 193</t>
  </si>
  <si>
    <t>8-14: Work Orders by Number of Days Past Due  193</t>
  </si>
  <si>
    <t>8-15: Results of Reclosure Protocols in Fault Avoidance  198</t>
  </si>
  <si>
    <t>10-1: Smoke Detection Image Identified by AI Smoke Detection Algorithm . 245</t>
  </si>
  <si>
    <t>10-2: Historical Major Wildfire Correlation to FPI .. 249</t>
  </si>
  <si>
    <t>10-3: SAWTI Across Time and Incidences of Major Wildfires . 250</t>
  </si>
  <si>
    <t>10-4: Wind Gust Machine Learning Validation for West Alpine .. 251</t>
  </si>
  <si>
    <t>10-5: Example of Machine Learning Gust Forecast Model Output  251</t>
  </si>
  <si>
    <t>11-1: EOC Activation Levels .. 259</t>
  </si>
  <si>
    <t>11-2: Wildfire and PSPS Emergency Response Phases  260</t>
  </si>
  <si>
    <t>13-1: Monitoring &amp; Review Step of the Enterprise Risk Management Framework  289</t>
  </si>
  <si>
    <t>Definitions</t>
  </si>
  <si>
    <t>Supporting Documentation for Risk Methodology and Assessment</t>
  </si>
  <si>
    <t>Additional Maps</t>
  </si>
  <si>
    <t>Areas for Continued Improvement</t>
  </si>
  <si>
    <t>Referenced Regulations, Codes, and Standards</t>
  </si>
  <si>
    <t>Tables</t>
  </si>
  <si>
    <t>Cost Benefit and Risk Reduction Supporting Data</t>
  </si>
  <si>
    <t>2025 Plan to Support Populations with Access and Functional Needs During Public Safety Power Shutoffs</t>
  </si>
  <si>
    <t>WiNGS-Planning still incorporate a decision tree that will default to underground if the Cost/benefit characteristics meet certain criteria, as was described in the SDG&amp;E GRC? Or are all combinations evaluated as options prior to the decision tree?
a. If the answer is yes decision tree is prior to CBR calculation does the CBR use SDG&amp;E’s convex risk function/attitude for the decision tree?</t>
  </si>
  <si>
    <t xml:space="preserve">WiNGS-Planning </t>
  </si>
  <si>
    <t>SDG&amp;E describes significant changes to the covered conductor management structure that are now ongoing (p. 98). Will covered conductor deployment continue unabated while SDG&amp;E reorganizes the management process?</t>
  </si>
  <si>
    <t>6.1.3.2.3</t>
  </si>
  <si>
    <t>Resource Optimization</t>
  </si>
  <si>
    <t xml:space="preserve">FPI historic geographic data </t>
  </si>
  <si>
    <t>a. The targets presented for Vegetation Management inspections are limited to the HFTD to remain consistent with the approach taken in SDG&amp;E’s Test Year 2024 GRC Decision.1 SDG&amp;E clarifies that Detailed Inspection (WMP.494) activities and Off-Cycle patrols, such as targeted species patrols, are performed outside the HFTD throughout its entire service territory, but these inspections are no longer in scope for WMP.
b. Yes, as described above, SDG&amp;E plans to perform Detailed Inspection in the WUI and coastal canyons during the 2026-2028 WMP cycle.
b.i. N/A
c. Yes, as described above, SDG&amp;E plans to perform Off-Cycle Patrols in the WUI and coastal canyons during the 2026-2028 WMP cycle.
c.i. N/A</t>
  </si>
  <si>
    <t>a. SDG&amp;E does plan to perform some of the activities described for WMP.1325, WMP.1326, WMP.1327, and WMP.1328 during its 2023-2025 Base WMP during the 2026-2028 Base WMP cycle.
i. SDG&amp;E plans to perform Right Tree, Right Place; Land Services Vegetation Management Abatement; and Fire Coordination Fuels Reduction &amp; Grant activities during the 2026-2028 Base WMP. SDG&amp;E plans to discontinue the Community Tree Rebate Program during the 2026-2026 Base WMP cycle.
ii. As stated in its 2023-2025 Base WMP, SDG&amp;E’s Right Tree, Right Place (WMP.1325) is part of its tree removal program (see page 277). SDG&amp;E primarily engages customers with the option to remove incompatible trees during the inspection activity or during the tree pruning activity. In its 2026-2028 Base WMP Guidelines, Energy Safety created two new initiatives for Vegetation Management: IVM and Pruning and Right Place within IVM, and instead to reserve IVM solely for the activity of Fuels
Management. SDG&amp;E will continue to engage customers on the option to remove
incompatible trees using the concept of Right Tree, Right Place during the inspection
and tree pruning and removal activities during the 2026-2028 Base WMP.
Land Services Vegetation Management Abatement, and Fire Coordination Fuels
Reduction &amp; Grant are not categorized as activities within IVM in the 2026-2026 Base
WMP. However, both activities are described under the new WMP section titled
Partnerships 9.8 and will continue during the 2026-2028 Base WMP.
iii. SDG&amp;E’s Community Tree Rebate Program (WMP.1326) has been discontinued in
2025 to promote customer affordability and reflect SDG&amp;E’s authorized revenue
requirements. SDG&amp;E also believes it has substantively met the overall goal of the
program to engage those customers eligible to participate in the program. The cessation
of the program does not negatively impact the company’s risk mitigation measures as
the program is not primarily aimed at risk reduction.</t>
  </si>
  <si>
    <t>SDG&amp;E performs QA/QC throughout the calendar year following the completion of the scheduled
vegetation management activities (Detailed Inspections; Pruning and Removal; Pole Clearing).
SDG&amp;E strives to complete a 15% audit for each activity. The sample population for each audit is
dependent on the number of units completed for each respective activity, thus calculated based on
historical averages. Note that Prune and Removal is dependent on the Detailed Inspection,
therefore, an accurate method to calculate annual population size or sample size is not available.
SDG&amp;E includes in the table provided above an approximate value of the Annual Sample Size for
each of the three activities.
Initiative/Activity
Being Audited
Population /
Sample Unit
Annual
Population
Size
Annual
Sample
Size
Confide
nce
Level
Margin of
Error
(MOE)
Detailed Inspections
(WMP.494)
Number of
Trees
Inspected
255,000 38,250 99% 3%
Initiative/Activity
Being Audited
Population /
Sample Unit
Annual
Population
Size
Annual
Sample
Size
Confide
nce
Level
Margin of
Error
(MOE)
Prune and Removal
(Clearance) (WMP.501)
Number of
Trees
Pruned/Remo
ved
N/A N/A N/A N/A
Pole Clearing
(WMP.512)
Number of
Poles
Brushed
22,000 3,300 99% 3%</t>
  </si>
  <si>
    <t>a. Yes, SDG&amp;E plans to perform post-trim audits of completed pruning and removal
work generated from off-cycle patrol activities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the same VMA, and the most efficient and effective utilization of contractor resources.
ii. Please see the response to i. above.
b. Yes, SDG&amp;E plans to audit work completed on tree trim “Memo” work orders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influenced by other vegetation management activities concurrently in process within
the same VMA, and the most efficient and effective utilization of contractor resources.
ii. Please see the response to i. above.</t>
  </si>
  <si>
    <t>a. SDG&amp;E continues to explore the possibility of expanding its audit program to include a
compliance-based component for the activity of tree pruning. In its current state the posttrim
audit program is scaled and scoped to occur at the individual Vegetation Management
Area (VMA) level focusing on contractor performance and work quality. A compliancebased
audit would target instances of non-compliant tree clearances and incorporate rootcause
analysis as part of the procedure. Compliance-based audits could be conducted
throughout the year exclusive of the schedule for routine tree trimming activities.
b. Developing a compliance audit would require enhancements to SDG&amp;E’s current work
management system (Cityworks) including the design, development, and testing of
integrating multiple VMAs into the system’s randomization tool, creation of new electronic
forms to support data entry, and back-end reporting to track audit results, among others.
Other considerations in expanding the audit scope include the required increase in
contractor staffing resources and additional costs for the program. SDG&amp;E has also
considered employing the use of remote sensing technology as a potential tool in a
compliance-driven audit. For example, LiDAR could be used on a broad scale and as a
mechanism in accurately identifying non-compliant trees. Cost and frequency of LiDAR
capture and the timeliness of data processing are additional considerations for viability.
SDG&amp;E will continue to explore this issue and currently continues to anticipate a timeline
of 2 to 3 years to complete its evaluation of possible implementation of a compliance-based
audits in its vegetation management program.</t>
  </si>
  <si>
    <t>The difference in the number of past due work orders provided in the 2023-2025 Base WMP
compared with the numbers of past due work orders provided in the 2026-2028 Base WMP can be
attributed to the differences in the methodology of deriving the data, and not the result of a
substantial increase in past due work orders. In its 2026-2028 Base WMP, SDG&amp;E reported the
total number of open work orders, not past due work orders. SDG&amp;E makes the correction in
tables provided below. SDG&amp;E will additionally provide these corrected tables in its forthcoming
errata.
OEIS Table 9-7: Number of Past Due Vegetation Management Work Orders Categorized by Age
and HFTD Tier
HFTD Area 0-30 days 31-90 days 91-180 days 181+ days
HFTD Tier 2 75 225 5 1
HFTD Tier 3 300 29 1 0
OEIS Table 9-8: Number of Past Due Vegetation Management Work Orders Categorized by Age
and Priority Levels
Priority Level 0-30 days 31-90 days 91-180 days 181+ days
High Priority 40 12 2 0
Low Priority 335 242 4 1</t>
  </si>
  <si>
    <t>In accordance with CPUC Decision (D.) 22-12-027, SDG&amp;E is shifting from its previous reliance
on the Multi-Attribute Value Framework (MAVF) to a Cost-Benefit Analysis (CBA) approach.
Section 5.1 introduces this new methodology, offering an initial outline that will be further
developed in SDG&amp;E’s upcoming 2025 Risk Assessment Mitigation Phase (RAMP) filing. This
section serves to bridge the Wildfire Mitigation Plan (WMP) with broader enterprise risk
management efforts.
This section introduces the financial attribute and explains how it can be used to capture two
general categories of costs: societal damage (e.g., including physical damages, lost wages, and
relocation costs) and utility repair costs (e.g., labor, materials). This approach is intended to reflect
how financial impacts may be consistently calculated and applied across SDG&amp;E.
Specifically for this WMP, SDG&amp;E’s wildfire consequence model estimates societal damages by
assigning monetary values to projected structure losses and acres burned, based on outputs from
Technosylva wildfire simulations.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In the PSPS Risk Model, the financial impact of a de-energization event is estimated based on
several key factors: the assumed duration of the PSPS event, the number and types of customers affected, and cost proxies informed by the federal per diem rates for lodging, meals, and
incidentals applicable to San Diego County.
a) Not applicable – see explanation above.
b) The following is an example of how SDG&amp;E quantifies wildfire risk. This example was
originally shared during the Risk Modeling Working Group session held on March 26, 2025.</t>
  </si>
  <si>
    <t>SDG&amp;E is actively exploring multiple methodologies to model future wildfire risk, with particular
emphasis on projecting potential increases in acres burned relative to historical baseline. A key
objective is to align these projections as closely as possible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provide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t>
  </si>
  <si>
    <t>a) Figure 5-6 depicts all major model source and process step differences between the consequence
models across both the operational and planning versions of the WiNGS model. Additional
differences of each model exist and are summarized within the model technical documentation.
For more details, please refer to Appendix B: Supporting Documentation For Risk Methodology
and Assessment, Section 2: Summary Documentation. The notable difference related to the
consequence models not captured directly in Figure 5-6 between the two versions of the WiNGS is
the risk unit utilized. WiNGS-Planning uses a cost-benefit ratio (CBR) framework unit as
described in the up-coming filing for the 2025 Risk Assessment and Mitigation Phase (RAMP)
report for its risk score, whereas WiNGS-Ops will upgrade to leverage the same framework in the
future and currently uses a weighted risk score approach using a risk spend efficient (RSE)
framework as described by SDGE’s 2021 Risk Assessment and Mitigation Phase (RAMP) report.
WiNGS-Ops is expected to align with the cost-benefit framework by end of Q3-2025.
b) As the WiNGS-Ops model is focused on PSPS and emergency decision making, SDG&amp;E does
not incorporate egress modeling into its WINGS-Ops model, based on the operational roles and
responsibilities defined during wildfire and PSPS de-energization events. This decision reflects
both the utility’s limited authority in evacuation matters and the established structure of emergency
response coordination within California.
Primarily, SDG&amp;E does not intend to use egress model outputs during PSPS activations or active
wildfire incidents. This is because utility personnel do not have the authority to initiate or request
evacuations, nor are they part of the formal decision-making process regarding evacuation orders.
These decisions are made by the Incident Commander, who operates within a Unified Command
structure composed of first responder agencies, most notably fire and law enforcement authorities.
Utilities, including SDG&amp;E, typically serve as cooperators in these incidents, providing support
with utility knowledge but not directing public safety actions.
The decision to evacuate is multifaceted and considers a range of dynamic factors such as fire
behavior, weather conditions, terrain, and population density. Utilities are generally not a
significant factor in this analysis. Law enforcement agencies are the primary leads for executing
evacuations, and their decisions are informed by real-time situational awareness and public safety
priorities.
While SDG&amp;E recognizes the value of egress modeling as a tool for understanding potential
evacuation challenges, it does not currently view it as a best practice for utility-led operational
platforms. Instead, SDG&amp;E focuses on strengthening partnerships with fire and law enforcement
agencies to enhance coordination and public safety. This includes participating in joint training
exercises, leveraging shared communication platforms, and supporting public messaging during
emergencies.
By maintaining clear boundaries around its operational role and deferring evacuation decisions to
the appropriate authorities, SDG&amp;E ensures that its wildfire and PSPS response efforts remain
aligned with the broader emergency management framework in California.
c) The Egress model is intended to be included in the wildfire consequence model (safety attribute)
of WiNGS-Planning. The egress model is a relative ranking model that helps in identifying areas
in SDG&amp;E service territory that are most vulnerable to evacuation constraints during a wildfire
event. SDG&amp;E completed the first iteration of the model by the end of 2022 and adoption in
WiNGS-Planning was completed in 2023.
At any given location, the model simulates different (stochastic) potential scenarios of movements
of people considering road capacity constraints during the evacuation process. Each scenario is
triggered by a simulated match-drop ignition (spread, direction, duration), predefined evacuation
routes, and evacuation travel times. Random scenarios are created based on a set of Subject Matter
Expert assumptions, 8-hour unsuppressed wildfire simulations created by Technosylva, historical
weather conditions, population information, and road-street networks and geometries.
SDG&amp;E’s egress model is predominantly influenced by these two papers:
- Grajdura, Sarah, Sachraa Borjigin, and Deb Niemeier. "Fast-moving dire wildfire
evacuation simulation." Transportation research part D: transport and environment 104
(2022): 103190. - Kim, Sangho, Betsy George, and Shashi Shekhar. "Evacuation route planning: scalable
heuristics." Proceedings of the 15th annual ACM international symposium on Advances in
geographic information systems. 2007.
SDG&amp;E emphasizes that this model is for mitigation planning and scoping only and is not
intended to be used during an evacuation planning or during an active real-evacuation event. This
model is not used to create a set of strategies or define best practices to ensure the safe and
efficient evacuation of communities in the path of an advancing wildfire. In the event of a wildfire
evacuation event, SDG&amp;E will work closely with local authorities, emergency responders, law
enforcement, and other stakeholders to assist with evacuation efforts based on known real time
conditions and available information.</t>
  </si>
  <si>
    <t>a) i) Refer to “SDGE_Wildfire_Fatality_Structures_ratios_2025_05_12.xlsx” for details on how
this assumption is calculated
a) ii) Refer to “SDGE_Cost_per_acre_2025_05_09.xlsx” for details on how this assumption is
calculated
b) The differences in how financial estimates are calculated for PSPS and PEDS events are based
on the assumption that PSPS events typically involve longer restoration times, with an assumed
duration of approximately 24 hours per event. Due to this extended duration, a per-diem cost
estimation method is applied. This approach accounts for additional customer impacts, including
the need for meals and lodging during the de-energization period.
In contrast, PEDS events are typically shorter in duration and occur with less predictability, often
being characterized as “random” in nature. Due to their limited duration, it is assumed that these
events are less likely to necessitate extended accommodations or meal provisions. As a result, the
financial estimates for PEDS events do not include per-diem costs for meals and lodging, leading
to lower overall cost assumptions. To estimate the financial impact of a PEDS event, SDG&amp;E applies a simplified cost assumption
equivalent to 10% of the expected reliability impact. This percentage is derived from a high-level
approximation of post-patrol costs associated with overhead line inspections conducted during
elevated or extreme fire weather conditions. While this estimate is not event-specific, SDG&amp;E
subject matter experts consider it as a reasonable proxy to reflect the variability in financial
impacts across different PEDS events. This approach acknowledges that not all PEDS events incur
the same level of cost. With this approach, the financial estimate is intended to scale proportionally
with the simulated PEDS event duration and the number of customers affected by a given PEDS
outage, providing a consistent approach for estimating financial impact in the absence of detailed
event-level data.</t>
  </si>
  <si>
    <t>No</t>
  </si>
  <si>
    <t>https://www.sdge.com/sites/default/files/regulatory/SDGE%20Response%20OEIS-P-WMP_2025-SDGE-02_0.pdf</t>
  </si>
  <si>
    <t>https://www.sdge.com/sites/default/files/regulatory/SDGE%20Response%20OEIS-P-WMP_2025-SDGE-02_0.pdf
https://www.sdge.com/sites/default/files/regulatory/SDGE_Cost_per_acre_2025_05_09_0.xlsx
https://www.sdge.com/sites/default/files/regulatory/SDGE_Wildfire_Fatality_Structures_ratios_2025_05_12_0.xlsx</t>
  </si>
  <si>
    <t>a) No. Figure 1-1 does not include SDG&amp;E’s risk aversion.
b) Not applicable</t>
  </si>
  <si>
    <t>To distinguish and quantify the wildfire risk for a given risk driver that occurred at locations prone to wildfire conditions, the 99th percentile wind gust for a given location is compared to the 25th, 50th, 75th of the overall 99th percentile wind guests for all HFTD locations. The weight (WRwind) of the wind component for a risk event is calculated using 20, 21, 22, and 23, respectively.
The frequency of the ignition events (Rfreq) is aggregated by the FPI level, wind gust category, and consequence category. For drivers that do not have CPUC reportable ignitions, this multiply factor (n_ignition_events_normalized) would be 1.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
Rfreq = n_ignition_events_normalized × WRwind × Wcon × Σn Rcon
The ignition events are normalized using the min-max scaling normalization formula:</t>
  </si>
  <si>
    <t>SDG&amp;E objects to the request to the extent is seeks information that is publicly available and equally available to the requestor. Subject to and without waiving the foregoing objections, SDG&amp;E responds as follows:
SDG&amp;E does not have technical documentation regarding this Mann Whitney Test but abundant explanations can be found online. The goal is to test the statistical significance of a risk factor for a given risk driver. Risk events for each diver category are not normally distributed, which is the main reason Mann Whitney Test is used to run the statistical test instead of using T test. The data used for this test are processed in python, mannwhitneyu() function under “scipy.stats” library.
The underlying data have risk factors mapped to individual risk event observations. The data field, FPI value, is spatially and temporally mapped to each observation; whereas other risk factors, such as temperature and slope, are mapped spatially to the asset where the risk events were observed. The data are sampled into two groups, a given risk driver and all other observations before running this test. The OEIS table 3-1 shows the result of the test for each risk driver category when compared with all the other risk drivers.</t>
  </si>
  <si>
    <t>As illustrated in Table 5-7, Wildfire risk constitutes the majority of the Overall Utility Risk,
significantly outweighing the contributions from PSPS and PEDS risks. Over the course of the 5
million simulated years, the most extreme wildfire scenario, resulting in an estimated cost of
approximately $211 billion, was driven by two ignition events that coincidentally occurred under
the same simulation seed ID.
The table below shows how the maximum values are derived based on the Monte Carlo
simulation:
Ignition 1 Ignition 2 Total
Sim Weather Conditions Date 11/12/2018 11/17/2014 ---
Ignition ID 403589 1012407 ---
Seed ID 11792465 11792465 ---
Total Acres Burned 43,703 35,934 79,637
Total Structures Destroyed 6,029 4,042 10,071
Sim Max Wind Gust Conditions 62 55 ---
SCADA Sect. Device 907-1562AE 909-451 ---
Feeder ID 907 909 ---
Wildfire Total Risk (with Risk
Aversion) [M$] $136,729.33 $74,237.73 $210,967.06
Wildfire Total Risk (without Risk
Aversion) [M$] $7,559.78 $4,989.72 $12,549.50
Wildfire Safety Risk (without Risk
Aversion) [M$] $1,427.77 $863.42 $2,291.19
Wildfire Financial Risk (without Risk
Aversion) [M$] $6,132.00 $4,126.24 $10,258.25
Wildfire Reliability Risk (without
Risk Aversion) [M$] $0.01 $0.05 $0.06</t>
  </si>
  <si>
    <t>Please see attached spreadsheet titled “SDGE Response MGRA-2026-8-
03_Q5_SDGE_125_worst_fire_days_stats_2025_05_15.xlsx” for the list of 125 days and
percentile values of acres burned and structure destroyed for each day. This is the data as
referenced on page 45 of SDG&amp;E’s 2026-2028 WMP.
This list is currently under review by the Meteorology and Risk Analytics teams. Given the
extreme fire weather conditions experienced within SDG&amp;E’s service territory between November 2024 and January 2025, SDG&amp;E is evaluating the inclusion of these recent dates in future analyses.</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</si>
  <si>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 hours broken out into Residential and C&amp;I. Please see the attached spreadsheet titled “SDGE Response MGRA-2026-8-03_Q06-OEIS-Table-
4-3.xlsx.”</t>
  </si>
  <si>
    <t>SDG&amp;E objects to the request to the extent it is argumentative and mischaracterizes SDG&amp;E’s modeling functions. SDG&amp;E further objects to the request to the extent it is vague and ambiguous, and fails to identify with specificity the information requested. Subject to and without waiving the
foregoing objections, SDG&amp;E responds as follows:
SDG&amp;E does not default to undergrounding as the preferred mitigation strategy. For each feeder segment, SDG&amp;E evaluates risk reduction and cost-benefit ratios for both Combined Covered Conductor and Strategic Undergrounding mitigation options. As stated in the 2026-2028 WMP filing, mitigations are selected by considering their Cost Benefit Ratio (CBR) estimates which encompass risk reduction estimates, as well as both upfront installation and lifecycle costs. Lifecycle costs are essential to making informed and cost-effective decisions in infrastructure investments. They encompass not only the initial investment in mitigation measures but also the ongoing costs of maintenance, operations, and potential upgrades. See section 6.1.3 of the 2026-2028 WMP filing for further details.</t>
  </si>
  <si>
    <t>Yes, the covered conductor deployment is expected to continue unabated while SDG&amp;E reorganizes the Project Management Office (PMO) services. There will be some overlap between the incumbent PMO service provider and the new PMO service provider to ensure a smooth transition. The new PMO service provider may also subcontract some of their services with the incumbent to ensure there are no disruptions in the program.</t>
  </si>
  <si>
    <t>For a-f all the requested tables are available on SDG&amp;E’s website at https://www.sdge.com/2026-
2028-wildfire-mitigation-plan</t>
  </si>
  <si>
    <t>Please see the attached gdb titled, “SDGE_Frequently_De-energized_circuits.gdb.”</t>
  </si>
  <si>
    <t>SDGE divides the service territory into 8 operational districts. The FPI is computed daily for each operational district using live fuel moisture values, dead fuel moisture values, grass NDVI values, dewpoint depression and sustained wind speed forecast. The output is not gridded, and each district receives an FPI value from 1-17. Historical values are archived in a spreadsheet and are not posted publicly.
a. For operational FPI values, SDGE started keeping daily records of the data in April 2013 but there exists intermittent values as far back as late September 2012. Again, the FPI values are calculated per district and not for a set of otherwise specified geographic points.</t>
  </si>
  <si>
    <t>Regarding Contractor Employees with Minimum Qualifications
On pages 229 through 231 of its 2026-2028 Base WMP, SDG&amp;E lists the worker titles, qualifications, and training associated with its vegetation management workforce. SDG&amp;E indicates that for several positions (Pre-Inspector, Tree Trim General Foreperson/Supervisor, and Tree Trimmer), the total number of employees with each position is greater than the number of minimally qualified employees. This suggests that some employees holding the Pre-Inspector, Tree Trim General Foreperson/Supervisor, or Tree Trimmer title do not possess minimum qualifications.
a. Are there employees with each of the above worker titles who do not hold the minimum qualifications for their position?
i. If yes, list other factors associated with each worker title that contribute to a hiring decision for an employee who does not possess minimum qualifications.
ii. If no, explain why there is a difference between the number of employees with minimum qualifications and the total number of employees.</t>
  </si>
  <si>
    <t>Regarding Fire Potential Index for Action Initiation
On page 252 of its 2026-2028 Base WMP SDG&amp;E states that, “The FPI reflects key variables such as the state of native grasses across the service territory (‘green-up’), fuels (ratio of DFM component to LFM component), and weather (sustained wind speed and dew point depression). Each of these variables is assigned to a numeric value. Those numeric values are summed up to generate a Fire Potential Index value from 0 to 17 that expresses the degree of fire threat expected for each of the seven days in the forecast. The numeric values are grouped as ‘Normal’, ‘Elevated’, or ‘Extreme’.”
a. Provide the following information regarding the Fire Potential Index (FPI) breakpoints and how each is used in the initiation of PSPS events.
i. A detailed description of the weather conditions associated with each level of the FPI breakpoint (i.e., Normal, Elevated, and Extreme).
ii. The initiation criteria for PSPS events for FPI breakpoint (i.e., Normal, Elevated, and Extreme).
b. Provide the following information regarding the FPI breakpoints and how they are used for actions taken in the field.
i. A detailed description of actions taken in the field that are associated with each FPI breakpoint (i.e., Normal, Elevated, and Extreme).</t>
  </si>
  <si>
    <t>Regarding SDG&amp;E’s Response to SDGE-25U-01
In Appendix D, pages 1-2, of SDG&amp;E’s 2026-2028 Base WMP, SDG&amp;E provides its response to SDGE-25U-01. Calculating Risk Scores Using Maximum Consequence Values.
a. In its response, SDG&amp;E states that “Moving forward, the new risk event probability distribution outputs, along with statistical distribution metrics such as mean and various percentiles, will be used to inform future optimal mitigation prioritization decisions.”
i. When does SDG&amp;E intend to start using the new outputs?
ii. If the new outputs have been implemented already, provide a detailed description of how the new risk event probability distributions impacted SDG&amp;E’s risk model scores. This must include, at a minimum:
(1) A list showing any shifts to risk ranking prioritizations.
(2) Heatmaps of risk distributions across SDG&amp;E’s territory showing changes in risk scores.
b. In its response, SDG&amp;E states that “the wildfire risk modeling approach will continue to be updated” and that “assumptions and inputs used in the models will be continuously reviewed and enhanced.”
i. What frequency does SDG&amp;E plan on updating its risk models?
ii. What frequency does SDG&amp;E plan on reviewing and enhancing assumptions and inputs?
iii. Provide SDG&amp;E’s timeline including concrete milestones and associated dates for future risk modeling updates.</t>
  </si>
  <si>
    <t>Regarding SDG&amp;E’s Response to SDGE-23B-04
In Appendix D, pages 3-4, of SDG&amp;E’s 2026-2028 Base WMP, SDG&amp;E provides its response to SDGE-23B-04. Incorporation of Extreme Weather Scenarios into Planning Models.
a. In SDG&amp;E’s response, SDG&amp;E states that its latest model methodology estimates “upper tail risk, which includes rare and extreme scenarios.” On page 51 of SDG&amp;E’s 2026-2028 Base WMP, SDG&amp;E states that it “does not currently analyze extreme events or highly uncertain scenarios” and that “the WiNGS-Planning model is designed to incorporate historical weather conditions experienced within the service territory.”
i. Describe how “rare and extreme scenarios” differ from “extreme events or highly uncertain scenarios” in these two instances.
b. On page 51 of SDG&amp;E’s 2026-2028 Base WMP, SDG&amp;E states that “the potential incorporation of climate change scenarios based on the latest climate modeling projection datasets that are being produced with the support from California Energy Commission are currently being evaluated.”
i. Provide a timeline with concrete milestones and dates for SDG&amp;E’s evaluation for integration of climate change scenarios.
c. In SDG&amp;E’s response, SDG&amp;E states that the framework allows SDG&amp;E to “generate statistical estimates of potential wind events over the maximum asset life of its system.”
i. What estimates did SDG&amp;E use for maximum asset life, given that the fire behavior scenarios used span the years 2013 to 2021?
ii. Describe how SDG&amp;E integrated and estimated the maximum asset life into risk modeling.</t>
  </si>
  <si>
    <t>Regarding SDG&amp;E’s response to SDGE-25U-02
In Appendix D, pages 5-6, of SDG&amp;E’s 2026-2028 Base WMP, SDG&amp;E provides its response to SDGE-25U-02 Cross-Utility Collaboration on Best Practices for Inclusion of Climate Change Forecasts in Consequence Modeling, Inclusion of Community Vulnerability in Consequence Modeling, and Utility Vegetation Management for Wildfire Safety.
In SDG&amp;E’s response, SDG&amp;E describes monthly meetings held focusing on WMP activities and topics. Provide the dates and topics associated with each meeting held.</t>
  </si>
  <si>
    <t>Regarding SDG&amp;E’s response to SDGE-25U-03
In Appendix D, pages 7-29, of SDG&amp;E’s 2026-2028 Base WMP, SDG&amp;E provides its response to SDGE-25U-03. Third-Party Recommendations for Model Improvements.
In Table 4-1: WiNGS-Planning Risk Model Updates, SDG&amp;E provides a status of “Not Applicable” for the following recommendations: CHI Update and Mean Value Assessment. Explain why these recommendations are listed as “Not Applicable.”</t>
  </si>
  <si>
    <t>Regarding reduction in 2025 targets/expenditure for Lightning Arrestor
Removal/Replacement (WMP.550) and Avian Protection (WMP.972)
In its Petition to Amend, SDG&amp;E requests to reduce its 2025 targets for Lightning Arrestor
Removal/Replacement (WMP.550) from 1,848 to 90 and for Avian Protection (WMP.972) from
200 to 95 poles.1
SDG&amp;E revised its projected 2025 capital expenditure for Lightning Arrestor
Removal/Replacement (WMP.550) from $3.483 million to $0, and for Avian Protection
(WMP.972) from $1.512 million to $0.2
In its General Rate Case (GRC) decision, the California Public Utilities Commission (CPUC)
adopted a capital forecast of $3.2 million for SDG&amp;E’s lightning arrestor replacement and
avian protection programs.3,4 The CPUC adopted forecast is $0.357 million lower than
SDG&amp;E’s proposal in the GRC application.
a. Explain why its projected expenditure in its Petition to Amend for the Lightning
Arrestor Removal/Replacement (WMP.550) and Avian Protection (WMP.972) initiatives
are $0 even though the CPUC adopted a capital forecast of $3.2 million.
b. Provide the unit cost of lightning arrestor removal and replacement in High Fire Threat
district (HFTD) Tier 2 and Tier 3 and the number of lightning arrestors SDG&amp;E plans to
remove/replace in Tier 2 and Tier 3, respectively.
i. If the total annual cost is higher than that adopted by the CPUC, provide
justification for the higher unit cost.
c. Explain why SDG&amp;E’s 2025 Avian Protection (WMP.972) target is reduced even though
the category is uncontested in the GRC decision.</t>
  </si>
  <si>
    <t>Regarding reduction in 2025 targets/expenditure for Detailed Vegetation Inspections
(WMP.494)
In its Petition to Amend, SDG&amp;E seeks to reduce its 2025 Detailed Vegetation Inspections
(WMP.494) target from 485,400 inspections to 255,000 inspections in the HFTD.5
Correspondingly, SDG&amp;E requested to reduce its HFTD expenditure from $32.639 million to
$30.854 million.6
For the category of Vegetation Management and Inspection – Tree Trimming only, the GRC
decision authorized $26.612 million for the work in the HFTD, which is $0.62 million lower
than SDG&amp;E’s proposal ($27.232 million) due to lower unit ($97 in Tier 2 and Tier 3) cost
adopted.7 CPUC also authorized $15.269 million in the non-HFTD for the 2024 test year, which
is consistent with SDG&amp;E’s proposal.8 For the category of Vegetation Management and
Inspection, the GRC decision authorized $ 12.481 million, which is $3.552 million less than
SDG&amp;E’s request ($ 16.033 million, post-Update Testimony forecast).9
The GRC decision did not discuss the number of inspections for this category.10
a. Provide the number of inspections SDG&amp;E planned in its GRC application that formed
the basis for the $41.881 million CPUC authorization in both HFTD and non-HFTD.11
Include a reference (from its GRC filing, include the URL and page number) for the
number of inspections.
i. If the number of inspections SDG&amp;E plans to conduct in its GRC application is
not consistent with the target changes in the Petition to Amend, provide
justification for the difference in the scope of work.
b. Explain why inspections are only performed in the HFTD when there is an authorized
non-HFTD forecast.
c. Provide unit costs for Detailed Vegetation Inspections (WMP.494) in the HFTD and non-
HFTD.
i. If SDG&amp;E’s unit cost calculates to a higher total cost than $26.612 million
(HFTD) and $15.269 million (non-HFTD) authorized by the CPUC, provide
justification for the higher unit costs.</t>
  </si>
  <si>
    <t>Regarding reduction in 2025 targets/expenditure for Pole Clearing (WMP.512)
In its Petition to Amend, SDG&amp;E seeks to reduce its 2025 Pole Clearing (WMP.512) target from
33,010 poles to 22,000 poles.12 SDG&amp;E requests to reduce its operations expenditure for Pole
Clearing (WMP.512) from $8.13 million to $6.427 million.13
The GRC decision adopts a 2024 forecast of $5.369 million for Pole Brushing/Clearing with the
same number of poles SDG&amp;E stated in its GRC application.14 CPUC’s authorization is $2.524
million less than SDG&amp;E’s request ($7.893 million) in its GRC application.15
a. From its GRC application, provide the number of poles SDG&amp;E planned to clear that
formed the basis for the $7.893 million requested by SDG&amp;E.16 Include a reference
(from its GRC filing, include the URL and page number) for the number of poles.
b. Provide the unit cost for Pole Clearing (WMP.512) in HFTD Tier 2 and Tier 3, and the
number of poles SDG&amp;E plans to brush in each tier.
i. If the unit cost amounts to a total cost higher than the $5.369 million
authorized by the CPUC, provide justification for the higher unit cost.
c. Provide justification for reduced target request given that the GRC decision does not
discuss the scope of pole brushing/clearing. The acceptance of Cal Advocate’s
recommendation implicitly endorses workloads per year; the workloads forecast by
SDGE and recommended by Cal Advocates are equal – it’s only the unit cost that
differs.17 
i. If the number of poles SDG&amp;E plans to clear is not consistent with the number
provided in its GRC application, provide justification for the difference in the
scope of work.</t>
  </si>
  <si>
    <t>Regarding reduction in 2024 targets for Fuels Management (WMP.497)
In its Petition to Amend, SDG&amp;E seeks to reduce its 2024 Fuel Management (WMP.497) target
from 500 poles to 150 poles.18
The GRC decision adopts a 2024 forecast of $5.246 million with the same number of structures
SDG&amp;E stated in its GRC application. CPUC’s authorization is $1.028 million less than SDG&amp;E’s
request ($6.274 million) in its GRC application.
a. From SDG&amp;E’s GRC application, provide the number of structures SDG&amp;E planned to
clear in 2024 that formed the basis for the $6.274 million forecast proposed by the
SDG&amp;E.19 SDG&amp;E must include a reference to a GRC filing (including URL and page
number) for the number of structures.
b. Provide the unit cost for Fuels Management (WMP.497) in HFTD Tier 2 and Tier 3, , and
the number of structures SDG&amp;E cleared in each Tier from its GRC application.
i. If the unit cost amounts to a total annual cost higher than the $5.246 million
authorized by the CPUC, provide justification for the higher unit cost.
c. Provide justification for reducing its 2024 target given that the GRC decision did not
reduce the scope of the program.
i. If the request to reduce its target to 150 poles for 2024 is not consistent with
the number provided in the GRC application, provide justification to the
difference in the scope of work.</t>
  </si>
  <si>
    <t>Regarding reduction in 2025 targets and expenditures for Distribution Vegetation
Inspections (WMP.494) and Pole Clearing (WMP.512)
a. Complete the table below by listing the proposed target in SDG&amp;E’s Petition to
Amend, unit costs, and total costs in 2021 dollars.
i. If any of the expenditures in the “2025 Total Cost” column are different from
the expenditures in the “GRC Authorized Cost” column explain why.
Data Request OEIS-P-WMP_2025-SDGE-04
7
Initiative Location Unit
2025 Target
in Petition to
Amend
2025
Unit
Cost
(2021
$/unit)
2025 Total
Cost
(millions
of 2021 $)
GRC
Authorized
Cost
(millions of
2021 $)
Distribution
Vegetation
Inspections
(WMP.494)
Non-HFTD Inspections 15.269
Distribution
Vegetation
Inspections
(WMP.494)
HFTD Inspections 26.612
Pole Clearing
(WMP.512) HFTD Poles 5.369</t>
  </si>
  <si>
    <t>Regarding reduction in 2024 targets and expenditure for Fuels Management (WMP.497)
a. Complete the table below by listing the proposed target in SDG&amp;E’s Petition to
Amend, unit costs, and total costs in 2021 dollars.
i. If any of the expenditures in the “2024 Total Cost” column are different from
the expenditures in the “GRC Authorized Cost” column explain why.
Initiative Location Unit
2024 Target
in Petition to
Amend
2024
Unit
Cost
(2021
$/unit)
2024 Total
Cost
(millions
of 2021 $)
GRC
Authorized
Cost
(millions of
2021 $)
Fuels
Management
(WMP.497)
HFTD Poles 5.264</t>
  </si>
  <si>
    <t>Regarding reduction in 2025 target for Covered Conductor (WMP.455)
In its Petition to Amend, SDG&amp;E seeks to increase its 2025 target from 40 miles to 50 miles
with the capital expenditure increased from $67.63 million to $81.43 million.20 SDG&amp;E’s
petition produces a unit cost of $1.623 million per mile.
In the GRC decision, the CPUC adopted $71.9 million for 100 miles of covered conductor, for
an average cost of less than $1 million per mile.21
Explain the $1.623 million unit cost for covered conductor. Present the historic unit cost data
and itemize the key expenses included when estimating the unit cost for covered conductor.</t>
  </si>
  <si>
    <t>Regarding reduction in 2025 targets/expenditure for Strategic Pole Replacement
Program (WMP.1189)
In its Petition to Amend, SDG&amp;E seeks to decrease its 2025 target from 291 poles to 200 poles
while requesting to increase its capital expenditure from $6.948 million to $7.923 million.
As provided in SDG&amp;E’s response to Data Request OEIS-P-WMP_2025-SDGE-01,22 the Strategic
Pole Replacement Program initiative (WMP.1189) is part of the High Risk Pole Replacement
Program in the GRC decision, which is an uncontested category in the GRC decision.23
a. Provide an explanation for the reduced target and increased expenditure.
b. Provide an explanation for increased unit cost for the initiative, given the increased
expenditure and decrease in target.</t>
  </si>
  <si>
    <t>Regarding reduction in targets for uncontested initiatives and for initiatives that the
GRC decision adopted SDG&amp;E’s proposal
In its Petition to Amend, SDG&amp;E requested target changes for nine initiatives and
accompanying expenditure reductions for initiatives that were not contested in the GRC.24
• 2024 target changes
o Distribution Communications Reliability Improvements (WMP.549)
o Distribution Infrared Inspections (WMP.481)
o Standby Power Program (WMP.468)
 The GRC decision adopted SDG&amp;E’s proposal.25
• 2024 and 2025 target changes
o Drone Assessments (WMP.552)
• 2025 target changes
o Strategic Pole Replacement Program (WMP.1189)
o Transmission OH Hardening (WMP.543)
o Distribution Communications Reliability Improvements (WMP.549)
o Connectors, including hotline clamps (WMP.464)
o Expulsion Fuse Replacement (WMP.459)
Provide explanations for each of the target and expenditure reductions for the above
initiatives.</t>
  </si>
  <si>
    <t>Regarding revenue requirement and capital expenditure
In its Petition to Amend, SDG&amp;E indicated that there is a “Revenue Requirement Shortfall” of
$0.148 billion to complete the GRC-authorized capital expenditure (Capex).26 In addition,
SDG&amp;E stated the total “Actual/Forecasted Capex” is $1.045 billion while the total “Adjusted
Capex Target” is $1.086 billion.27
The GRC decision stated that the CPUC adopted “…a base margin revenue (O&amp;M and capital
revenue requirement) increase of 3 percent each year for 2025, 2026, and 2027 plus certain
wildfire mitigations, including undergrounding and covered conductor” which allows SDG&amp;E
to “fund incremental capital additions for wildfire mitigation programs that are important for infrastructure safety.”28 The GRC decision goes on to state that it provides “… both just and
reasonable returns for the utilities and affordable rates for ratepayers.”29
a. Provide a reference from the GRC decision (include a URL and page number) for the in
the “Authorized Capital Expenditures (Capex)” values SDG&amp;E provides in its Petition to
Amend.30
b. Provide explanations for the “Revenue Requirement Shortfall”.
c. Provide high-level explanation on the calculation of “Adjusted Capex Target”.
d. Provide explanations to the $41 million difference between the total
“Actual/Forecasted Capex” and “Adjusted Capex.” 31</t>
  </si>
  <si>
    <t>Q11. Regarding memorandum accounts
In the GRC decision, the CPUC decided not to modify the Wildfire Mitigation Plan
Memorandum Account (WMPMA).32,33 The decision also converted the existing two-way Tree
Trimming Balancing Account into a one-way Vegetation Management Balancing Account
(WMBA) with an accompanying Vegetation Management Memorandum Account (VMMA) for
spend above the VMBA authorization.
Provide the table from pages 2 and 3 of the Petition to Amend listing the initiatives. For each,
identify whether the initiative is eligible to be booked in the WMPMA, the VMBA, or the VMMA.</t>
  </si>
  <si>
    <t>SDGE 2025 Petition to Amend</t>
  </si>
  <si>
    <t>https://www.sdge.com/sites/default/files/regulatory/SDGE%20Response%20MGRA-2026-8-03.pdf</t>
  </si>
  <si>
    <t>https://www.sdge.com/sites/default/files/regulatory/SDGE%20Response%20MGRA-2026-8-03.pdf
https://www.sdge.com/sites/default/files/regulatory/SDGE%20Response%20MGRA-2026-8-03_Q5_SDGE_125_worst_fire_days_stats_2025_05_15.xlsx</t>
  </si>
  <si>
    <t>https://www.sdge.com/sites/default/files/regulatory/SDGE%20Response%20MGRA-2026-8-03.pdf
https://www.sdge.com/sites/default/files/regulatory/SDGE%20Response%20MGRA-2026-8-03_Q06-OEIS-Table-4-3.xlsx</t>
  </si>
  <si>
    <t>https://www.sdge.com/sites/default/files/regulatory/SDGE%20Response%20MGRA-2026-8-03.pdf
https://www.sdge.com/sites/default/files/regulatory/SDGE_Frequently_De-energized_circuits.gdb_.zip</t>
  </si>
  <si>
    <t>After further investigation with its contractors, SDG&amp;E has determined that it erred in its initial reporting of the number of contracted employees who possess minimum qualifications compared to the total number of employees. SDG&amp;E can confirm that all contracted employee positions including Pre-Inspector, Tree Trim General Foreperson/Supervisor, and Tree Trimmer possess the minimum qualifications. The error was related to the number of employees who possess specific certifications, which are not a requirement of employment. SDG&amp;E will update the number of contracted employees in Revision 1 of the 2026-2028 WMP.</t>
  </si>
  <si>
    <t>a.i. Please reference the attached document titled “SDGE Response OEIS-P-WMP_2025-SDGE-03_Q2_Fire Potential Index (FPI).pdf.” Weather conditions are a function of dewpoint depression and sustained wind speeds. Since each break point is a function of dead fuel moisture, live fuel moisture, grass NDVI, dewpoint depression and sustained wind speeds, no single value of wind or dewpoint depression defines each breakpoint - they are defined by the combination of all variables and are based on a backcast against historical fires as shown in the figures below. a.ii. The FPI is a consideration for PSPS but not the only one. The following outlines the procedure for initializing a PSPS from a Meteorology perspective:
1. Has the National Weather Service (NWS) provided any indication in their forecast discussion, forecast products or social media communications that a Red Flag Warning or critical fire weather conditions may be possible during the forecast period?
2.Has the GACC in Riverside, CA given any indication in their forecast discussion/products or social media communications of a “High Risk Day” or any Santa Ana Wildfire Threat Index rating may be issued?
3. Does the SDG&amp;E Fire Potential Index show that a combination of fuel dryness and Santa Ana winds may lead to the potential for large wildfire (FPI 14 or above)?
4. Do initial wind speed forecasts generated by SDG&amp;E meteorology models (WRF and AI forecasting) indicate a reasonable probability of reaching alert speeds for any of the SDG&amp;E weather stations?
5. Do the forecasted weather conditions warrant a convening of executive leadership to discuss the potential for PSPS Protocols?
b.i. SDG&amp;E has several procedures that outline company responsibilities and action required for each breakpoint.
Electric Distribution Operations (EDO) has procedures during SDG&amp;E fire conditions that outline the distribution operating restrictions and notifications required for overhead facilities during various operating condition levels, to include operating under NORMAL conditions (1-11), ELEVATED Conditions (12-14), and EXTREME Conditions (15-17).Electric Grid Operations at SDG&amp;E has fire preparedness and transmission restrictions that outline the transmission operating restrictions and notifications required for overhead facilities during various operating condition levels, to include operating under NORMAL conditions (1-11), ELEVATED Conditions (12-14) , and EXTREME Conditions (15-17).
SDG&amp;E operations and maintenance has a wildland fire prevention plan that outlines the minimum wildland fire prevention standards for all system Operations &amp; Maintenance work conducted in wildland areas of our service territory. The plan provides a wildland fire risk and mitigation matrix based on work activity within Fire Potential Index (FPI) or Project Activity Level (PAL) areas to set a level for minimum fire prevention and suppression tools. The Fire Potential Index (FPI) (1-17) is a comprehensive assessment of fire risk, used as a tool for making operation &amp; maintenance decisions related to fire prevention. The tool converts environmental, statistical, and scientific data into an easily understood forecast of short-term fire threat. The 7-day forecast is used for planning purposes, while the daily FPI is used for work activities. The FPI is used to determine the fire potential for each day (Normal, Elevated, or Extreme).</t>
  </si>
  <si>
    <t>a.
i. SDG&amp;E has begun adopting risk event probability distribution outputs from its WiNGS-Planning model as of Q1 2025 and first reported on them in the 2026-2028 WMP base filing.
ii. The new risk event probability distributions, derived from the WiNGS-Planning model, have been implemented in alignment with the Cost-Benefit Ratio (CBR) framework outlined in SDG&amp;E’s forthcoming 2025 Risk Assessment and Mitigation Phase (RAMP) filing. This represents a significant methodological shift from the Risk Spend Efficiency (RSE) framework used in the 2021 RAMP filing—as required by the CPUC.
Under the new framework, risk is quantified in monetary terms, replacing the Multi-Attribute Value Framework (MAVF) previously used. The updated model outputs include comprehensive statistical distribution metrics—such as mean, P95, P99, and maximum values—providing a probabilistic view of risk events. This contrasts with the earlier approach, which relied on a single deterministic risk score per asset.
Key impacts of this upgrade include:
- The probabilistic modeling approach offers greater transparency into the range and likelihood of potential risk events, rather than a single-point estimate.
- The use of trained predictive models to estimate ignition events introduces a more data-driven and forward-looking risk assessment capability.
- Technosylva simulation data used in the old model uses a 8 hour run simulation, whereas the new model uses a 24 hour run simulation
Due to the change in risk units and modeling methodology, direct comparisons of risk scores between the old and new frameworks are not feasible. Instead, changes in risk rankings could provide a lens through which to assess the impact of the new model. However, comparing ranking outputs from the two models is further complicated due to differences in GIS data snapshots associated with the official model runs dates, which reflect changes in the electric infrastructure over time, such as installation of new sectionalizing devices, undergrounding of overhead lines, covered conductor of existing bare wires, thereby introducing variability unrelated to the modeling framework change itself.
For a list of segment ranking comparisons, please see attached file titled “SDGE Response OEIS-P-WMP_2025-SDGE-03__Q3_rank_summary.xlsx.”
(2) SDG&amp;E does not currently have a comparison between risk scores generated under the previous MAVF methodology and those produced using the new Cost-Benefit framework. Developing a meaningful comparison would require substantial resources and the application of several assumptions. However, SDG&amp;E could generate heatmaps illustrating shifts in risk rankings across feeder segments within its service territory, but it would take several weeks to complete. SDG&amp;E can begin this work, once OEIS confirms that it would like SDG&amp;E to spend weeks creating these heatmaps.
b.
i. SDG&amp;E’s risk models are continuously in the process of development and review for potential enhancements and currently follow a minimum yearly cadence of release of new production versions. ii. SDG&amp;E’s review and enhancement of assumptions and inputs for its risk models coincide with the release of each new production version. iii. SDG&amp;E maintains a proactive and iterative approach to enhancing its risk modeling capabilities. As part of our commitment to continuous improvement, SDG&amp;E reviews its risk models annually. This process includes a thorough evaluation of model performance, integration of new data, and consideration of feedback from both intervenors and the Office of Energy Infrastructure Safety (OEIS). SDG&amp;E prioritizes and execute updates based on this feedback to ensure our models remain robust, transparent, and aligned with evolving risk landscapes.
Looking ahead, SDG&amp;E’s roadmap for future risk modeling enhancements is guided by the Risk Modeling Improvement Plan outlined in the 2026–2028 WMP, Section 5, OEIS Table 5-6: Utility Risk Assessment Improvement Plan, as well as any feedback collected in the Risk Modeling Working Groups where SDG&amp;E is actively participating</t>
  </si>
  <si>
    <t>a)
i. In the context of the reference on page 3 of Appendix D, SDGE-23B-04. Incorporation of Extreme Weather Scenarios into Planning Models, “rare and extreme scenarios” is referring to the upper tail risk interval of the probabilistic distribution that accounts for rare but catastrophic risk events. The full probabilistic distribution of risk events leveraging Technosylva’s outputs calculated under extreme fire weather days are currently accounted for in SDG&amp;E’s risk modeling framework. The reference on page 51 of the 2026-2028 Base WMP, from Section 5.3.2 Extreme-Event/High Uncertainty Scenarios, is in the context of rare and extreme risk event hazards that are not accounted for in SDG&amp;E’s current risk modeling, including black swan events such as acts of terrorism, multi-hazard scenarios such as ignitions from another source during a PSPS, extended drought, etc.
b)
i. SDG&amp;E is exploring multiple methodologies to model future wildfire risk, with particular emphasis on projecting potential increases in acres burned relative to historical baseline. A key objective is to align these projections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aim to reflect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
c)
i. A 5 million simulation run was performed leveraging Probability of Ignition (POI) model outputs and fire behavior scenarios from Technosylva’s WRRM model that include weather conditions observed from 2013 to 2021 to simulate annual wildfire risk event scenarios, effectively equating 5 million years being simulated. The maximum asset life is modeled for Combined Covered Conductor and Undergrounding with an assumed lifespan of 55 years in alignment with guidance from the with the Electric Undergrounding Program (EUP) risk modeling reporting requirements established by Energy Safety pursuant to Senate Bill 884.
ii. Maximum asset life is utilized to estimate projected risk reduction benefits over the life of the asset as part of the calculation of Cost Benefit Ratio (CBR) metrics for each mitigation type, which account for annual inflation and various benefit discount rates scenarios over that lifetime. For further details on how CBR metrics are calculated, see Section 6.2.1.2 Risk Impact of Activities in SDG&amp;E’s 2026-2028 WMP report.</t>
  </si>
  <si>
    <t>Please see attached document titled, “SDGE Response OEIS-P-WMP_2025-SDGE-03_Q5.pdf.”</t>
  </si>
  <si>
    <t>In Table 4-1: WiNGS-Planning Risk Model Updates, SDG&amp;E initially marked the CHI Update and Mean Value Assessment recommendations as “Not Applicable” incorrectly. These entries will be corrected to reflect their true status:
- The CHI update has been completed and subsequently removed from the WiNGS-Planning model, as the integration of WiNGS-Ops into WiNGS-Planning now captures this information.
- The Mean Value Assessment is currently underway, with completion anticipated before 2027. With the transition to a probabilistic risk assessment framework, SDG&amp;E considers this requirement to be almost completed through the enhanced modeling approach.</t>
  </si>
  <si>
    <t>Regarding Database(s) Used for Data Storage:
On page 288 of its 2026-2028 Base WMP, SDG&amp;E lists the different databases used for data storage among its various enterprise systems. SDG&amp;E indicates several databases that are in use (Oracle, SAP Hana, Azure, AWS, Proprietary Databases, etc.).
a. Provide an overview of any data governance plan that SDG&amp;E has in place.
b. Provide a description of SDG&amp;E’s ability to migrate data across systems, such as between third-party software and internal proprietary databases, if any.
i. If migration of data across systems is not possible, what internal plan does SDG&amp;E have to ensure complete data migration in the future?</t>
  </si>
  <si>
    <t>Regarding SDG&amp;E’s response to SDG&amp;E-25U-08:
In response to SDGE-25U-08, SDG&amp;E lists findings resulting from its 2024 IR inspections in Table 9-1. In 2024, thermography findings were created on the structures listed in the table below.
a. For each structure, indicate in the adjacent columns if the structure was observed by continuous monitoring technology as of April 1, 2024. For each structure that was monitored by any continuous monitoring technology (ARFS, PQ, or other) as of April 1, 2024, indicate whether any inspections were triggered as a result of the continuous monitoring technology, provide the type of inspection that was performed, and provide the date the inspection was performed.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P737707
P192259
P479712
P192287
P570385
P11850
P192306
P474064
P201281
P279981
P379031
Z245659
Z731331
P227944
Z118778
Z473088
Z229374
P839538
P734600
P933220
P2135672414
P313295
P2157171985
P174771</t>
  </si>
  <si>
    <t>Regarding Continuous Monitoring Technology Deployment:
a. Provide the total number of structures in SDG&amp;E’s HFTD/HFRA.
b. Provide the number of structures in SDG&amp;E’s HFTD/HRA continuously monitored by both PQ sensors and ARFS as of Jan 1, 2025.
c. Provide the number of structures in SDG&amp;E’s HFTD/HFRA continuously monitored by PQ sensors but not ARFS as of Jan 1, 2025.
d. Provide the number of structures in SDG&amp;E’s HFTD/HFRA continuously monitored by ARFS but not PQ sensors as of Jan 1, 2025.
e. List any other continuous monitoring sensors or technologies deployed by SDG&amp;E that have been used or are planned for use to inform grid inspections and/or corrective grid work.</t>
  </si>
  <si>
    <t>Regarding Inspections Trigged by Continuous Monitoring Technology:
a. Describe the process for initiating an inspection due to ARFS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ARFS data.
b. Describe the process for initiating an inspection due to PQ sensor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PQ sensor data.
c. Provide the total number of inspections initiated in 2024 as a result of ARFS data.
i. Provide the number of such inspections that resulted in level 1 findings.
ii. Provide the number of such inspections that resulted in level 2 findings.
d. Provide the total number of inspections initiated in 2024 as a result of PQ sensor data.
i. Provide the number of such inspections that resulted in level 1 findings.
ii. Provide the number of such inspections that resulted in level 2 findings.</t>
  </si>
  <si>
    <t>Regarding Transmission Inspection QA/QC
a. Provide a copy of SDG&amp;E document TCM 807, Section 5.2: Condition Assessment, Version 8G.</t>
  </si>
  <si>
    <t>Regarding Weather Station Maintenance and Calibration
In section 10.5.5 of the Wildfire Mitigation Plan Guidelines on page 136, the utility companies must provide an “acceptable percentage of weather station outages as defined by the electric corporation.” Page 252 of the 2026-2028 Base SDG&amp;E WMP Submission states, “although SDG&amp;E does not have a set acceptable outage percentage, the stations have consistently maintained a 99 percent communication rate.”
a. Provide an acceptable percentage of weather station outages in which SDG&amp;E will still be able to operate without an increase in risk or impact to the PSPS decision making as outlined in the Wildfire Mitigation Plan Guidelines.
i. If SDG&amp;E cannot provide what percentage of weather station outages is defined as acceptable, provide an explanation why it cannot.</t>
  </si>
  <si>
    <t>Regarding Vegetation Inspections and Pole Clearing Targets:
Page 104 of the Wildfire Mitigation Plan Guidelines states “Targets for inspection activities (programs) of overhead electrical assets must use circuit miles as the unit.”
a. Provide all quarterly and year-end targets from Table 9-2 for the following programs in circuit miles:
i. Detailed Inspection (WMP.494)
ii. Off-Cycle Patrol (WMP.508)</t>
  </si>
  <si>
    <t>Regarding Vegetation Management QA/QC Pass Rate Targets:
On page 224 of its 2026-2028 Base WMP, SDG&amp;E targets a 90% pass rate for its “Quality assurance/quality control of Vegetation Management” (WMP.505) initiative. On page 290 of its 2023-2025 Base WMP, SDG&amp;E targets a pass rate of 95% for all three of its QA/QC audits. SDG&amp;E states that in 2022 it achieved a pass rate of 94% for pre-inspection, 99% for tree trimming, and 97% for pole clearing activities.
a. Explain why SDG&amp;E has lowered its pass rate target for QA/QC in its 2026-2028 Base WMP.
b. Describe any obstacles to SDG&amp;E increasing the QA/QC pass rate target each year from 2026-2028 (e.g., need for additional training, longer time to complete vegetation management work, human error, etc.).</t>
  </si>
  <si>
    <t>Regarding the Granularity of Priority Levels in Past Due Vegetation Management Work Orders:
On page 228 of its 2026-2028 Base WMP, SDG&amp;E categorizes past due work orders by “Low Priority” and “High Priority.” On page 227 of its 2026-2028 WMP, SDG&amp;E sets work completion timelines for routine pruning and removal of “60 to 120 days following inspections,” and “Memo” work order timelines of “the same day the condition is observed, the next day, or within 30 days.”
a. Complete the table below, in the format of Table 9-8, to disaggregate low and high priority past due pruning and removal work into the following priority levels: 60-120 days, within 30 days, next day, same day.
Number of Past Due Vegetation Management Work Orders Categorized by Age and Priority Levels
Priority Level
0-30 Days
31-90 Days
91-180 Days
181+ Days
60-120 Days
Within 30 Days
Next Day
Same Day</t>
  </si>
  <si>
    <t>Regarding SDG&amp;E’s Pole Clearing Program:
On page 213 of its 2026-2028 Base WMP, SDG&amp;E states, "The determination to stop clearing poles with exempt equipment was made due to the evaluation of cost efficiencies,environmental impacts, impacts to customers, and the general absence of ignition data associated with exempt equipment."
a. Did SDG&amp;E consult with other electrical corporations before deciding to stop clearing vegetation around poles with Public Resource Code (PRC) 4292 exempt equipment?
i. List all electrical corporations that SDG&amp;E consulted in making this decision.
ii. Provide summaries of any discussions with these electrical corporations that informed SDG&amp;E’s evaluation and decision-making process.
iii. Did SDG&amp;E request ignition data associate with PRC 4292 exempt equipment from other electrical corporations?
1. If ignition data was requested, provide a summary of the ignition data received from each electrical corporation SDG&amp;E consulted.
iv. If SDG&amp;E did not consult with other electrical corporations, explain why.
b. Provide the ignition data that was used to support SDG&amp;E's claim that there is a general absence of ignition data associated with PRC 4292 exempt equipment.
i. What time period did the ignition data cover?
ii. How many ignitions, if any, were identified as being associated with PRC 4292 exempt equipment?
c. Were customer opinions solicited or considered when evaluating the customer impacts of clearing vegetation around poles with PRC 4292 exempt equipment?
i. If so, provide a summary of the customer feedback received regarding this activity.
ii. If customer input was not solicited, explain the basis of SDG&amp;E’s determination that clearing vegetation around PRC 4292 exempt equipment has customer impacts.
d. Were environmental experts or formal assessments used in evaluating the environmental impacts of clearing vegetation around poles with PRC 4292 exempt equipment?
i. If so, provide a summary of the findings from those environmental assessments regarding this activity.
ii. If environmental experts or assessments were not used, explain SDG&amp;E’s decision-making process for determining that clearing around PRC 4292 exempt poles has environmental impacts.</t>
  </si>
  <si>
    <t>Regarding SDG&amp;E’s Pole Clearing Target (WMP.512):
On page 208 of its 2026-2028 Base WMP, SDG&amp;E sets annual targets in 2026, 2027, and 2028 of 22,000 poles. On page 257 of its 2023-2025 Base WMP, SDG&amp;E set annual targets for 2023, 2024, and 2025 of 33,010 poles. The delta between SDG&amp;E’s targets in the 2026-2028 Base WMP and SDG&amp;E’s 2023-2025 Base WMP is 11,010 poles. On page 211 of its 2026-2028 Base WMP, SDG&amp;E states that “Since the 2023-2025 Base WMP, SDG&amp;E has ceased performing pole clearing on poles with exempt equipment, such as hotline clamps (HLC).”
a. Of the 11,010 poles that SDG&amp;E no longer plans to clear, provide the number of those poles that hold exempt equipment and do not hold any non-exempt equipment.
b. If some of the 11,010 poles that SDG&amp;E no longer plans to clear hold non-exempt equipment, describe the other operational decisions that led to SDG&amp;E’s plan to no longer clear these poles.
c. Provide details of any risk reduction measures that will compensate for the reduced volume of pole clearing work.</t>
  </si>
  <si>
    <t>Regarding SDG&amp;E’s Early Fault Detection Third Party Evaluation:
In its response to the Early Fault Detection Implementation (SDGE-25U-05) ACI on page 32 of Appendix D in SDG&amp;E's 2026-2028 WMP, SDG&amp;E stated: "A third party was engaged to evaluate its effectiveness, and based on their analysis, several changes were implemented to accommodate system tracing and ensure the accurate coverage of the installed devices."
a. Provide a copy of this third-party evaluation and analysis.
b. Provide a summary of the types of issues missed that resulted in the ten false negatives.</t>
  </si>
  <si>
    <t>Regarding SDG&amp;E’s Risk Reduction in OEIS Table 8-1:
Energy Safety’s understanding of the expected risk reduction for the activities is Section 8 Grid Design &amp; System Hardening and Grid Operations reported in OEIS Table 8-1 of SDG&amp;E's 2026-2028 WMP is currently calculated at a segment/circuit level in which work is being completed. However, the expected risk reduction to be reported in Table 8-1 should reflect the reduction in SDG&amp;E's overall wildfire and PSPS risk – in other words, the impact of each activity on the enterprise-wide risk.
a. Is the expected risk reduction for activities reported in OEIS Table 8-1 calculated at a segment/circuit level in which work is being completed? If not, explain how SDG&amp;E calculated the expected risk reduction values in Table 8-1.
b. Provide the updated risk reduction percentages for each activity reported in OEIS Table 8-1 for the years 2026, 2027, and 2028, calculated at the overall enterprise level.
c. Provide the updated expected risk reduction percentages for each activity reported in OEIS Table 6-3 using the same update to the calculation as Table 8-1 in part (b).</t>
  </si>
  <si>
    <t>Regarding OEIS Table 6-4:
a. Provide an updated version of OEIS Table 6-4 (SDG&amp;E’s 2026-2028 Base WMP, p. 116; and Appendix F, pp. 58-73) via Excel with the following additional columns for each circuit/circuit segment:
i. Total Circuit Mileage Undergrounded as of EOY 2025
ii. Total Circuit Mileage of Covered Conductor as of EOY 2025
iii. Total Circuit Mileage Planned for Undergrounding (for 2026, 2027, and 2028, respectively)
iv. Total Circuit Mileage Planned for Covered Conductor (for 2026, 2027, and 2028, respectively)</t>
  </si>
  <si>
    <t>Regarding OEIS Table 6-1:
a. Provide the total overall utility risk value used to calculate the percentage of overall utility risk percentages shown in OEIS Table 6-1 (SDG&amp;E’s 2026-2028 Base WMP, p. 84 Appendix F, pp. 12-55)
b. Provide an updated version of OEIS Table 6-1 via Excel with the following additional columns for each circuit/circuit segment:
i. Safety Risk Score Component of Wildfire Risk Score
ii. Reliability Risk Score Component of Wildfire Risk Score
iii. Financial Risk Score Component of Wildfire Risk Score
iv. PSPS Risk Score
v. PEDS Risk Score</t>
  </si>
  <si>
    <t>Regarding OEIS Table 6-3:
a. Provide a detailed explanation of the analysis used to calculate the activity effectiveness for each activity in OEIS Table 6-3 (SDG&amp;E’s 2026-2028 Base WMP, pp. 111-112). Include copies of any relevant workpapers and supporting documentation used for this analysis.
b. Provide a detailed explanation of the analysis used to calculate expected % risk reduction for each activity in OEIS Table 6-3. Include copies of any relevant workpapers (i.e. the “CCC Risk &amp; Cost Benefit” Excel sheet) and supporting documentation used for this analysis.</t>
  </si>
  <si>
    <t>Regarding SDG&amp;E’s Mitigation Initiative Prioritization
On page 100 of SDG&amp;E’s 2026-2028 Base WMP, in Figure 6-2, SDG&amp;E depicts a flowchart showing its high-level mitigation prioritization.
a. As part of the “develop draft hardening scope” portion, SDG&amp;E includes a bullet point to “Optimize survey.” Describe what is included in this step of prioritization and provide any supporting documentation and procedures outlining this step.
b. SDG&amp;E includes a step to “prioritize Wildfire Risk reduction benefit” as part of developing its draft hardening scope. Describe what factors and thresholds are used as part SDG&amp;E’s measuring and determining reduction benefit and provide any supporting documentation and procedures. c. SDG&amp;E includes a step to determine whether “hardening scoping plan ready for release.” Describe what instances would lead to a “no” at this step and therefore run through development of a draft hardening scope and review again.</t>
  </si>
  <si>
    <t>https://www.sdge.com/sites/default/files/regulatory/SDGE%20Response%20OEIS-P-WMP_2025-SDGE-03_0.pdf</t>
  </si>
  <si>
    <t>https://www.sdge.com/sites/default/files/regulatory/SDGE%20Response%20OEIS-P-WMP_2025-SDGE-03_0.pdf
https://www.sdge.com/sites/default/files/regulatory/SDGE%20Response%20OEIS-P-WMP_2025-SDGE-03__Q3_rank_summary.xlsx</t>
  </si>
  <si>
    <t>https://www.sdge.com/sites/default/files/regulatory/SDGE%20Response%20OEIS-P-WMP_2025-SDGE-03_0.pdf
https://www.sdge.com/sites/default/files/regulatory/SDGE%20Response%20OEIS-P-WMP_2025-SDGE-03_Q2_Fire%20Potential%20Index%20%28FPI%29.pdf</t>
  </si>
  <si>
    <t>Regarding Injuries/Fatalities Conversion:
Page 53 of SDG&amp;E's 2026-2028 Base WMP, “OEIS Table 5-4: Summary of Risk Models,” notes that SDG&amp;E uses “number of acres burned conversion factors to estimate the number of serious injuries and fatalities from customers impacted.” However, page 38 of SDG&amp;E’s 2026-2028 Base WMP, “SDGE Table 5-4: Attributes for Wildfire Consequence,” notes that SDG&amp;E uses a fatalities per structure destroyed factor.
a. Clarify if the injuries/fatalities conversion is based on acres burned (per OEIS Table 5-4) or structures destroyed (per SDGE Table 5-4). Explain the differences between the factors in each table.</t>
  </si>
  <si>
    <t>Regarding Monte Carlo Simulations:
On page 46 of SDG&amp;E's 2026-2028 Base WMP, SDG&amp;E notes that Monte Carlo simulations are used to assess risk outcomes on the grid. On page 3 of “Appendix D: Areas for Continued Improvement,” SDG&amp;E describes the intent of the Monte Carlo simulations, but methods are not provided in “Appendix B: Supporting Documentation for Risk Methodology and Assessment.”
a. Provide a detailed description of the methodology and framework for Monte Carlo simulations used within SDG&amp;E’s risk modeling. Include any documentation, procedures, and policies which describe the methods.</t>
  </si>
  <si>
    <t>Regarding WiNGS-Ops Consequence Risk Metrics:
On page 47 of SDG&amp;E's 2026-2028 Base WMP, SDG&amp;E notes that the WiNGS-Ops visualization platform displays the worst-case estimates of acres burned.
a. Is the only consequence risk metric for WiNGS-Ops acres burned?
i. If yes, discuss why other consequence risk metrics are not used.
ii. If not, provide a list of other consequence risk metrics used.
b. Provide a detailed description of how the safety, reliability, and financial attributes for consequence are displayed and analyzed for operations.</t>
  </si>
  <si>
    <t>Regarding Technical Documentation for Risk Models:
a. On page 49 of SDG&amp;E's 2026-2028 Base WMP, SDG&amp;E mentions the “statistical and machine learning models detailed in Appendix B,” but Appendix B lacks documentation on these models. Provide technical documentation for the statistical and machine learning models used for Wings-Planning and Wings-Ops models.
b. On page 61 and 62 of SDG&amp;E's 2026-2028 Base WMP, SDG&amp;E mentions usage of Amazon Web Services (AWS). Provide technical documentation showing how and where SDG&amp;E uses AWS in its statistical and machine learning models used for Wings-Planning and Wings-Ops.</t>
  </si>
  <si>
    <t>Regarding Design Scenarios:
a. On page 49 of SDG&amp;E's 2026-2028 Base WMP, SDG&amp;E mentions that it uses a 2-year history for historical weather and fuel data. Describe why a longer weather history is not used. Include any supporting analysis and documentation showing how and why SDG&amp;E chose to use a 2-year history.
b. Page 50 of SDG&amp;E's 2026-2028 Base WMP, “OEIS Table 5-2: Summary of Design Scenarios,” mentions the "WV1" scenario ID.
i. Specify if this WV1 scenario ID is intended to address "Weather Condition 1" from the WMP Guidelines.
ii. If it is not, discuss:
(1) Why SDG&amp;E includes “WV1” as a design scenario.
(2) How “WV1” differs from “Weather Condition 1.”
(3) How “Weather Condition 1” is otherwise captured within the design scenarios in OEIS Table 5-2, or why it is excluded.</t>
  </si>
  <si>
    <t>Regarding AFN Scaling Factors:
Page 53 of SDG&amp;E's 2026-2028 Base WMP, “OEIS Table 5-4: Summary of Risk Models,” notes the input of "Scaling factors for AFN customer impacts."
a. Clarify if SDG&amp;E uses scaling based on AFN for PSPS consequences only, or for wildfire consequences as well.</t>
  </si>
  <si>
    <t>Regarding Proposed Updates to the HFTD:
On page 59 of SDG&amp;E's 2026-2028 Base WMP, SDG&amp;E states: “To date, SDG&amp;E has not suggested any adjustments to the HFTD. Recent modeling initiatives evaluated the wildfire risk of coastal canyons and the WUI for mitigation. Both efforts resulted in the exclusion of each proposed addition.”
a. SDG&amp;E also states that “The analysis found that wildfire risk associated with coastal canyons was lower than that associated with current HFTD segments.” Provide a detailed description of the analysis performed, and associated documentation and conclusions demonstrating the lower wildfire risk, including any associated risk scores in comparison to those within the HFTD.
b. For analysis of the WUI, SDG&amp;E also states that “While this layer may serve to prioritize the adjacent developed areas for fire infrastructure and suppression planning, it does not yield a usable layer for identifying areas where an energized wire down could spark a wildfire, or areas at heightened risk for ignition due to interference from vegetation.”
i. Describe how this layer is used to prioritize fire infrastructure.
ii. Explain why this layer is not a “usable layer” for evaluating wildfire risk as described.</t>
  </si>
  <si>
    <t>Regarding Third-Party Risk Model Recommendations to Models:
Pages 62-66 of SDG&amp;E's 2026-2028 Base WMP, “SDGE Table 5-8: WiNGS-Planning Third Party Recommendations,” and “SDGE Table 5-9: WiNGS-Ops Risk Modeling Updates,” show third-party recommendations for SDG&amp;E’s models.
a. Multiple recommendations state that SDG&amp;E’s model documentation is lacking, with a 2026 target deadline to provide documentation. Explain what efforts have been made to start creating each documentation recommended.
b. One recommendation states that a report that tracks compliance with OIR requirements would help prevent potential violations.
i. Provide a copy of this report, if it has been created.
ii. If such a report has not been created, discuss SDG&amp;E’s progress on creating this report.</t>
  </si>
  <si>
    <t>Regarding Climate Change:
a. Provide a detailed description and relevant supporting documentation on how climate change is currently accounted for in SDG&amp;E’s risk models.</t>
  </si>
  <si>
    <t>SDG&amp;E  findings resulting from its 2024 IR inspections in Table 9-1</t>
  </si>
  <si>
    <t>Continuous Monitoring Technology Deployment</t>
  </si>
  <si>
    <t>Inspections Trigged by Continuous Monitoring Technology:</t>
  </si>
  <si>
    <t>Vegetation Inspections and Pole Clearing Targets</t>
  </si>
  <si>
    <t>6.1.3.2.6</t>
  </si>
  <si>
    <t>6.1.3.2.5</t>
  </si>
  <si>
    <t>Activity Prioritization</t>
  </si>
  <si>
    <t>Mitigation Initiative Prioritization to Reduce Wildfire and PSPS Risk</t>
  </si>
  <si>
    <t>Climate Change in Risk Models</t>
  </si>
  <si>
    <t>a. The Enterprise Data Governance Office provides strategies to promote clean, organized, and easily accessible data. Data governance processes and controls are documented for the enterprise systems leveraged in the WMP Data Platform. The Enterprise Data Catalog is comprised of two main components, SAP Hana and AWS. Collibra, DataZone, and Glue, are used for creating data asset inventories, data stewardship, metadata capture, and governance.
The WMP Data Platform provides a centralized data repository that enables consistent, reliable, and automated reporting of mandated OEIS reporting requirements, along with other data consumption needs.
Data is ingested into the Data Foundation from multiple Data Sources including asset systems, asset management systems, outage systems, vegetation management systems, and other internal and external systems, enabling one source of truth for the WMP Data Platform. Data Consumption includes regulatory reporting, internal reporting, efficacy studies, and advanced analytics. The Data Governance program ensures WMP data is governed by management oversight, policies and procedures, education, and tool standards. An overview of the WMP Data Platform is in Figure 1 shown below.
b. SDG&amp;E has successfully centralized its data from Oracle to SAP HANA. The data is organized using HANA Views, making it easily accessible. SAP HANA is utilized for producing SDG&amp;E’s Quarterly Data Reports and for responding to data requests, demonstrating the system's efficiency and reliability.
In addition, we have plans for cloud migration as shown by the annual goals below. This initiative is focused on creating high-quality, reusable solutions that support better, faster decision-making across the board.
2026 Goals:
• Establish data migration patterns.
• Successfully migrate data sets, including grid hardening, assets, and PSPS/risk events.
• Implement data validation, integrity, and governance processes.
2027 Goals:
• Execute data integration from the upgraded SAP S/4 HANA platform for ERP, transitioning from the legacy SAP ECC system.
• Implement data ingestion processes for the new Transmission SAP S/4 HANA system.
• Maintain enterprise data quality standards.
2028 Goals:
• Integrate and ingest critical data from all newly implemented systems across the organization.
• Establish data pipelines, security protocols, and ETL processes.
• Prioritize data quality and system compatibility while maintaining compliance standards.</t>
  </si>
  <si>
    <t>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No
Yes*
No
No
N/A
P737707
No
Yes*
No
No
N/A
P192259
No
Yes*
No
No
N/A
P479712
No
Yes*
No
No
N/A
P192287
No
Yes*
No
No
N/A
P570385
No
Yes*
No
No
N/A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P11850
No
Yes*
No
No
N/A
P192306
No
No
No
N/A
N/A
P474064
No
Yes*
No
No
N/A
P201281
No
Yes*
No
No
N/A
P279981
No
Yes*
No
No
N/A
P379031
No
Yes*
No
No
N/A
Z245659
No
Yes*
No
No
N/A
Z731331
No
Yes
No
No
N/A
P227944
No
Yes
No
No
N/A
Z118778
No
Yes*
No
No
N/A
Z473088
No
Yes*
No
No
N/A
Z229374
No
Yes*
No
No
N/A
P839538
No
Yes*
No
No
N/A
P734600
No
Yes*
No
No
N/A
P933220
No
No
No
N/A
N/A
P2135672414
No
Yes
No
No
N/A
P313295
No
Yes*
No
No
N/A
P2157171985
No
Yes*
No
No
N/A
P174771
No
Yes*
No
No
N/A
* Monitor is at the substation bank or bus level and does not distinguish between circuits</t>
  </si>
  <si>
    <t>a. 85,639 distribution structures in the HFTD
b. 6,932 distribution structures in the HFTD monitored by both PQ and ARFS
c. 59,445 distribution structures in the HFTD monitored by PQ but not ARFS
d. 7,649 distribution structures in the HFTD monitored by ARFS but not PQ
e. The EFD Program aims to utilize the PQ and ARFS monitoring technologies to detect and prevent significant equipment failures in order to address fire risk while also gaining the benefits of reducing customer forced outages. Sensors that are a part of this program have the potential to be used to inform grid inspections and/or corrective grid work. To accomplish this SDG&amp;E is looking at the process changes needed to integrate the two processes that are currently separate. At this time the integration is still in its early stages.</t>
  </si>
  <si>
    <t>a. SDG&amp;E receives a bi-monthly report from the manufacturer of ARFS equipment containing locations of interest with data showing RF energy dispersion signal groupings. After analyzing that data, SDG&amp;E will issue a patrol for any locations with a concerning amount of disturbance energy. The patrol is performed by SDG&amp;E’s drone pilots, who capture high-resolution images from all angles of the location in question. Additionally, the drone pilot may capture infrared images of the location in question. Images are reviewed, then the asset is field verified by an engineer and a qualified electrical worker to determine severity and remediation work needed. Drone inspections are typically completed within two weeks of issuance, depending on resource availability. Currently there is no formal documentation of this process as this is still in the R&amp;D space and SDG&amp;E is continually improving and altering the process.
b. SDG&amp;E received a weekly report of all new precursor events captured by PQ sensors. This data is then reviewed by engineers to determine severity and if a known location can be identified. For overhead-related assets, the same process described in item 4a is followed. For underground-related assets, the engineer will issue an underground patrol request to be completed by a qualified electrical worker. Underground patrols involve a visual inspection as well as an infrared camera to locate hot connections. Depending on findings, remediation work is determined by the field personnel. Underground patrols are requested to be completed within three days. Currently there is no formal documentation of this process as this is still in the R&amp;D space and SDG&amp;E is continually improving and altering the process.
c. 40 inspections initiated in 2024 as a result of ARFS data
i. Due to the focus of the EFD program not being compliance, SDG&amp;E currently does not track level 1 findings.
ii. Due to the focus of the EFD program not being compliance, SDG&amp;E currently does not track level 2 findings.
d. 20 inspections initiated in 2024 as a result of PQ data
i. Due to the focus of the EFD program not being compliance, SDG&amp;E currently does not track level 1 findings.
ii. Due to the focus of the EFD program not being compliance, SDG&amp;E currently does not track level 2 findings.</t>
  </si>
  <si>
    <t>See attached document titled “TCM807 Version 8G Section 5.2-Condition Assessment.pdf.”</t>
  </si>
  <si>
    <t>SDGE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that could be used as a proxy is event and weather dependent and cannot be answered in a holistic manner.</t>
  </si>
  <si>
    <t>Targets by circuit mile are provided below. Historically, Detailed Inspections have been reported by inspections complete, and Off-Cycle Patrol by Vegetation Management Area (VMA) complete. While able to pivot and report by circuit line mile, this unit of measure provides a less granular understanding of the work completed. SDG&amp;E will comply with updating to the new unit requirement in the 2026-2028 WMP and associated QDR data tables when OEIS allows a mechanism to do so.</t>
  </si>
  <si>
    <t>a. After further review of historical QA/QC findings and pass rates, SDG&amp;E determined that a 90% pass rate is a reasonable and representative target and threshold for work quality performance of the vegetation management contractors.
b. SDG&amp;E anticipates no obstacles to potentially increasing its QA/QC pass rate target in the future.</t>
  </si>
  <si>
    <t>Priority Level
0-30 Days
31-90 Days
91-180 Days
181+ Days
60-120 Days
335
242
4
1
Within 30 Days
40
12
2
0
Next Day
0
0
0
0
Same Day
0
0
0
0</t>
  </si>
  <si>
    <t>a. SDG&amp;E did not directly consult with other electrical corporations before deciding to stop clearing vegetation around poles with exempt PRC 4292 equipment.
i. NA
ii. NA
iii. NA
1. NA
iv. SDG&amp;E did not consult with other electrical corporations on this decision based on the differences in the geography, topography and vegetation types between the service territories, and the internal considerations specific to SDG&amp;E (e.g., cost efficiencies, no known prior ignitions associated with exempt hardware, additional environmental review). A primary driver for SDG&amp;E stopping the clearing of vegetation around poles is based on Cal Fire’s classification of the equipment as exempt which was determined through field testing.
b. As required by the CPUC, utilities must report ignitions involving their equipment that meet the criteria per D.14-02-015. Please see https://www.cpuc.ca.gov/industries-and-topics/wildfires for the ignition data related to SDG&amp;E.
i. The time-period the data ignition covers is 2014-2024.
ii. There were no ignitions that were directly associated with PRC 4292 exempt equipment.
c. Customers were not separately and specifically solicited when SDG&amp;E evaluated the impacts of clearing vegetation around poles with PRC 4292 exempt equipment. However, customer impacts are derived through historical, anecdotal interactions with Vegetation Management, and are described further below in response to Question ii.
i. NA
ii. Customers can be impacted by vegetation clearing for PRC 4292 in multiple ways. 1) Customers often must provide physical access to a property for the contractor to perform pole clearing; 2) Pole clearing often requires two or more visits annually to a property for mechanical, herbicide, and/or re-clear activities; 3) Post-clearing audit activities may necessitate additional property visits by the contractor; 4) Pole clearing requires removal of vegetation down to bare mineral soil within a 10 foot radius, and the removal of tree branches within the radius up to the height of the conductors. Ground clearing could promote soil erosion at the base of the pole and would require the removal of healthy landscaping maintained by the customer. These impacts are a necessary result of pole clearing where required by law, however, they can be seen as an unnecessary burden to customers where it’s not required by law.
d. Yes. All poles that receive pole brushing for PRC 4292 are annually screened for environmental and cultural review.
i. Please see attached document titled, “OEIS-2025-05_Q10(d)(i)_Redacted.pdf”. SDG&amp;E is providing an example of an annual environmental release for poles that are scheduled for pole brushing. SDG&amp;E is providing a redacted version that contains personal names and phone numbers that are not directly relevant to the question.
ii. N/A</t>
  </si>
  <si>
    <t>a. All 11,010 of the poles SDG&amp;E no longer plans to clear hold exempt equipment.
b. N/A. See response to a. above.
c. The risk reduction measures that compensate for the reduced volume of pole clearing work include locations where non-exempt hardware is replaced by exempt hardware.</t>
  </si>
  <si>
    <t>A. See attached PDF document titled “EFD Study Document.pdf” for the early fault detection third-party evaluation and analysis.
b. SDGE found the below 10 false negative with EFD devices.
Issue#
Outage ID
Circuit
Cause
1
220223E253449
211
Wire slap/pole down/wire down (severe weather)
2
230601E286128
350
Pole - contact/damage/broke/rotted/on fire
3
230316E280845
445
Arrester failure
4
230113E276229
448
Crossarm failure/contact
5
230111E276108
448
Hardware failure
6
230731E290189
448
Transformer (station) failure/contact
7
230607E286603
524
OH connector failure (jumper/splice/squeeze-on)
8
240613E313709
211
Pole - contact/damage/broke/rotted/on fire
9
240319E307337
350
Transformer (station) failure/contact
10
240109E301776
217
Cutout failure</t>
  </si>
  <si>
    <t>a) The expected risk reduction for activities reported in OEIS Table 8-1 are calculated at a segment level on which activity is going to be completed in the WMP years 2026-2028.
b) Please refer to the attached spreadsheet titled “2026_OEIS Guideline Tables.xlsx” for updated table 8-1 risk reduction.
c) Please refer to the attached spreadsheet titled “2026_OEIS Guideline Tables.xlsx” for updated table 6-3 risk reduction.</t>
  </si>
  <si>
    <t>Please refer to the attached spreadsheet titled “2026_OEIS Guideline Table 6-4.xlsx” for the updated OEIS 6-4 Table with the additional requested columns included.</t>
  </si>
  <si>
    <t>a) The percentage of overall utility risk is calculated from the total overall utility risk across the full territory, which includes circuit-segments that do not have overhead in the HFTD territory. These were not included in the OEIS 6-1 Table, since SDG&amp;E’s risk prioritization is focused primarily in the HFTD territory. The total overall utility risk value calculated from the full list of circuit-segments in the territory is $3,032,480,966.
b) Please refer to the attached spreadsheet titled “2026_OEIS Guideline Table 6-1.xlsx” for the updated OEIS 6-1 Table with the additional requested columns included.</t>
  </si>
  <si>
    <t>a) Please see attached PDF titled “SDG&amp;E Efficacy Study Documentation.pdf” for effectiveness calculation explanation.
b) Please refer to Appendix G of WMP 2026-2028 for detail % risk reduction calculation, which is available on SDG&amp;E’s 2026-2028 WMP website at: https://www.sdge.com/2026-2028-wildfire-mitigation-plan.</t>
  </si>
  <si>
    <t>See updated Figure 6-2: High-Level Mitigation Prioritization to Reduce Wildfire and PSPS Risk as submitted in the WMP substantive and non-substantive errata, which is available on the OEIS docket as well as SDG&amp;E’s website at https://www.sdge.com/2026-2028-wildfire-mitigation-plan.
a. “Optimize survey” was removed from the figure as it is not a primary consideration in this step of prioritization. Rather, SDG&amp;E evaluates the advantages of “bundling” the hardening of upstream feeder segments to optimize PSPS risk reduction and leverage economies of scale by reducing permitting and mobilization costs
b. “Prioritize Wildfire Risk reduction benefit” was modified to be “Analyze Wildfire, PSPS, and PEDS risk reduction benefit.” The primary drivers for selecting a circuit-segment mitigation project are wildfire risk (a direct output from WiNGS-Planning) and the PSPS de-energization history and risk of the circuit. The PSPS review considers both upstream and downstream topography, wind speeds, and recommended mitigations to optimize the overall mitigation plan for the circuit.
The WiNGS-Planning model is used to calculate wildfire, PSPS, and PEDS risk used in the aggregated overall wildfire and overall outage program risk components. The model estimates the baseline risk and quantifies the expected risk reduction for both Combined Covered Conductor and Strategic Undergrounding for each feeder segment. For more details around prioritization analysis and ranking of circuit-segments, see Section 6.1.2 Risk-Informed Prioritization.
c. Subject matter expertise review may identify projects or components of projects that are infeasible. For example, covered conductor installation is not permitted above certain elevations due to the negative impacts of ice loading. Another example may include property ownership, land access, or environmental constraints that require significant revisions to the routing of a proposed SUG project.</t>
  </si>
  <si>
    <t>https://www.sdge.com/sites/default/files/regulatory/SDGE%20Response%20OEIS-P-WMP_2025-SDGE-05_0.pdf</t>
  </si>
  <si>
    <t>https://www.sdge.com/sites/default/files/regulatory/SDGE%20Response%20OEIS-P-WMP_2025-SDGE-05_0.pdf
https://www.sdge.com/sites/default/files/regulatory/2026_OEIS%20Guideline%20Table%206-1.xlsx</t>
  </si>
  <si>
    <t>https://www.sdge.com/sites/default/files/regulatory/SDGE%20Response%20OEIS-P-WMP_2025-SDGE-05_0.pdf
https://www.sdge.com/sites/default/files/regulatory/2026_OEIS%20Guideline%20Table%206-4.xlsx</t>
  </si>
  <si>
    <t>https://www.sdge.com/sites/default/files/regulatory/SDGE%20Response%20OEIS-P-WMP_2025-SDGE-05_0.pdf
https://www.sdge.com/sites/default/files/regulatory/2026_OEIS%20Guideline%20Tables.xlsx</t>
  </si>
  <si>
    <t>https://www.sdge.com/sites/default/files/regulatory/SDGE%20Response%20OEIS-P-WMP_2025-SDGE-05_0.pdf
https://www.sdge.com/sites/default/files/regulatory/EFD%20Study%20Document.pdf</t>
  </si>
  <si>
    <t>https://www.sdge.com/sites/default/files/regulatory/SDGE%20Response%20OEIS-P-WMP_2025-SDGE-05_0.pdf
https://www.sdge.com/sites/default/files/regulatory/OEIS-2025-05_Q10%28d%29%28i%29_Redacted.pdf</t>
  </si>
  <si>
    <t>https://www.sdge.com/sites/default/files/regulatory/SDGE%20Response%20OEIS-P-WMP_2025-SDGE-05_0.pdf
https://www.sdge.com/sites/default/files/regulatory/SDG%26E%20Efficacy%20Studies%20Documentation.pdf</t>
  </si>
  <si>
    <t>https://www.sdge.com/sites/default/files/regulatory/SDGE%20Response%20OEIS-P-WMP_2025-SDGE-05_0.pdf
https://www.sdge.com/sites/default/files/regulatory/TCM807%20Version%208G%20Section%205.2-Condition%20Assessment.pdf</t>
  </si>
  <si>
    <t>As discussed in the Petition to Amend, SDG&amp;E must manage expenditures for the entire portfolio of wildfire mitigation initiatives and across all four years of the TY 2024 GRC cycle, 2024-2027.As stated on page 5 of the Petition to Amend, “To stay within the authorized revenue requirement and because SDG&amp;E exceeded its capital expenditures in 2024, it is necessary to reduce SDG&amp;E’s wildfire mitigation spending for 2025, 2026, and 2027.” For this reason, SDG&amp;E elected to reduce program scope for some of its uncontested programs, thereby reducing program spend and overall portfolio spend, for the initiatives in question.
SDG&amp;E carefully considered every initiative in its WMP portfolio with specific focus on the impacts on wildfire and PSPS risk reduction to determine the scope and scale of program reductions.
Regarding target changes requested for 2024, the Commission did not issue a final decision in the GRC until the last week of the year. In the absence of that final decision, SDG&amp;E used reasonable judgement at the time to reduce programs in alignment with its proposed Settlement Agreement with CalPA, both to adhere to the terms of that proposed agreement and in an effort to find cost savings and efficiencies while maintaining an appropriate level of risk reduction. For example, SDG&amp;E continued implementation of its grid hardening initiatives, mandatory asset and vegetation management inspections, and maintained situational awareness and emergency preparedness. As a result, SDG&amp;E elected to reduce the uncontested programs that would not achieve as much risk reduction, and further explanations for each are provided below.
Regarding target and expenditure changes for 2025, SDG&amp;E first considered how to implement the explicitly authorized undergrounding and covered conductor initiatives, and then how to make further adjustments to portfolio level spend while not introducing or increasing additional wildfire and PSPS risk. The resulting portfolio includes reductions to uncontested programs in question, and further explanations are provided below and in response to other questions.
a. SDG&amp;E elected to reduce program budgets for Lightning Arrestor Removal/Replacement (WMP.550) and Avian Protection (WMP.972) to $0 and reallocate those budgets to wildfire mitigation activities that are expected to reduce more wildfire risk. As discussed in its Change Order submitted January 27, 2025 and rejected by Energy Safety and again in the Petition to Amend, SDG&amp;E intends to continue replacing and installing these assets alongside covered conductor deployment. For this reason, the program targets have not been completely reduced to zero but instead are aligned with the intended covered conductor mileage planned for 2025. SDG&amp;E also notes that the GRC Decision adopted TURN’s recommendation for cost per unit of covered conductor at $800,000/mile, which was a significant reduction from SDG&amp;E’s request and reduced available funds for associated asset replacements such as structures, lightning arrestors, fuses, avian protection, etc. Reallocating the costs in the manner described in the authorized spend for lightning arrestors and avian protection to Covered Conductor (WMP.455) is reasonable because it will continue to replace those assets as it deploys covered conductor and to increase its Covered Conductor program budget to account for a more realistic and reasonable unit cost.b. SDG&amp;E is not calculating a projected cost per unit for lightning arrestors and avian protection as those replacements are included in the cost/mile and projected spend for Covered Conductor. The targeted units for lightning arrestors and avian protection were forecasted based on estimating a number of widgets needed for an average number of structures per circuit mile. This methodology yields 90 lightning arrestors and 95 poles with avian protection, respectively. Applying the percentage of planned miles for covered conductor deployment in Tier 2 and Tier 3 in 2025, SDG&amp;E estimates that it will install the following:
Tier 2
Tier 3
Lightning arrestors
54
36
Avian protection
57
38
c. See response to part a. above.</t>
  </si>
  <si>
    <t>a. In its 2024 GRC, SDG&amp;E anticipated performing 491,822 tree inspections throughout its service territory, with 149,228 trees in Tier 2, 123,772 trees in Tier 3, and 218,822 trees in the non-HFTD. Tree Trimming’s number of trees inspected are discussed in 1WM005.001 (pages 106-107) in 2024 GRC Application Exhibit SDG&amp;E-13-WP-2R-E: SDGE-13-WP-2R-E_Jonathan T Woldemariam_EOWM.pdf.
b. SDG&amp;E clarifies that there is no change to its planned vegetation management activities across its entire service territory and it will continue to perform vegetation management inspections and follow up activities throughout its service territory. Rather, to remain consistent with other wildfire mitigation activities that address wildfire risk in the most consequential areas, SDG&amp;E elected to limit the WMP scope of vegetation management activities to the HFTD. This approach is consistent with the approach taken in the GRC Decision authorizing the use of the Vegetation Management Balancing Account (VMBA), and authorizing vegetation management HFTD costs distinctly from non-HFTD costs. In addition, it develops more transparency for vegetation management related activities and costs in the HFTD and not have the data comingled with the non-HFTD work.
c. SDG&amp;E’s current projected unit cost for vegetation management inspections and tree trimming activities in the HFTD is ~$121/tree, which totals $30.854 million for 255,000 trees. The unit cost reflected in the GRC Decision for vegetation management inspections and tree trimming activities in the HFTD is ~$97.50/tree.
The projected cost of $30.854 million is higher than the CPUC authorized HFTD costs of $26.612 million for various reasons. SDG&amp;E developed its 2024 GRC in the latter half of 2021 and early 2022, and at the time forecasted spend for the category of Vegetation Management and Inspection – Tree Trimming only using a base-year forecast that assumed 2021 levels of work and spend and simply escalated to 2024 dollars. The base year forecast was flawed in thatit fails to reflect current market conditions and competitive solicitations for contracted workforce performing these activities. There are significant market increases due to union wages and benefits guided by Senate Bill 247, overhead expenses, equipment costs, and contractor liability insurance that influence SDG&amp;E’s current cost forecasts. SDG&amp;E continues to manage a safe and compliant vegetation management program to prevent wildfires and tree-caused outages. SDG&amp;E will continue to seek opportunities to reduce program costs through undergrounding projects, leveraging technology and risk modeling, and removing fast-growing tree species to modify the tree inventory near overhead electrical lines.</t>
  </si>
  <si>
    <t>a. In its 2024 GRC, SDG&amp;E anticipated performing pole clearing activities around 34,000 poles.18 Pole Brushing’s number of poles brushed are discussed in 1WM005.000 (pages 93-94) in 2024 GRC Application Exhibit SDG&amp;E-13-WP-2R-E: SDGE-13-WP-2R-E_Jonathan T Woldemariam_EOWM.pdf.
b. SDG&amp;E’s current projected unit cost for pole clearing activities is ~$292/pole, which totals $6.427 million for 22,000 poles. The unit cost reflected in the GRC Decision for pole clearing activities is ~$158/pole, which totals $5.369 million for 34,000 poles. SDG&amp;E’s requested unit cost in its GRC request is ~$232/pole, which totals the requested $7.893 million for 34,000 poles. SDG&amp;E’s current cost projection is higher than both its requested costs and CPUC authorized costs for reasons described in response to question 2c. above.
c. As discussed in its Petition to Amend, consistent with the GRC Decision authorizing $2.54 million less than requested, and in an effort to align program budget with authorized spend, SDG&amp;E elected to reduce the scope of this program, thereby reducing total program costs, by eliminating pole clearing activities around poles with exempt equipment that are not required by Public Resources Code (PRC) § 4292. Although SDG&amp;E’s current projected spend of $6.427 million remains $1.058 million higher than authorized, the corresponding change in program scope demonstrates SDG&amp;E’s commitment to performing mandatory pole clearing activities in compliance with PRC § 4292 with the ultimate goal of reducing wildfire risk. As stated previously, SDG&amp;E continues to manage a safe and compliant vegetation management program to prevent both likelihood and consequence of ignition. SDG&amp;E will continue to seek opportunities to reduce program costs through undergrounding projects that will eliminate the need for these activities where overhead lines are undergrounded.</t>
  </si>
  <si>
    <t>a. In its 2024 GRC, SDG&amp;E anticipated performing fuels management activities around 550 poles. The total cost for Fuels Management includes the activities of structure clearing, fuels grants program, and fuel abatement within easements. SDG&amp;E’s unit target for Fuels Management pertains only to the activity of structure clearing (550 poles). Fuels Management’s number of structures cleared are discussed in 1WM005.000 (pages 91-92) in 2024 GRC Application Exhibit SDG&amp;E-13-WP-2R-E: SDGE-13-WP-2R-E_Jonathan T Woldemariam_EOWM.pdf.
b. Embedded in the GRC Decision and the GRC request for Fuels Management are the costs for structure clearing, fuels grants program and fuel abatement program. When separating the cost of these programs by activity, the relative portion for the structure clearing (unit cost) isdetermined. In 2024, the total cost for structure clearing was $1.563 million. In 2024, SDG&amp;E cleared 26 poles in Tier 2 and 121 poles in Tier 3. This yields a unit cost of ~$10,631/pole.
The unit cost shown in SDG&amp;E’s GRC request and the GRC Decision includes all three Fuels Management activities. The unit cost reflected in SDG&amp;E’s GRC request was $11,407/pole. The unit cost reflected in the GRC Decision was $9,538/pole. The approximate annual cost for the fuels grants program and the fuel abatement program is $1.5 million. Removing these costs from the GRC request would modify the unit cost for structural clearing to $8,679/pole.
The higher actual unit cost in 2024 can be attributed to a proportional increase in the
number of poles that were cleared for the first time. Initial pole clearing requires additional
time to complete the work at each site, requires additional environmental review and on-site
monitoring, and increases the costs associated with project management.
c.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these activities, and in a position to make operational decisions in anticipation of the Decision, SDG&amp;E aligned program budgets with its then-pending Settlement Agreement with CalPA and elected to reduce the scope of this program in 2024.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</si>
  <si>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Initiative
Location
Unit
2025 Target in Petition to Amend
2025 Unit Cost (2021 $/unit)
2025 Total Cost (millions of 2021 $)
GRC Authorized Cost (millions of 2021 $)
Distribution Vegetation Inspections (WMP.494)
Non-HFTD
Inspections
0
15.269
Distribution Vegetation Inspections (WMP.494)
HFTD
Inspections
255,000
$121/tree
$30.854
26.612
Pole Clearing (WMP.512)
HFTD + non-HFTD
Poles
22,000
$292/pole
$6.427
5.369
GRC costs are derived from forecasts developed several years in advance of the applicable years and based on estimates and historical costs. Thus, SDG&amp;E’s current 2025 projected costs for vegetation management activities are inevitably different from the GRC authorized costs for various reasons. SDG&amp;E’s TY 2024 GRC was developed in 2021 with a base-year forecasting methodology that did not account for variations in contracted labor costs per Senate Bill 247, overhead expenses, equipment costs, and contractor liability insurance. The base-year forecasting methodology assumes levels of work and spend to be very close to the previous year’s levels of work and spend. These variations in costs are the contributing factors to increased unit costs SDG&amp;E is experiencing with implementing these activities. Second, as discussed in responses to questions 2 and 3, SDG&amp;E is requesting to reduce program targets, thereby reducing program spend, in an effort to align as closely as possible with GRC authorized amounts. However, SDG&amp;E is committed to performing mandatory vegetation management activities, which are reflected with the targets requested, in compliance with PRC § 4292. The mandatory, targeted work at the current unit costs are therefore different from the GRC authorized costs.</t>
  </si>
  <si>
    <t>Initiative
Location
Unit
2024 Target
in Petition to
Amend
2024
Unit
Cost
(2021
$/unit)
2024 Total
Cost
(millions
of 2021 $)
GRC
Authorized
Cost
(millions of
2021 $)
Fuels Management (WMP.497)
HFTD
Poles
150
$21,490/pole
$3.159
5.264
d. As stated in response to question 4c. above,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this activity, and in a position to make operational decisions in anticipation of the Decision, SDG&amp;E aligned program budgets with its then-pending Settlement Agreement with CalPA and elected to reduce the scope of this program.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</si>
  <si>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The Commission adopted TURN’s recommendation of $800,000/mile of covered conductor installation, which was informed by average unit costs across California utilities. This unit cost is flawed in that it does not consider SDG&amp;E’s full scope of covered conductor deployment, which includes replacing other assets such as structures, crossarms, lightning arrestors and avian protection (as discussed in question 1), fuses, etc. Additionally, SDG&amp;E leverages LiDAR survey pre-construction (design) and post-construction (True-Up Analysis). It engineers and designs facilities using PLS-CADD, not OCalc Pro or SpidaCalc. PLS-CADD is the most robust and accurate way to ensure poles, crossarms, guys, anchors, and wire sag/tension/clearances are built correctly and meet or exceed GO95 or internal SDG&amp;E Standards. OCalc Pro and SpidaCalc are not as accurate when it comes to loading calculation nor do they perform wire sag/tension/clearance analysis. SDG&amp;E also has a robust post-construction QA/QC process where each facility is inspected by a Qualified Electrical Worker. These are all contributing factors to SDG&amp;E’s higher unit cost than was authorized in the Decision.
Furthermore, the costs incurred in any given year do not directly correlate to the miles energized in the same year. The installation of covered conductor is complex work that requires many months, sometimes spanning multiple years, for project initiation through construction and energization. Consistent with the Commission’s authorization for covered conductor units in the Decision, SDG&amp;E plans to increase its covered conductor deployment in future years, which is reflected in its 2026-2028 WMP. Therefore, the 2025 projected spend of $81.43 million includes costs for work planned to be completed in 2025, 2026, and 2027, and it is inappropriate to unitize these costs across the 50 miles planned in 2025. Key expenses that influence the cost forecast for covered conductor include pre-construction activities (project management, scheduling, engineering and design, GIS, surveying, permitting, public relations, etc) and construction activities (labor, equipment, and materials). These costs can be incurred in multiple years during the life of a project depending on when the project is initiated and the project schedule.
The table below presents average, historical direct costs, program-to-date for key cost elements:
Direct Costs Category
$ Amount
Labor (Internal)
$ 278,000
Materials
$ 197,000
Contractor
$ 260,000
Overhead (division, corporate, etc.)
$ 350,000
Total Direct Cost per Mile 2023 $
$ 1,085,000</t>
  </si>
  <si>
    <t>a. SDG&amp;E increased its target from 200 poles to 291 poles in its 2025 WMP Update (Update) submitted on July 5, 2024. At the time it prepared and submitted the Update, it had limited program experience and cost data to accurately inform an updated cost forecast. Consequently and as filed in the Update, it only increased its forecasted costs from $6.701 million to $6.948 million, a 4% increase inconsistent with the target increase of 46%. This discrepancy is due in large part to the challenges posed by Energy Safety’s Process and Evaluation Guidelines requiring the utilities to transition to the year-ahead process for submitting annual WMP updates. SDG&amp;E’s annual capital planning process typically occurs in quarter 4 of the year preceding the planning year. In this case, SDG&amp;E developed its 2025 WMP initiative targets in late 2023 in preparation to submit its Update in early 2024, a year in advance of 2025. Because SDG&amp;E’s annual planning process did not align with the newly introduced year-ahead WMP process, this cost forecast was likely overlooked.
Subsequently, the Petition to Amend reflects a target reduction back down to 200 poles, which is a result of SDG&amp;E aligning its capital planning process for the entire WMP portfolio given the GRC Decision. If SDG&amp;E had continued with 291 poles targeted, the forecasted spend would have exceeded authorized and increased overall portfolio spend to levels beyond authorized. The projected 2025 spend of $7.923 million reflects the current cost forecast for the200 poles initially planned and reasonably aligns with overall WMP portfolio authorized levels.
b. Unit costs for this initiative did not increase. Rather, there was an inadvertent and discrepant units to costs ratio presented in SDG&amp;E’s 2025 WMP Update as described above.</t>
  </si>
  <si>
    <t>2024 Target Changes
Distribution Communications Reliability Improvements (WMP.549)
SDG&amp;E elected to transition from a high-volume deployment of this program to a more targeted deployment while continuing to assess the benefit of this program and where additional efficiencies could be achieved through refined practices and alternative technology. This change will result in a delay to some of the communications reliability improvements expected
from the SDG&amp;E-owned private LTE network that supports some of SDG&amp;E’s Advanced Protection Programs (APP), including Falling Conductor Protection (FCP) and Early Fault Detection (EFD). FCP and EFD work will continue to be deployed on this new network where available, and will utilize alternate technologies for support when necessary.
Distribution Infrared Inspections (WMP.481)
SDG&amp;E transitioned this program to a risk-informed approach in an effort to optimize outcomes. In prior years, structures selected for this program were based on previous inspections, to ensureinspections were not repeated in consecutive years, and were informed by subject matter expert recommendations. However, SDG&amp;E found that this inspection program yielded only a 0.2 percent find rate. To optimize the program for 2024, specific areas were targeted during peak load season and structures were selected using a risk-informed strategy comprised of SDG&amp;E’s Asset 360 models, risk analytics models, and Intelligent Image Processing (IIP). This program will continue with the risk-informed approach in 2025, and inspections will be performed on 300 structures, as approved in SDG&amp;E’s 2025 WMP Update.
Standby Power Program (WMP.468)
SDG&amp;E elected to scale back on the scope of this program because no new customers had been identified to include in scope of the program due to the lack of PSPS de-energizations from 2021 to mid-2024. SDG&amp;E will continue to explore additional PSPS mitigation approaches for its customers and expects this program to evolve in the 2026-2028 WMP cycle.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2025 Target Changes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Strategic Pole Replacement Program (WMP.1189)
SDG&amp;E is not descoping work for this program; rather, it is extending the timeframe for which it will complete the scoped work to achieve cost relief in 2025. There is no impact to expected risk reduction as these poles will continue to be maintained with routine inspections, including wood pole intrusive inspections, which determine the integrity of the pole. Findings will be corrected in timeframes determined by the severity and in compliance with GO 95.
Transmission OH Hardening (WMP.543)
This reduction is due to a dependency on distribution underbuild that was previously scoped for strategic undergrounding but will no longer be performed in 2025 due to the undergrounding program reductions. Therefore, the transmission hardening work requires either a re-design to
account for the distribution underbuild or will be shifted to future years when the distribution
underbuild is undergrounded.
Distribution Communications Reliability Improvements (WMP.549)
SDG&amp;E elected to continue projects in construction, and then pause this program. This program has no direct impact to risk reduction and therefore will not change SDG&amp;E’s risk profile.
Connectors, including hotline clamps (WMP.464)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
Expulsion Fuse Replacement (WMP.459)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t>
  </si>
  <si>
    <t>a. Capital expenditures for Wildfire Mitigation are discussed in Section 19.3.5 (pages 471-486) in 2024 GRC Decision: https://docs.cpuc.ca.gov/PublishedDocs/Published/G000/M550/K485/550485071.pdf.
The "Authorized Capital Expenditures (Capex)" values denote direct dollar amounts that include escalation. Conversely, the data presented in our 2024 General Rate Case (2024 GRC) decision reflects direct dollar amounts in 2021 base year dollars (excludes escalation). For instance, the 2024 Authorized Capital Expenditures value of $396 million, as indicated in the table, corresponds to the $321 million total for WMVM Capital Costs for the 2024 Test Year, found in Table 19.18 on page 495 of SDG&amp;E’s 2024 GRC Final Decision. The $396 million in capital for 2024, is escalated directly in SDG&amp;E’s RO Model, that supports the 2024 GRC Final Decision revenue requirement. The 2025-2027 capital values are imputed for the purposes of the RSAR and are consistent with the adopted post-test year mechanism.
b. The 2024 GRC Decision does not calculate revenue requirement separately for all of Wildfire Mitigation. Thus, SDG&amp;E performed the revenue requirement calculations noted below for purposes of the Petition to Amend. To calculate the revenue requirement shortfall, SDG&amp;E calculated the revenue requirement, using a combination of the Results of Operations Model adopted in the 2024 GRC Decision and the Project Evaluation Tool (SDG&amp;E’s internal financial model used to calculate revenue requirements) for two scenarios:
Scenario No. 1 (“Authorized Revenue Requirement”): The “Authorized Revenue Requirement” represents what was approved in the 2024 GRC and adopted PTY mechanism, which implemented several substantial reductions to SDG&amp;E’s requested wildfire mitigation costs. This “Authorized Revenue Requirement” encompasses: 1) the revenue requirements for covered conductor and strategic undergrounding for each year of the GRC cycle, as explicitly authorized by the CPUC, and 2) an approximate 3 percent annual revenue requirement increase for all other wildfire mitigation programs.
However, this authorized revenue requirement falls significantly short of the revenue requirement necessary to fulfill the authorized capital expenditures indicated in the first row of the table.
Scenario No. 2 (“Revenue Requirement necessary to complete Authorized Capex”): In accordance with the CPUC’s 2024 GRC Final Decision, SDG&amp;E was authorized capital expenditure forecasts for wildfire mitigation initiatives for Test Year 2024. This level of 2024 spending, and the corresponding imputed figures for the post-test years (2025-2027), are presented in the first row of the table, “Authorized Capital Expenditures (Capex)”. Thecalculated revenue requirement tied to this level of expenditure is reflected in the “Revenue Requirement necessary to complete Authorized Capex” row of the table.
The difference between the two scenarios represents the “Revenue Requirement Shortfall”.
To reiterate, given that the GRC Decision was issued at the conclusion of Test Year 2024, SDG&amp;E had essentially completed its WMP-related activities for 2024 without definitive funding guidance. As previously mentioned, in the absence of such guidance, SDG&amp;E relied on the Settlement Agreement with Cal Advocates to inform its wildfire mitigation expenditures for 2024. However, this agreement was ultimately rejected by the CPUC, who further reduced the authorized funding for WMP-related activities.
The resulting 3 percent annual revenue requirement increase authorized by the CPUC for all other wildfire mitigation programs outside of covered conductor and undergrounding results in SDG&amp;E not being able to invest in new capital. Instead, it allows SDG&amp;E to continue servicing the assets placed into service in 2024. Consequently, if SDG&amp;E were to spend its authorized O&amp;M and capital expenditures each year of the GRC cycle, SDG&amp;E would exceed its authorized revenue requirement. This situation arises because the capital funding required to perform the necessary work exceeds the approximately 3 percent annual revenue requirement increase approved in the 2024 GRC.
c. The “Adjusted Capex Target” represents the level of spending required to adhere to the revenue requirement authorized for the overall wildfire mitigation program in accordance with the 2024 GRC Final Decision. To remain within the authorized revenue requirement and because SDG&amp;E exceeded its capital expenditures in 2024, it is necessary to reduce SDG&amp;E’s wildfire mitigation spending for 2025, 2026, and 2027.
d. As noted above, the “Adjusted Capex Target” represents the level of spending required to adhere to the revenue requirement authorized for the overall wildfire mitigation program in accordance with SDG&amp;E’s 2024 GRC Final Decision. The “Actual/Forecasted Capex” represents the revised forecasted spending outlined in SDG&amp;E’s Petition to Amend, aimed at ensuring alignment with the costs authorized with SDG&amp;E’s 2024 GRC Final Decision. Ideally, the total for these two rows are identical. However, the $41M delta represents less than a four percent difference relative to the “Adjusted Capex Target” total.
It should be noted that the “Adjusted Capex Target” was derived based on a number of financial assumptions. Any deviations from these assumptions in practice may result in the revenue requirement being subject to change.</t>
  </si>
  <si>
    <t>RESPONSE 11
WMP Initiative
Unit
Original Target
Requested Target
WMPMA, VMBA or VMMA
2024 Requested Changes
Distribution Communications Reliability Improvements (WMP.549)
base stations
60
5
WMPMA
Standby Power Program (WMP.468)
generators
300
58
WMPMA
Drone Assessments (WMP.552)
inspections
13,500
6,500
WMPMA
Distribution Infrared Inspections (WMP.481)
inspections
9,532
300
WMPMA
Fuels Management (WMP.497)
poles
500
150
VMBA/VMMA
2025 Requested Changes
Strategic Undergrounding (WMP.473)
miles
125
28
WMPMA
Covered Conductor (WMP.455)
miles
40
50
WMPMA
Strategic Pole Replacement Program (WMP.1189)
Poles
291
200
WMPMA
Transmission OH Hardening
Miles
4.64
2
WMPMA
Distribution Communications Reliability Improvements (WMP.549)
base stations
42
5
WMPMA
Drone Assessments (WMP.552)
inspections
13,500
6,500
WMPMA
Lightning Arrester Removal/Replacement (WMP.550)
lightning arresters
1,848
90
WMPMA
Connectors, including hotline clamps (WMP.464)
hotline clamps
950
100
WMPMA
Avian Protection (WMP.972)
poles
200
95
WMPMA
Expulsion Fuse Replacement (WMP.459)
fuses
700
80
WMPMA
Detailed Vegetation Inspections (WMP.494)
inspections
485,400
255,000
VMBA/VMMA
Pole Clearing (WMP.512)
poles
33,010
22,000
VMBA/VMMA</t>
  </si>
  <si>
    <t>https://www.sdge.com/sites/default/files/regulatory/SDGE%20Response%20OEIS-P-WMP_2025-SDGE-04.pdf</t>
  </si>
  <si>
    <t>The data presented in OEIS Table 5-4 is incorrect and should be revised to align with the information provided in SDG&amp;E’s Table 5-4. In previous versions, Technosylva outputs included only estimates of acres burned and structures impacted. However, the latest model output now provides estimates for both acres burned and structures destroyed. Estimates of structures destroyed are used to estimate the number of serious injuries and fatalities.</t>
  </si>
  <si>
    <t>For a detailed description of the Monte Carlo simulation methodology used in SDG&amp;E’s Wildfire and PSPS risk modeling framework, please see the 2025 Risk Assessment and Mitigation Phase (RAMP), SDGE-4 Wildfire and PSPS, Section III: “Pre-Mitigation Risk Value”, starting on page 16.
This section outlines the structure, assumptions, and implementation of Monte Carlo simulations as applied to SDG&amp;E’s risk assessment processes. The document includes relevant methodological details and supports the statements made in the 2026–2028 Base WMP and its appendices.
The full document is publicly available at the following link:
https://www.sdge.com/sites/default/files/regulatory/SDG%26E%20-Risk-4%20Wildfire%20%26%20PSPS_0.pdf</t>
  </si>
  <si>
    <t>a. No, users of the WiNGS-Ops visualization platform have the ability to toggle between estimates of acres burned and buildings destroyed. While SDG&amp;E receives additional estimates from Technosylva that are stored in SDG&amp;E’s database, only these two metrics are displayed in the platform. Additionally, users can select and view estimates from different times across multiple days to visualize consequence estimates at different points in time.
b. Currently, Safety, Reliability, and Financial consequence estimates are not displayed or utilized in operational decision-making during PSPS activations under extreme fire weather conditions. However, an overall risk score, based on the now-obsolete MAVF, is still presented. SDG&amp;E anticipates transitioning WiNGS-Ops to incorporate monetized values by the end of Q3 2025.
Operational decisions involve an assessment by a cross-functional team of SMEs (including Meteorology, Electric Commodity Liaisons, Risk Analytics, Emergency Management, Electric Operations, and others) through the analysis of dynamic information, such as detailed meteorological forecasts, real-time observed weather conditions, local fuel conditions, situational awareness, and the following risk modeling outputs from WiNGS-Ops. The following details how information that allows for the assessment of potential wildfire consequences is currently displayed in WiNGS-Ops and reviewed during a PSPS event, as detailed in processes like those outlined in Section 2 of SDG&amp;E's PSPS Post-Event Reports
1.
• Dynamic Risk Modeling Outputs:
o Information from the WiNGS-Ops tool provides evolving wildfire and PSPS risk estimates. It is important to note that WiNGS-Ops operates based on a set of defined enterprise and event-specific assumptions (as mentioned in Section 2.4 of the Post-Event Report), which are continuously reviewed and refined. Wildfire risk is calculated based on forecasted weather conditions.
o The wildfire consequence estimates incorporate the outputs of Technosylva Fire-Sight, which takes into account weather variables, advanced fuel layers, and an 8-hour unsuppressed fire spread model and provides detailed insights into potential fire behavior, spread, and impact under the forecasted weather conditions.
For more information around how Safety, Reliability, and Financial attributes are considered in SDG&amp;E’s risk analysis framework, see Section 5.2.2.2.1 of SDG&amp;E’s 2026-2028 Wildfire Mitigation Base Plan.</t>
  </si>
  <si>
    <t>a. Refer to “Appendix B Table – Detailed Model Documentation_5_23_25” excel spreadsheet with detailed information about the models.
b. Amazon Web Services (AWS) is used at each layer of the data science lifecycle outside of the initial business problem identification.
For Data Collection, WiNGS Ops and WiNGS planning both leverage SDGE's internal AWS based data mesh. In this system distributed AWS accounts generate data through Athena / DataZone the WMP teams can discover, gather, and consume data for each model. This system is used in conjunction with flat files and other data sources to form the inputs to both models. After collecting from external sources, data is then stored in S3 within AWS.
For Data Cleaning and Preparation programming languages like Python, along with domain-specific programming languages like SQL are used to clean and prepare data. These preparations leverage AWS resources like Glue, and Sagemaker processing jobs to efficiently deliver clean data for EDA. This step is done as a hybrid approach leveraging both AWS resources and local development.
For Exploratory Data Analysis (EDA), Sagemaker studio is used to consume cleaned data and create model features. Additionally, the Modeling step also leverages the Sagemaker Model Registry and various additional Sagemaker features. These two steps are also done as a hybrid approach leveraging both AWS resources and local development
For Deployment and Monitoring this is done through 3 AWS accounts separated into development, quality assurance, and production. Automated testing is performed using dbt, glue failurenotifications, and additional monitoring. These steps are done purely through AWS although some monitoring is done in external BI tools like Microsoft's Power BI
Our front end for both WiNGS Ops and Wings Planning also leverages AWS. We deliver each model as an S3 single-page website (or S3 static website). We use additional AWS services like route53, cognito user groups, and API gateways for traffic, access, and data delivery.
See attached document titled “OEIS-P-WMP_2025-SDGE-06_Q4_WINGS.pdf.” Pade 2 is related to Wings Ops. Slide 3 is related to WiNGS Planning. Slide 3 is related to WiNGS Front-End.</t>
  </si>
  <si>
    <t>a. SDG&amp;E’s use of a 2-year historical period for weather and fuel data in its 2026–2028 Base WMP is primarily driven by computational constraints. The modeling and simulation processes that support wildfire mitigation planning, particularly those involving hourly wind gust estimates, fuel conditions, and fire behavior, are extremely resource-intensive. Extending the historical period would substantially increase the volume of data to be processed, resulting in longer runtimes and significantly higher computational demands. These limitations have constrained the development, validation, and refinement of risk models within the required timelines.
The two years selected for weather analysis were chosen as representative years because they reflect a range of fire weather conditions and fuel states that are representative of recent trends in SDG&amp;E’s service territory. These years include periods of elevated fire risk, including extreme wind events and dry fuel conditions, which are critical for evaluating the effectiveness of wildfire mitigation strategies.
The two selected years are also incorporated into a broader Monte Carlo simulation framework. To account for the natural variation in extreme weather conditions, SDG&amp;E integrates weather conditions from those years with a set of 125 extreme fire weather days spanning 2013-2022. The conditions from these days are sampled in alignment with the historical average of approximately16 high fire-risk days per year in SDG&amp;E’s service territory. This approach ensures that the model realistically reflects both the frequency and distribution of extreme weather events.
b.
i. Yes, Scenario ID WV1 models anticipated weather conditions within the service territory as defined by the “Weather Condition 1” scenario detailed from the WMP guidelines Section 5.3.1. Design Basis Scenarios, leveraging historical data from two representative years to inform ignition probability modeling results. While this approach captures short-term weather variability, longer-term and more extreme risk scenarios are incorporated through a Monte Carlo simulation. This probabilistic framework enables the assessment of a broader distribution of potential outcomes, including high-consequence events that extend beyond the range of historically observed weather conditions.
ii. N/A</t>
  </si>
  <si>
    <t>AFN Customer scaling is applied only to PSPS Consequence calculations (safety attribute) and not for Wildfire Consequence. Wildfire Consequence simulations are performed by Technosylva and do not include population demographics, including but not limited to AFN customer types. Specific customer counts and type demographics is a data source tied to customer meters maintained by SDG&amp;E.</t>
  </si>
  <si>
    <t>a. In 2022, a preliminary analysis was conducted to compare existing High Fire-Threat District (HFTD) prioritized circuit segments with additional non-HFTD coastal canyon circuit segments. The objective was to better understand the relative wildfire risk at a circuit-segment level and to assess potential risk exposure beyond the currently designated HFTD boundaries.
This assessment focused on key wildfire risk indicators—namely, Wildfire Likelihood of Risk Event (WF LoRE), Wildfire Consequence of Risk Event (WF CoRE), and overall Wildfire Risk. These metrics were evaluated across all circuit segments in both groups, along with their respective statistical averages.
The findings revealed that while certain coastal canyon segments exhibited higher risk levels than some of the lower-risk HFTD segments, the average wildfire risk across coastal canyon segments was significantly lower than that of HFTD segments. Notably, the highest-risk coastal canyon segment still ranked below the top 200 riskiest segments within the HFTD.b.
i. The US Fire Administration defines the WUI as “the zone of transition between unoccupied land and human development.” This can be used by local, state, and federal fire agencies to create strategy around their fire infrastructure and defense plans. Per CALFIRE (https://osfm.fire.ca.gov/what-we-do/code-development-and-analysis/wildland-hazards-and-building-codes ) this zone may also have impact on building construction methods or defensible space requirements that are designed to prevent negative impacts from fires on communities that are adjacent to wildland fuels. The fire infrastructure referenced is that of the fire agencies and how they choose to utilize the information is outside of the utilities scope.
ii. The WUI map is designed to display zones between unoccupied land and human development mix. Even though some of the same variables may be used to develop the WUI and the HFTD the WUI is not designed to quantify the risk of an ignition from utility equipment. The HFTD is also not designed to address areas where urbanization has begun to mix with wildland fuels. For the HFTD the Independent Review Team utilized the Integrated Utility Threat Index Model to validate the risk associated with an ignition location (Process history: https://docs.cpuc.ca.gov/PublishedDocs/Efile/G000/M199/K508/199508442.PDF ). During SDG&amp;E’s annual review of the HFTD, the WUI map and the associated variables are reviewed and discussed for potential changes to the HFTD. This process will continue to ensure the level of mitigation utilized by the utility to mitigate the risk of a large fire originating from equipment are addressed.
New information is regularly incorporated into the discussion of the HFTD shape, with the risk of ignition existing inside and outside of the HFTD (36% of SDG&amp;E’s CPUC reportable fires have been outside the HFTD). Based on the models (7a answer) and the process associated with the creation of the HFTD, SDG&amp;E believes that the risks associated with ignitions within the HFTD (93% of acres associated with SDG&amp;E ignitions have been within the HFTD) are in most cases greater than those of areas outside tiers 2 &amp; 3, even if those areas fall into WUI.</t>
  </si>
  <si>
    <t>a. The latest drafted technical documentation has been provided in response to QUESTION 4 above. This documentation will continue to be refined through 2026 as mentioned in SDGE Tables 5-8 and 5-9.
b. A formalized report that tracks OIR requirements has not been developed yet. With a “low” severity level, this has been deferred and will continue to be explored through 2026. Alternatively, SDG&amp;E does regularly track and roadmap risk modeling regulatory requirements stemming from the WMP, Maturity Model, ACIs, etc., which are included in OEIS Table 5-6: Utility Risk Assessment Improvement Plan.</t>
  </si>
  <si>
    <t>Currently, Climate Change is not accounted for in SDG&amp;E’s wildfire, PSPS, and PEDS risk models.</t>
  </si>
  <si>
    <t>Regarding Worse Weather Days:
a. In response to MGRA Data Request 3 Question 5, SDG&amp;E provided a list of the 125
worst fire weather days. Provide an updated list of these weather days with the
following information for each day:
i. Wind speed (mph)
ii. Wind gust (mph)
iii. Temperature (F)
iv. Humidity levels (%)
v. FPI rating</t>
  </si>
  <si>
    <t>Regarding OEIS Table 6-4:
a. In response to OEIS-P-WMP_2025-SDGE-05, Question 14, SDG&amp;E provided an updated
“OEIS Table 6-4: Summary of Risk Reduction for Top-Risk Circuits,” that included
additional columns for completed and planned hardening. Provide an expanded
version of OEIS Table 6-4 with the following additional columns:
i. 2026 planned undergrounding (circuit mileage)
ii. 2027 planned undergrounding (circuit mileage)
iii. 2028 planned undergrounding (circuit mileage)
iv. 2026 planned covered conductor (circuit mileage)
v. 2027 planned covered conductor (circuit mileage)
vi. 2028 planned covered conductor (circuit mileage)
vii. 2026 planned traditional hardening (circuit mileage)
viii. 2027 planned traditional hardening (circuit mileage)
ix. 2028 planned traditional hardening (circuit mileage)</t>
  </si>
  <si>
    <t>Regarding Cost Benefit Ratios (CBR):
a. Provide a list via Excel of all undergrounding and combined covered conductor
projects planned for 2026-2028 with the following columns:
i. Circuit/circuit segment ID
ii. Type of hardening (undergrounding or combined covered conductor)
iii. Year for planned project (2026, 2027, or 2028)
iv. Circuit mileage of project
v. Overall utility risk score
vi. CBR for undergrounding used for decision-making
vii. Risk reduction for undergrounding used for decision-making
viii. CBR for combined covered conductor used for decision-making
ix. Risk reduction for covered conductor used for decision-making
x. HFTD designation (Tier 2 or Tier 3)</t>
  </si>
  <si>
    <t>Regarding Financial Risk:
a. In response to OEIS-P-WMP_2025-SDGE-05, Question 15, SDG&amp;E provided an updated
version of “OEIS Table 6-1: List of Prioritized Areas in an Electrical Corporations
Service Territory Based on Overall Utility Risk,” breaking out risk score components.
Building upon the updated table provided in the response, provide an updated
version of OEIS Table 6-1 via Excel with the following additional columns:
i. Financial Risk Score Component of Wildfire Risk Score attributed to buildings
burned.
ii. Financial Risk Score Component of Wildfire Risk Score attributed to acres
burned.</t>
  </si>
  <si>
    <t>MGRA DR3.5</t>
  </si>
  <si>
    <t>OEIS DR5.14</t>
  </si>
  <si>
    <t>Covered Conductor List</t>
  </si>
  <si>
    <t>OEIS DR5.15</t>
  </si>
  <si>
    <t xml:space="preserve">SDG&amp;E submitted an Errata workpaper titled TN15872_20250516T165458_SDGE_20262028_BaseWMP_Appendix_G_Supporting_Data_Errata .xlsx on May 16 2025. 
a. Provide SPD with a description of each of the fields found in the following spreadsheets of this workpaper: 
i. raw_WiNGS_Planning 
ii. TrancheID 
iii. FeederSegment miles 
iv. SUG&amp;CCC_Lifecycle_cost 
v. Capital_Units&amp;Cost 
vi. O&amp;M_Units&amp;Cost 
b. For each of the fields described in SDG&amp;E’s response to Question 2a., SDG&amp;E must explain how each field is calculated. i. If the data comes from an external dataset, provide SPD with that dataset. For instance, in the SUG&amp;CCC_Lifecycle_cost spreadsheet, the field avg_yearly_if_ug_cost_per_mile records values that appear to have been calculated from another dataset. Provide SPD with that dataset. </t>
  </si>
  <si>
    <t xml:space="preserve">During the 2026-2028 Base Wildfire Mitigation Plan Workshop hosted by Energy Safety on May 21 2025, SDG&amp;E presented a series of slides (slides 81-114 of the Workshop Slides). Provide SPD with all of the SDG&amp;E slides in its native ppt format. 
a. All figures and textboxes should remain editable 
b. Any workbooks that were embedded in the ppt should remain embedded in the ppt. </t>
  </si>
  <si>
    <t>During the 2026-2028 Base Wildfire Mitigation Plan Workshop hosted by Energy Safety on May 21 2025, SDG&amp;E presented slides describing the unit cost of undergrounding as approximately $2.18 million. In SDG&amp;E’s 2026-2028 Base WMP Table 6-1 presents Strategic Undergrounding
(WMP.473) as having an Expected Implementation Cost of $435,575,000. Table 8-1 presents the 3-year total for Strategic Undergrounding (WMP.473) miles as 50. This amounts to a unit cost of
$8,711,500.
a. Provide all workpapers that support how SDG&amp;E arrived at the Expected Implementation Cost of Strategic Undergrounding of $435,575,000.
i. If an incorrect value was input into Table 6-1, provide the correct value and explain why the value was incorrectly recorded in Table 6-1.
b. Confirm that the 3-year total for Strategic Undergrounding (WMP.473) is 130 miles.
i. If it is not, provide the correct value and explain why the value was incorrectly recorded in Table 8-1.
c. Provide all workpapers that support how SDG&amp;E arrived at the unit cost for strategic undergrounding as presented in the May 21 2025 2026-2028 Base Wildfire Mitigation Plan Workshop on slide 96.
i. The workpaper(s) must explain how each of the four components (Installation, Inspections+, PSPS and Foundational) were calculated.
ii. Provide a detailed description of the PSPS costs.
iii. Provide a detailed description of the Inspections+ costs.
iv. How might the PSPS and Inspections+ costs overlap? If they do not overlap, explain why.
v. Do any of the five categories include the cost for replacement of the asset after its 55 year use life is complete?
1.If yes, explain how that was calculated.
2.If not, explain why not.
3.If not, provide an estimate of the replacement cost/mile of covered conductor
vi. Do any of the five categories include the cost for decommissioning or disposing (i.e. net negative salvage) of the asset after its 55 year use life is complete?
1.If yes, explain how that was calculated.
2.If not, explain why not.
3.If not, provide an estimate of the decommissioning cost/mile of covered conductor
vii. Explain the discrepancy between the unit cost of $8,711,500 in the WMP and what was presented at the Workshop.
d. In SDGE’s Response to Question 15 of the data request SPD-SDGE-SB884-07, SDG&amp;E provided the SDGE Response SPD-SDGE-SB884-07_Q15_UG.xlsx workbook. The total cost per energized mile and total cost per trench mile presented in this workbook presents SDG&amp;E’s unit cost for strategic undergrounding as $2,300,569 and $2,834,747 respectively.
i. Explain the distinction between energized mile and trench mile as presented in the SDGE Response SPD-SDGE-SB884-07_Q15_UG.xlsx workbook.
ii. Does the unit cost of $8,711,500 included in the WMP represent a cost per energized mile or a cost per trench mile? Explain.
iii. Does the unit cost of approximately $2.18M that was included in the May 21 2025 2026-2028 Base Wildfire Mitigation Plan Workshop on slide 96 represent a cost per energized mile or a cost per trench mile? Explain.
iv. Explain the discrepancy between the unit cost of $8,711,500 in the WMP and what was presented in the SDGE Response SPD-SDGE-SB884-07_Q15_UG.xlsx.
v. Explain the discrepancy between the unit cost of approximately $2.18M presented in the May 21 2025 2026-2028 Base Wildfire Mitigation Plan Workshop on slide 96 and what was presented in the SDGE Response SPD-SDGE-SB884-
07_Q15_UG.xlsx.
vi. If there is an update to the SDGE Response SPD-SDGE-SB884-07_Q15_UG.xlsx workbook that was used in the WMP, provide SPD with a copy of that workbook.
vii. If there is an update to the SDGE Response SPD-SDGE-SB884-07_Q15_UG.xlsx workbook that was used to prepare slide 96 2026-2028 Base Wildfire Mitigation Plan Workshop slidedeck, provide SPD with a copy of that workbook.</t>
  </si>
  <si>
    <t>Did SDG&amp;E incorporate the “savings” of operational mitigations like vegetation management when it cal-culated the cost-benefit ratio of strategic undergrounding in its 2026-2028 Base Wildfire Mitigation Plan?
a. If so, provide a step-by-step explanation of how “savings” were integrated into the formula or calculat-ing a CBR in the WMP.</t>
  </si>
  <si>
    <t>Did SDG&amp;E incorporate the “savings” of operational mitigations like vegetation management when it calculated the cost-benefit ratio of undergrounding in its RAMP Application filed on May 15 2025?
a. If so, is it synonymous with what was done in the WMP?
i. If it is not synonymous, provide a step-by-step explanation of how “savings” were integrated into the formula for calculating a CBR in the RAMP.</t>
  </si>
  <si>
    <t>On page 83 of SDG&amp;E’s 2026-2028 Base Wildfire Mitigation Plan, it is mentioned that an optimization al-gorithm is being developed that “selects feeder segment bundles that, when upgraded, would minimize the anticipated residual wildfire and PSPS risks while maintaining a cost-benefit ratio greater than 1 (i.e., a net benefit) for the upgraded bundle”. Provide any documentation related to this optimization algorithm that currently exists.
a. If the optimization algorithm is still being developed, explain how mitigations were selected for feeder segments presented in SDG&amp;E’s 2026-2028 Base Wildfire Mitigation Plan.
b. According to the SUG_2028_comp and CC_2028_comp spreadsheets within the
SDGE_20262028_BaseWMP_Appendix_G_Supporting_Data_Errata.xlsx workpaper, the
211-312R feeder segment currently exhibits a CBR of below 1 for the WACC and Hybrid Discount Scenar-ios for undergrounding and for covered conductor for all of the discount scenarios. Does that mean the optimization algorithm would not recommend hardening the 211-312R feeder segment?
i. If the algorithm would not recommend hardening, what other mitigations would SDG&amp;E employ to ad-dress the risk on this feeder segment?
ii. If would still recommend hardening, explain why.</t>
  </si>
  <si>
    <t>During the 2026-2028 Base Wildfire Mitigation Plan Workshop hosted by Energy Safety on May 21 2025, SDG&amp;E presented the unit cost of covered conductor as approximately $1.44 million ($1M for Installation and $.44M for Foundational) on slide 96 of the Workshop Slides. In SDG&amp;E’s 2026- 2028 Base WMP Table 6-1 presents Combined Covered Conductor (WMP.455) as having an Expected Implementation Cost of $212,401,000. Table 8-1 presents the 3-year total for Combined Covered Conductor (WMP.455) miles as 130. This amounts to a unit cost of $1,633,853. 
a. Provide all workpapers that support how SDG&amp;E arrived at the Expected Implementation Cost of Combined Covered Conductor of $212,401,000. i. If an incorrect value was input into Table 6-1, provide the correct value and explain why the value was incorrectly recorded in Table 6-1. 
b. Confirm that the 3-year total for Combined Covered Conductor (WMP.455) presented in Table 8-1 is 130 miles. i. If it is not, provide the correct value and explain why the value was incorrectly recorded in Table 8-1. 
c. Provide all workpapers that support how SDG&amp;E arrived at the unit cost for covered conductor as presented in the May 21 2025 2026-2028 Base Wildfire Mitigation Plan Workshop on slide 96. i. The workpaper(s) must explain how each of the five components (Installation, Inspections+, Vegetation Management, PSPS and Foundational) were calculated. 
ii. Explain if the Installation costs included estimates for replacing cross arms and poles. 
iii. Provide a detailed description of the PSPS costs. 
iv. Provide a detailed description of the Inspections+ costs. 
v. How might the PSPS and Inspections+ costs overlap? If they do not overlap, explain why. 
vi. Do any of the five categories include the cost for replacement of the asset after its55 year use life is complete?
1.If yes, explain how that was calculated.
2.If not, explain why not.
3.If not, provide an estimate of the replacement cost/mile of covered conductor
vii. Do any of the five categories include the cost for decommissioning or disposing(i.e.net negative salvage) of the asset after its 55 year use life is complete?
1.If yes, explain how that was calculated.
2.If not, explain why not.
3.If not, provide an estimate of the decommissioning cost/mile of covered conductor
viii. Explain the discrepancy between the unit cost of $1,633,853 in the WMP and what was presented at the Workshop.
d. In SDGE’s Response to Question 15 of the data request SPD-SDGE-SB884-07, SDG&amp;E provided the SDGE Response SPD-SDGE-SB884-07_Q15_CC.xlsx workbook. The total cost per mile presented in this workbook presents SDG&amp;E’s unit cost for covered conductor as$1,551,882.
i. Explain the discrepancy between the unit cost of $1,633,853 in the WMP and what was presented in the SDGE Response SPD-SDGE-SB884-07_Q15_CC.xlsxworkbook.
ii. Explain the discrepancy between the unit cost of approximately $1.44M presented in the May 21 2025 2026-2028 Base Wildfire Mitigation Plan Workshop on slide 96 and what was presented in the SDGE Response SPD-SDGE-SB884-07_Q15_CC.xlsxworkbook.
iii. Explain why in the SDGE Response SPD-SDGE-SB884-07_Q15_CC.xlsx workbook three Project IDs0157-A-CC,0157-P-CC, and0157-S-CCalong with all of their associated data are duplicated.
iv. If there is an update to the SDGE ResponseSPD-SDGE-SB884-07_Q15_CC.xlsx workbook that was used in the WMP, provide SPD with a copy of that workbook.
v. If there is an update to the SDGE Response SPD-SDGE-SB884-07_Q15_CC.xlsx workbook that was used to prepare slide 96 2026-2028 Base Wildfire Mitigation Plan Workshop slide deck, provide SPD with a copy of that workbook.</t>
  </si>
  <si>
    <t>Edwin Schmitt</t>
  </si>
  <si>
    <t>https://www.sdge.com/sites/default/files/regulatory/SDGE%20Response%20OEIS-P-WMP_2025-SDGE-06.pdf</t>
  </si>
  <si>
    <t>https://www.sdge.com/sites/default/files/regulatory/SDGE%20Response%20OEIS-P-WMP_2025-SDGE-06.pdf
https://www.sdge.com/sites/default/files/regulatory/Appendix%20B%20Table%20-%20Detailed%20Model%20Documentation_5_23_25.xlsx
https://www.sdge.com/sites/default/files/regulatory/OEIS-P-WMP_2025-SDGE-06_Q4_WINGS.pdf</t>
  </si>
  <si>
    <t>With regard to SDG&amp;E Data Request Response MGRA-2026-8-03-2: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follow:”[sic]
a. Does SDG&amp;E use a wind-gust adjustment for animal contact? b. If the answer to a is yes, what is the justification for adjusting the frequency of animal contact ignitions as a function of wind gust speed? c. Does SDG&amp;E apply the same wind gust weight adjustment to all ignition drivers? d. If the answer to c is no, which ignition drivers have a wind gust adjustment applied, and what is the basis for the application of the weighting and its magnitude?</t>
  </si>
  <si>
    <t>a. Yes. SDG&amp;E applied a wind gust weight factor (WRwind) to ignition events, including those caused by animal contact when calculating the Rfreq
b. By applying a wind-based weighting, SDG&amp;E accounts for the elevated wildfire risk associated with ignition events occurring in locations prone to high wind gusts. This approach enables a location-specific quantification of risk, even for ignition causes not directly influenced by wind, such as animal contact.
c. Yes
d. N/A</t>
  </si>
  <si>
    <t>With regard to SDG&amp;E Data Request Response MGRA-2026-8-03-3:
a. For risk factors such as wind gust, humidity, and temperature, were these sampled at the time of the risk event or does the analysis use aggregated data (i.e. averages, peaks, etc.)? b. If sampled at the time of the was this based on climatology models or weather station data? c. If aggregated describe the source of the data, aggregation period method.</t>
  </si>
  <si>
    <t>a. For this analysis, the risk factors other than Fire Potential Index (FPI) such as wind gust, humidity, and temperature, were aggregated for a given location.
b. N/A
c. Historical wind gust, humidity and temperature were aggregated at the weather station level. For each station, wind gust was aggregated using the 99th percentile, and both temperature and humidity were aggregated using minimum, median and maximum values. All risk events (outages and ignitions) were then spatially tied to their associated weather station to incorporate these localized climatological factors into the risk driver prioritization analysis.</t>
  </si>
  <si>
    <t>With regard to SDG&amp;E Data Request Response MGRA-2026-8-03-4: In SDG&amp;E’s most extreme wildfire scenario, the total risk with SDG&amp;E’s risk aversion applied is 16 times larger than without risk aversion. In Section 5.2.2.3 of its WMP SDG&amp;E explains this adjustment comes from applying a power law with an exponent of 1.47.
a. Provide the basis for choosing a power law for the risk aversion function. b. Provide the method by which the exponent of 1.47 was determined. c. Does SDG&amp;E agree that wildfire loss statistics, in particular wildfire size, generally follow a power law distribution? d. If the answer to c is yes, then please provide an explanation of why it is appropriate to adjust a power law distribution by multiplying by another power law distribution.</t>
  </si>
  <si>
    <t>in SDG&amp;E’s existing filings and regulatory submissions. Subject to and without waiving the foregoing objections, SDG&amp;E responds as follows:
a. Refer to “Risk-Averse Scaling Function” detailed discussion in SDG&amp;E’s recent RAMP submission at “SCG/SDG&amp;E RAMP-3 Risk Quantification Framework-24”
https://www.sdge.com/sites/default/files/regulatory/Vol1_Ch3_Joint_ERM_Risk_Quantification.pdf
b. Refer to the answer given in 3a.
c. Yes, SDG&amp;E agrees with this statement. Refer to “Consequence of a Risk Event” discussion in SDG&amp;E’s recent RAMP submission, starting in “SDGE-Risk-4 Wildfire and PSPS-25”
https://www.sdge.com/sites/default/files/regulatory/SDG%26E%20-Risk-4%20Wildfire%20%26%20PSPS_0.pdf
d. SDG&amp;E’s wildfire risk modeling framework demonstrates that wildfire consequences within its service territory exhibit a heavy-tailed loss distribution, underscoring the significant role that infrequent yet high-impact events play in overall risk assessment. By modeling tail events, this approach ensures that rare but severe losses are appropriately accounted for in decision-making, leading to a more precise risk characterization and the development of more effective mitigation strategies.
To further refine its wildfire consequence modeling, SDG&amp;E has transitioned its wildfire consequence model to Technosylva’s 24-hour unsuppressed simulations.1 These simulations validate the previously observed heavy-tailed behavior while offering a site-specific, asset / span, level analysis of wildfire impact across varying observed weather conditions within SDG&amp;E’s service territory. While statistical models such as power-law distributions and/or Technosylva simulations effectively describe the potential scale of wildfire-related losses, they do not inherently account for any risk attitude, whether risk-seeking or risk-averse. These models provide a robust quantitative foundation for understanding wildfire impacts but lack the dimension necessary to capture SDG&amp;E’s reasonable approach to wildfire risk management.
Risk aversion plays a critical role in regulatory and operational decision-making, shaping how SDG&amp;E evaluates, plans for, and responds to wildfire threats. It influences mitigation strategies, infrastructure investments, emergency response protocols, and stakeholder engagement.
To ensure wildfire risk is managed in accordance with regulatory requirements and community safety priorities, additional modeling techniques, such as incorporating a risk-aversion scaling function, are essential. These adjustments help integrate both statistical projections and the practical, economic sensitivities of utilities, regulators, and communities, ensuring that extreme loss scenarios receive appropriate consideration in planning and risk mitigation efforts.</t>
  </si>
  <si>
    <t>With regard to SDG&amp;E Data Request Response MGRA-2026-8-03-5: Please provide a version of the table MGRA-2026-8-03_Q06-OEIS-Table-4-3.xlsx with three additional columns listing the total number of customers current as of 2025 on each listed circuit for each of the customer classes:
a. Large/Medium commercial b. Small commercial c. Residential</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</si>
  <si>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customers broken out into total, residential and C&amp;I based on current circuit customer counts.
Please see the attached spreadsheet titled “SDGE Response MGRA-2026-8-04_Q04-OEIS-Table-4-3.xlsx.”</t>
  </si>
  <si>
    <t>With regard to SDG&amp;E Data Request Response MGRA-2026-8-03-7: SDG&amp;E states that it “does not default to undergrounding as the preferred mitigation strategy. For each feeder segment, SDG&amp;E evaluates risk reduction and cost-benefit ratios for both Combined Covered Conductor and Strategic Undergrounding mitigation options.” In SDG&amp;E’s last GRC, the WiNGS Planning suite used a decision tree (see GRC DR request responses SDG&amp;E DR Response MGRA-3-13, SDG&amp;E DR Response MGRA-4-1, and SDG&amp;E DR Response TURN-SEU-056-1).
a. Please confirm whether the methodology used during the GRC has been replaced and whether a decision tree is still used at any point in the mitigation decision process. b. Since SDG&amp;E evaluates both risk reduction and cost-benefit ratios to evaluate mitigation options, please provide the quantitative and qualitative process by which both risk reduction and CBR go into the mitigation decision.</t>
  </si>
  <si>
    <t>a. The current mitigation decision process has evolved from the methodology used in previous WiNGS-Planning versions. While a structured framework still guides mitigation selection, the process now incorporates a more dynamic, data-driven approach. After the Risk Analytics team reviews and approves the feeder-segment outputs from WiNGS-Planning, a multidisciplinary group of subject matter experts, including Electric System Hardening engineers, fire coordination staff, meteorologists, risk data scientists, and construction engineers, conducts a comprehensive evaluation.
This team assesses the WiNGS-Planning model results and associated cost-benefit ratios, considering feasibility, expected risk reduction, and residual risks for each mitigation option, such as Combined Covered Conductor or Strategic Undergrounding. They also factor in both upfront installation and lifecycle costs, which are modeled over a 55-year lifespan, to ensure long-term cost-effectiveness.
Additionally, the team evaluates opportunities to “bundle” upstream feeder segment hardening projects to enhance PSPS risk reduction and achieve cost efficiencies through reduced permitting and mobilization efforts.
This integrated, expert-driven process reflects a refinement of earlier methodologies, allowing for more nuanced and context-sensitive mitigation decisions. For further details, please refer to Figure 6.1.3.2.6, Mitigation Initiative Prioritization to Reduce Wildfire and PSPS Risk in the 2026–2028 WMP.
b. SDG&amp;E performs a cost-benefit analysis to compare the expected risk reduction and lifecycle costs of Strategic Undergrounding and Combined Covered Conductor. This analysis informs the prioritization of grid hardening mitigations. The WiNGS-Planning model estimates reductions in wildfire, PSPS, and PEDS risks for each feeder segment located in Tier 2 and Tier 3 of the High Fire-Threat District (HFTD). Based on these risk reduction estimates, SDG&amp;E recommends a mitigation strategy for each feeder segment. These recommendations are then reviewed by the Electric System Hardening team for further evaluation. As part of the scoping process, a desktop feasibility study is conducted to assess the practicality of the proposed mitigation. Adjacent upstream and downstream segments are also evaluated to determine whether Strategic Undergrounding or Combined Covered Conductor is the more effective solution (see Section 6.1.2, Risk-Informed Prioritization). Where appropriate, consecutive segments may be bundled to maximize PSPS risk reduction and realize economies of scale.
Additionally, Electric Distribution Planning engineers review wildfire mitigation projects for any capacity-related grid needs identified on the associated circuits. These needs, along with any required upgrades, are identified through the annual Distribution Planning Process. As part of their review, engineers verify the results of the Distribution Planning Process and assess whether any changes in scope have occurred since its completion. If necessary, upgrades or reconfigurations are incorporated into the wildfire mitigation project scope. For further details, please refer to Figure 6.1.3.2.6, Mitigation Initiative Prioritization to Reduce Wildfire and PSPS Risk in the 2026–2028 WMP.</t>
  </si>
  <si>
    <t>With regard to SDG&amp;E Data Request Response MGRA-2026-8-03-11:
Please provide:
a. An Excel spreadsheet listing all FPI daily records going back to April 2013, listing FPI value, date, and operational district.
b. A shapefile or geodatabase representing SDG&amp;E’s operational districts.</t>
  </si>
  <si>
    <t>SDG&amp;E objects to the request to the extent it is overly broad and unduly burdensome, particularly in that it seeks information dating back more than 10 years. Subject to and without waiving the foregoing objections, SDG&amp;E responds as follows:
a. See attached spreadsheet titled “SDGE Response MGRA-2026-8-04_Q6_Operational FPI - 2012-Current.xlsx.”
b. See attached zipped folder titled “SDGE Response MGRA-2026-8-04_Q6_District Shapefiles.zip.”</t>
  </si>
  <si>
    <t>With regard to Appendix G and the file SDG&amp;E_2026-2028_Base- WMP_Appendix G Supporting Data_R0.xlsx: Define “Combined Covered Conductor” and why this is different from the traditional term “Covered Conductor.</t>
  </si>
  <si>
    <t>The term “Covered Conductor” previously referred solely to replacing bare conductor with covered conductor manufactured with an internal semiconducting layer and external insulating ultraviolet-resistant layers to provide incidental contact protection. The “Combined Covered Conductor” Program (WMP.455) refers to the replacement of bare conductors with covered conductors in the HFTD and, as needed, combining additional equipment replacements and installations such as structures, lighting arrestors, fuses, connectors, and avian protection. Furthermore, advanced protection solutions like Early Fault Detection (EFD) and Falling Conductor Protection (FCP) are assessed and implemented to enhance the system's effectiveness against various risk drivers.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</si>
  <si>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Does the “CCC_RA_RAMP” tab calculate the effectiveness of covered conductor alone or does it include EFD and FCD?</t>
  </si>
  <si>
    <t>All calculations related to Combined Covered Conductor include effectiveness of EFD and FCP.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</si>
  <si>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Why is Expected Risk Reduction dramatically less than Activity Effectiveness for combined covered conductor? Section 6.2.1.2 does not clarify why this would be the case.</t>
  </si>
  <si>
    <t>The expected risk reduction for combined covered conductor may appear lower than the stated activity effectiveness due to two key factors: baseline asset condition and the probabilistic nature of risk reduction modeling.
First, the effectiveness of any mitigation activity is calculated relative to the baseline condition of the asset. Assets that have already received traditional hardening measures will experience less additional benefit from the application of covered conductor compared to assets that are currently unhardened. In SDG&amp;E’s modeling framework, this means that the marginal risk reduction is lower where the baseline already includes some degree of risk mitigation.
Second, expected risk reduction is derived through stochastic simulation in which ignition events are probabilistically sampled out based on the modeled efficacy of the mitigation. For example, a mitigation effectiveness of 0.58 implies that, on average, 58 out of 100 ignition events are prevented on an unhardened asset. However, because wildfire risk is highly skewed (tail risk, where a small number of events can drive a large share of total expected dollar impact) the removal of events does not necessarily translate to a proportional reduction in overall risk. The events that are sampled out may be lower impact on average, and therefore the total expected risk (in dollar terms) may be reduced by less than the raw event count suggests.
This distinction between activity effectiveness and expected risk reduction is an intentional aspect of the model design, ensuring that mitigation impacts are realistically scaled to both the existing system state and the asymmetric nature of wildfire consequences.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</si>
  <si>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While the Excel file is interactive and relatively transparent, changing the Mitigation Effectiveness value in cell K10 on the CCC_RA_RAMP page has no effect on the calculated mitigation values.
a. Why is this the case? b. Is there a way to adjust the table in order to insert user-defined efficiencies? c. If not, please provide an alternative version of SDG&amp;E_2026-2028_Base-WMP_Appendix G Supporting Data_R0.xlsx with the CCC efficiency set to 85%.</t>
  </si>
  <si>
    <t>SDG&amp;E objects to the request on the grounds it calls for SDG&amp;E to conduct studies or analysis that do not currently exist and are inconsistent with SDG&amp;E’s existing risk models. Subject to and without waiving the foregoing objections, SDG&amp;E responds as follows:
a. Modifying the effectiveness does not affect risk reduction because SDG&amp;E incorporates mitigation effectiveness into its risk reduction calculations within the WiNGS-Planning tool, where millions of stochastic simulations are performed to ensure accurate risk reduction assessments at the feeder-segment level. WiNGS-Planning outputs can be reviewed in tab “raw_WiNGS_Planning”.
b. User-defined mitigation efficiencies can be modified in all tabs except CCC and SUG, where this functionality is not available due to risk reductions being calculated within the WiNGS-Planning tool.
c. See attached file titled “SDGE Response MGRA-2026-8-04_Q10c.xlsx” with 85% CC efficacy rate.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</si>
  <si>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 the cost benefit calculations derived from the file incorporate SDG&amp;E’s risk attitude function?</t>
  </si>
  <si>
    <t>Yes, the cost benefit calculations derived from the file incorporate SDG&amp;E’s risk attitude function.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</si>
  <si>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SDG&amp;E states that “Currently, SDG&amp;E does not calculate a Mitigation Effectiveness metric for PSPS and PEDS risk reductions.” Does SDG&amp;E calculate a wildfire risk reduction metric for PSPS and PEDS?</t>
  </si>
  <si>
    <t>SDG&amp;E does not establish a wildfire risk reduction metric for PSPS and PEDS, as its approach to risk assessment focuses on analyzing the likelihood and potential consequences of risk events both before and after mitigation. For each mitigation effort, risk reduction is determined by calculating the difference between the total baseline risk and the total post-mitigation risk.
Since both PSPS and PEDS events are highly dependent on weather conditions, SDG&amp;E cannot precisely identify the locations where these protocols will be activated within a three-year period. As a result, SDG&amp;E is unable to calculate risk reduction specific to the WMP years for PEDS and PSPS.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</si>
  <si>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Figure 6.5 shows that the residual risk after SDG&amp;E hardening programs, PSPS and PEDS is 1.5%.
a. What is the estimated combined net estimated residual risk from the portfolio CCC+FCD+ESD+PEDS+PSPS b. Please provide a version of SDG&amp;E_2026-2028_Base-WMP_Appendix G Supporting Data_R0.xlsx with a tab representing this portfolio risk if it is not already incorporated into the CCC tab. c. If the tab in b) is onerous to produce, provide a date by which such a portfolio could be generated.</t>
  </si>
  <si>
    <t>a. “Figure 6-5: Estimated Wildfire Risk Reduction 2007–2037” is derived from current grid hardening initiatives and the projected mileage outlined in “Figure 6-4: Wildfire Hardening Targets”. In developing these estimates, an average risk reduction factor is applied to both SUG and CC scenarios, regardless of the specific location of the feeder segment.
Currently, SDG&amp;E has not scoped the exact feeder segments beyond 2027. Consequently, the risk reduction estimates provided are indicative and reflect preliminary risk reduction estimates. These high-level risk reduction estimates serve as an initial assessment to support wildfire and PSPS risk strategy efforts, and they are expected to be refined and updated as more detailed feeder segmentation data becomes available.
Modeling only CCC (CC+ Inspections + EFD + FCP+PSPS) the resulting residual risk is 2.22% with a 38.89% risk reduction provided by PSPS de-energizations.
b. Refer to tab “CCC” where risk reduction for 139 miles are presented for the given portfolio. Note that a revised version of these calculations can be found in SDG&amp;E’s non-substantive errata folder, dated May 16, at the following link: https://www.sdge.com/2026-2028-wildfire-mitigation-plan
c. N/A</t>
  </si>
  <si>
    <t>With regard to Appendix G and the file SDG&amp;E_2026-2028_Base- WMP_Appendix G Supporting Data_R0.xlsx:
Are advanced protections planned for circuits that may be in SDG&amp;E's long term undergrounding plans?</t>
  </si>
  <si>
    <t>The current method for scoping advanced protection projects includes analysis based on SDG&amp;E’s strategy and cost consideration in selecting circuits for strategic undergrounding of electric lines and aims to provide protection on circuits where no other mitigation exists before implementing a combined mitigation of Falling Conductor Protection (FCP) and long term undergrounding scope. The goal is to gain immediate risk reduction on circuits expected to remain overhead before installing additional mitigation measures on circuits which already have had risk reduced via undergrounding.
Some circuits may not be completely undergrounded due to construction complexity or lower calculated risk on those segments. In this case, advanced protection deployments may be scoped to provide additional risk reduction by installing advanced protection downstream of where the underground segment ends and returns to the overhead plant.
A revised version of these calculations can be found in SDG&amp;E’s non-substantive errata folder, dated May 16, at the following link: https://www.sdge.com/2026-2028-wildfire-mitigation-plan.</t>
  </si>
  <si>
    <t>Consequence Modeling: With regard to SDG&amp;E Data Request Response OEIS-P-WMP_2025-SDGE-02-Q7 and Q9: Provide available technical details of the structure loss model including citations to supporting literature.</t>
  </si>
  <si>
    <t>SDG&amp;E objects to the request to the extent it seeks information that contains confidential trade secret or proprietary information. SDG&amp;E objects to providing such information absent an appropriate protective order. Subject to and without waiving the foregoing objections, SDG&amp;E responds as follows:
SDG&amp;E utilizes Technosylva’s proprietary software to estimate potential wildfire impacts, including acres burned and structures destroyed. To ensure clarity and transparency on the methodology used, SDG&amp;E has formally requested Technosylva’s latest documentation detailing the methodology used to determine structures destroyed based on those located within the fire footprint in their simulations.</t>
  </si>
  <si>
    <t>Consequence Modeling: With regard to SDG&amp;E Data Request Response OEIS-P-WMP_2025-SDGE-02-Q7 and Q9: What assumptions do the structure loss model make regarding the fractions of structures burned within the fire perimeter?</t>
  </si>
  <si>
    <t>See response to Question 15.</t>
  </si>
  <si>
    <t>Consequence Modeling:
With regard to SDG&amp;E Data Request Response OEIS-P-WMP_2025-SDGE-02-Q7 and Q9:
Does the structure loss model use Technosylva's TDI calculation to estimate home losses? If so what is the relationship between TDI and fraction of structures burned?</t>
  </si>
  <si>
    <t>Consequence Modeling:
With regard to SDG&amp;E Data Request Response OEIS-P-WMP_2025-SDGE-02-Q7 and Q9:
Provide additional technical detail regarding SDG&amp;E’s egress model.</t>
  </si>
  <si>
    <t>The wildfire egress modeling framework developed by SDG&amp;E is a simulation system designed to evaluate evacuation feasibility and understand potential egress strategies in the event of a wildfire. The model integrates multi-source geospatial and temporal data to simulate fire progression, population movement, and traffic dynamics. It leverages a combination of deterministic fire spread modeling, graph-based network optimization, and behavioral simulation to identify evacuation bottlenecks and high-risk communities.
At its core, the model treats each utility pole as a potential ignition point, associating it with the nearest weather station and Technosylva fire simulation data to parameterize fire behavior. Fire spread is modeled as an elliptical function, where the major and minor axes are dynamically determined by wind gust magnitude and direction. This allows the model to simulate the temporal evolution of fire perimeters across a heterogeneous landscape. The fire footprint is discretized into five concentric zones, each representing a different level of threat, and road segments are dynamically assigned to these zones as the fire advances.
Population data is spatially resolved using smart meter locations, with each meter’s population assigned to the nearest road segment. This enables fine-grained estimation of evacuee density and supports the identification of critical evacuation corridors. The road network is derived from OpenStreetMap (OSM) via OSMNx python library, incorporating attributes such as speed limits and lane capacities. These are used to construct a weighted graph for network flow analysis, where evacuation routes are identified using shortest-path algorithms that account for dynamic fire encroachment and traffic congestion.
The simulation pipeline consists of several stages: ignition point initialization, fire spread simulation, safe zone identification, egress route computation, and behavioral modeling. Safe zones are predefined based on geographic and infrastructural criteria, and the model computes optimal paths from each populated node to the nearest safe zone, updating routes in response to fire progression. Human behavior is modeled probabilistically, incorporating compliance rates with evacuation orders and potential deviations from optimal routes. The model also supports dynamic rerouting and capacity adjustments, such as contraflow lane usage, to reflect real-world emergency response strategies.To manage computational complexity, the model employs spatial clustering using hexagonal binning. This reduces the number of required simulations by aggregating ignition points with similar fire spread characteristics. For instance, out of over 216,000 potential ignition points, only 30,283 simulations are necessary after filtering out those locations with simulated zero rate of spread and applying hexagonal aggregation. This optimization significantly reduces runtime while preserving spatial resolution and ensuring the predictions remain relevant and accurate.
Egress modeling is a complex and technically challenging process, and its accuracy depends on a several factors and necessary assumptions that are intrinsically extremely difficult to model. SDG&amp;E is constantly working on model enhancements and more effective incorporation of modeling inputs into its larger risk assessment framework to help support a more accurate predictive and prescriptive modeling output, with the intent to more effectively support wildfire mitigation efforts and situational awareness to benefit the community at large.</t>
  </si>
  <si>
    <t>GIS Data:
Please provide GIS data in the form of geodatabase used in Figure 5-12.
RESPONSE 19</t>
  </si>
  <si>
    <t>Please see attached zip file titled “base_risk_data_GDB.zip” containing the base_risk_geodatabase.gdb file. The .gdb file includes all 3 geospatial layers visualized in Figure 5-12, namely circuit-segment overall risk hexagons, San Diego County line boundaries, and High Fire Threat District (HFTD) line boundaries.</t>
  </si>
  <si>
    <t>MGRA-2026-8-03-2</t>
  </si>
  <si>
    <t xml:space="preserve"> MGRA-2026-8-03-3</t>
  </si>
  <si>
    <t>MGRA-2026-8-03-4</t>
  </si>
  <si>
    <t>MGRA-2026-8-03-7</t>
  </si>
  <si>
    <t>MGRA-2026-8-03-5</t>
  </si>
  <si>
    <t>MGRA-2026-8-03-11</t>
  </si>
  <si>
    <t>OEIS-P-WMP_2025-SDGE-02-Q7 and Q9</t>
  </si>
  <si>
    <t>Refer to the attached spreadsheet titled “SDGE Response OEIS-P-WMP_2025-SDGE-07_Q1&amp;Q4.xlsx” for daily FPI data and hourly wind gust measurements across the SDG&amp;E service territory, Tier-2 and Tier-3 areas. The slicer allows toggling between mean and maximum hourly values.</t>
  </si>
  <si>
    <t>Please refer to the tab titled “Question 2” in the attached spreadsheet titled “SDGE Response OEIS-P-WMP_2025-SDGE-07_Q2&amp;Q3.xlsx” for the requested table 6-4 in the Question 2 tab.</t>
  </si>
  <si>
    <t>Please refer to the tab titled “Question 3” in the attached spreadsheet titled “SDGE Response OEIS-P-WMP_2025-SDGE-07_Q2&amp;Q3.xlsx.”</t>
  </si>
  <si>
    <t>Refer to the "Acres-Structure %" tab in the attached spreadsheet titled “SDGE Response OEIS-P-WMP_2025-SDGE-07_Q1&amp;Q4.xlsx” to review the risk distribution for approximately 164,000 structures, based on SDG&amp;E’s assumptions of $1 million per structure lost and $2,350 per acre burned.</t>
  </si>
  <si>
    <t>MGRA-2026-8-04-11</t>
  </si>
  <si>
    <t>MGRA-2026-8-03-4 and MGRA-
2026-8-04-3</t>
  </si>
  <si>
    <t>With regard to SDG&amp;E Data Request Response MGRA-2026-8-04-11, CPUC rules state that when a utility uses a convex function to calculate fix, their analysis should be accompanied by a neutral function as well.
a. Has SDG&amp;E prepared a neutral risk analysis and presented in SDG&amp;E_2026-2028_Base-WMP_Appendix G Supporting Data_R0.xlsx or elsewhere in public data, and if not can it provide one?</t>
  </si>
  <si>
    <t>With regard to SDG&amp;E Data Request Response MGRA-2026-8-03-4 and MGRA-2026-8-04-3:
SDG&amp;E states that it applies its risk aversion function to all attributes related to wildfire, and that the power law correction for wildfire uses an exponent of 1.47.
a. Under what conditions, if any, will this risk aversion function affect the choice of mitigation set used, and if there are differences how do they come about?
b. Is cost/benefit ratio used explicitly used as a threshold to make decisions in any wildfire safety process, for spending requests, or in the choice of mitigations? If
so state specifically where and how cost/benefit threshold is used. (That comparisons of CBRs is used is clear and need not be discussed.)</t>
  </si>
  <si>
    <t xml:space="preserve">Provide SPD with the confidential versions of SDG&amp;E’s 2026-2028 Wildfire Mitigation Plan (WMP) and any confidential associated documents or attachments submitted to the Office of Energy Infrastructure and Safety (Energy Safety). a. Provide SPD with any confidential responses to data requests that SDG&amp;E sent to Energy Safety or any other party since May 2, 2025. Include any attachments, appendices or datasets in the native format that were sent to Energy Safety or any other party with the confidential data requests. Submit all of the materials to Kiteworks packaged in a single zip file and organized according to the following folder structure: 
i. Party Name (i.e. Energy Safety, Cal Advocates, MGRA, TURN etc.) 
ii. DR Name (i.e. SPD-SDGE-WMP2026-001) 1. Place the original data request in this folder 
2. Place the confidential data request responses in this folder. 
iii. Attachments 
1. Place any confidential attachments to the data request responses in this folder. </t>
  </si>
  <si>
    <t>Regarding Top Risk Circuits
a. On page 60 of SDG&amp;E’s 2026-2028 Base WMP, SDG&amp;E states that OEIS Table 5-5 “also includes segments that contribute to more than 1 percent of the Overall Utility risk”.
Provide a list of these circuit segments, including the overall utility risk score and riskper- mile score associated with those circuit segments.
b. On page 116 of SDG&amp;E’s 2026-2028 Base WMP, SDG&amp;E presents OEIS Table 6-4 showing the top-risk circuits. Describe how these top risk circuits were determined
(i.e., top percentage, overall risk, or risk per mile).
i. If not already the case, provide an updated version of OEIS Table 6-4 sorted using the same risk-per-mile methodology as OEIS Table 5-5, with the following
additional columns:
1) Undergrounding planned for 2026 (circuit mileage)
2) Undergrounding planned for 2027 (circuit mileage)
3) Undergrounding planned for 2028 (circuit mileage)
4) Covered conductor planned for 2026 (circuit mileage)
5) Covered conductor planned for 2027 (circuit mileage)
6) Covered conductor planned for 2028 (circuit mileage)</t>
  </si>
  <si>
    <t>Regarding SDG&amp;E’s Right Tree, Right Place Mitigation Activity
On page 285 of its 2023-2025 Base WMP, SDG&amp;E sets a “target goal” to distribute 10,000 trees each year as a part of it’s Right Tree, Right Place (RTRP) mitigation activity. RTRP may encourage customers to replace powerline incompatible tree species with powerline compatible tree species. SDG&amp;E did not include its RTRP mitigation activity in its 2026-2028 Base WMP, but did indicate in OEIS-P-WMP_2025_SDGE-002, question 02, that it “will continue to engage customers on the option to remove incompatible trees using the concept of Right Tree, Right Place during the inspection and tree pruning and removal activities during the 2026-2028 Base WMP.”
a. Discuss how SDG&amp;E will continue to promote incompatible tree replacement during the 2026-2028 Base WMP cycle. In doing so, address:
i. How SDG&amp;E encourages customer participation in its RTRP program (e.g., through pamphlets, information booths, vegetation management workers actively offering tree replacement, etc.).
ii. How SDG&amp;E considers which tree species to offer RTRP program participants and aims to replace non-native trees with native trees (e.g., through consultation with nurseries, arborists, master gardeners, etc.).
iii. How SDG&amp;E ensures its RTRP program retains its scope from year-to-year.</t>
  </si>
  <si>
    <t>https://www.sdge.com/sites/default/files/regulatory/SDGE%20Response%20MGRA-2026-8-04.pdf</t>
  </si>
  <si>
    <t>https://www.sdge.com/sites/default/files/regulatory/SDGE%20Response%20MGRA-2026-8-04.pdf
https://www.sdge.com/sites/default/files/regulatory/SDGE%20Response%20MGRA-2026-8-04_Q04-OEIS-Table-4-3.xlsx</t>
  </si>
  <si>
    <t>https://www.sdge.com/sites/default/files/regulatory/SDGE%20Response%20MGRA-2026-8-04.pdf
https://www.sdge.com/sites/default/files/regulatory/SDGE%20Response%20MGRA-2026-8-04_Q6_Operational%20FPI%20-%202012-Current.xlsx
https://www.sdge.com/sites/default/files/regulatory/SDGE%20Response%20MGRA-2026-8-04_Q6_District%20Shapefiles.zip</t>
  </si>
  <si>
    <t>https://www.sdge.com/sites/default/files/regulatory/SDGE%20Response%20MGRA-2026-8-04.pdf
https://www.sdge.com/sites/default/files/regulatory/SDGE%20Response%20MGRA-2026-8-04_Q10c.xlsx</t>
  </si>
  <si>
    <t>https://www.sdge.com/sites/default/files/regulatory/SDGE%20Response%20MGRA-2026-8-04.pdf
https://www.sdge.com/sites/default/files/regulatory/base_risk_data_GDB.zip</t>
  </si>
  <si>
    <t>https://www.sdge.com/sites/default/files/regulatory/SDGE%20Response%20OEIS-P-WMP_2025-SDGE-07.pdf
https://www.sdge.com/sites/default/files/regulatory/SDGE%20Response%20OEIS-P-WMP_2025-SDGE-07_Q1%26Q4.xlsx</t>
  </si>
  <si>
    <t>https://www.sdge.com/sites/default/files/regulatory/SDGE%20Response%20OEIS-P-WMP_2025-SDGE-07.pdf
https://www.sdge.com/sites/default/files/regulatory/SDGE%20Response%20OEIS-P-WMP_2025-SDGE-07_Q2%26Q3.xlsx</t>
  </si>
  <si>
    <t>a)	Risk aversion is integrated into the assessment of baseline risk, risk reduction potential, residual risk, and cost-benefit evaluations. SDG&amp;E’s subject matter experts, including specialists in risk analytics, fire coordination, meteorology, and engineering, utilize these metrics to inform the selection of grid hardening strategies at the feeder-segment level.  Final mitigation strategies are determined through detailed, site-specific scoping of each feeder segment.
b)	Cost-benefit ratio (CBR) is not used as a strict threshold or cutoff for decision-making in wildfire safety processes, spending requests, or mitigation selection. Rather, CBR is one of several key metrics used to inform prioritization and comparative evaluation of mitigation options. SDG&amp;E’s wildfire mitigation planning process incorporates CBR analyses to assess the relative efficiency of different mitigation strategies, particularly at the feeder-segment level. However, final decisions also consider additional factors such as:
-	Operational feasibility and constructability,
-	Geographic and environmental constraints, and
-	Expert judgment from interdisciplinary teams (including fire science, engineering, and meteorology).
Thus, while CBR comparisons are explicitly used to guide and support decision-making, they are not applied as absolute thresholds that determine whether a mitigation is approved or rejected.</t>
  </si>
  <si>
    <t>SDG&amp;E’s neutral risk analysis is presented in the attached file titled “SDGE Response MGRA-2026-8-05_Q2”.xlsx.
A revised version of risk aversion cost benefit calculations can be found in SDG&amp;E’s substantive and non-substantive errata folder, dated May 16, at the following link: https://www.sdge.com/2026-2028-wildfire-mitigation-plan..</t>
  </si>
  <si>
    <t>Regarding Weather Station Outage Procedures
SDG&amp;E states on page 252 of its 2026-2028 Base WMP that the weather stations, “...have consistently maintained a 99 percent communication rate.”
a. Provide the procedures utilized for the emergency repair and maintenance of the 217 weather stations owned and operated by SDG&amp;E. Include the following:
i. Average time from repair ticket initiation to completed repair and device back “in service.”
ii. Procedure for maintenance/repair for other than communication rate issues.
iii. Procedure for maintenance/repair for communication rate issues.
iv. Acceptable percentage of stations “out of service” for other than
communication rate issues that allow SDG&amp;E to develop the daily/hourly
weather forecasts and FPI values for the service area.</t>
  </si>
  <si>
    <t>2023-2025 WMP RTRP</t>
  </si>
  <si>
    <t>Regarding Past Due Vegetation Management Work Orders
On page 232 of its 2026-2028 Base WMP Substantive and Non-substantive Errata, SDG&amp;E includes an updated version of OEIS Table 9-8. The errata version of OEIS Table 9-8 switches low priority and high priority row values relative to the version of OEIS Table 9-8 that SDG&amp;E included in its response to OEIS-P-WMP_2025-SDGE-002, question 06. Thus, it is not clear which table is accurate.
a. Provide the correct version of OEIS Table 9-8: Number of Past Due Vegetation Management Work Orders Categorized by Age and Priority Levels.</t>
  </si>
  <si>
    <t>Regarding Cost Benefit Ratio (CBR)
In response to Energy Safety Data Request OEIS-P-WMP_2025-SDGE-07 Question 3, Energy Safety requested that SDG&amp;E provide the CBR and risk reduction for both undergrounding and covered conductor for each project as used for decision-making, as specified by including columns (vi)-(ix). However, SDG&amp;E only provided the CBR and risk reduction of the chosen hardening methodology for each project.
a. Provide an updated response via Excel that includes two additional columns for each project provided for the CBR and risk reduction so that each project has values for
both covered conductor and undergrounding.</t>
  </si>
  <si>
    <t>OEIS-P-WMP_2025-SDGE-07 Question 3</t>
  </si>
  <si>
    <t>a.
i. SDG&amp;E does not have a formalized emergency repair procedure for its 217 weather stations; however, emergency maintenance is addressed through regular coordination with its contracted repair and calibration crews based out of the Kearny Maintenance &amp; Operations District. Weather station issues are prioritized during weekly communications, and in the event of an emergency, the Kearny manager is contacted directly to initiate repair efforts. Additional meetings may be convened as needed to expedite resolution. Repair timelines are dependent on crew availability and the specific nature of the issue. As such, SDG&amp;E does not maintain a standardized average repair time. Based on recent experience, emergency repairs have been completed within approximately one week from issue identification to the station being returned to service.
ii. Maintenance and repairs follow a required maintenance schedule managed by Kearny Maintenance &amp; Operations personnel. See attached document titled: OEIS-P_2025-08_Q1_532.075 Weather Station Inspection,Testing, Maintenance.
iii. When communication rate issues arise, the first step is to contact the weather station and data vendor, Western Weather Group (WWG), for remote troubleshooting. If additional support is needed, Kearny Maintenance &amp; Operations personnel are contacted. WWG and Kearny work collaboratively to diagnose and resolve communication rate problems. If the issue cannot resolved remotely, WWG will coordinate with a field technician to perform on-site maintenance or repairs.
iv. SDG&amp;E Meteorology does not use weather station observations to make weather forecasts or to produce the FPI. Model output is used for those tasks.</t>
  </si>
  <si>
    <t>SDG&amp;E encourages customer participation in the RTRP program in multiple ways, beginning with the Pre-Inspection activity. When an inspector identifies a tree that is incompatible with the power lines based on species, growth rate or other characteristics, they will contact the customer to discuss the benefits of tree removal and replacement. This discussion usually involves safety, compliance and reliability benefits of compatible trees near power lines. SDG&amp;E also engages customers and the community on the RTRP concept and program during tree planting events, wildfire safety fairs, and other outreach venues and collateral. Additionally, SDG&amp;E’s Vegetation Management website provides information, links, and appropriate suggested species for planting near powerlines.
ii. SDG&amp;E considers compatible trees for the RTRP program those whose mature canopy height does not require pruning for power line safety. RTRP is a mature concept and program within the utility vegetation management industry including multiple resources for identifying proper species selection. Additional components of the program include the utilization of native species where applicable and appropriate. The application of the program within SDG&amp;E is made by Certified Arborists whose education and background provide the necessary knowledge to apply RTRP.
iii. The scope of the RTRP fluctuates year to year and is based directly on the number of incompatible trees that are removed. This program is also an element of SDG&amp;E’s sustainability initiative which includes targeted goals over multiple years.</t>
  </si>
  <si>
    <t>OEIS Table 9-8 is accurate as presented in the response to OEIS-P-WMP_2025-SDGE-002, submitted on 14 May 2025, and as provided in the 2026-2028 Substantive and Non-substantive Errata, submitted on 16 May 2025.
OEIS Table 9-8: Number of Past Due Vegetation Management Work Orders Categorized by Age and Priority Levels.
Priority Level
0-30 days
31-90 days
91-180 days
181+ days
High Priority
40
12
2
0
Low Priority
335
242
4
1</t>
  </si>
  <si>
    <t>a) See table below showing circuit-segments that exceed top 1% of the total risk across all circuit-segments
upstreamardfacilityid
overall_utility_risk_per_mile
222-1986R
$ 3,725,802
222-1990R
$ 3,168,165
358-682F
$ 3,006,265
909-451
$ 2,682,718
909-805R
$ 2,408,131
1458-601R
$ 2,400,175
908-2038R
$ 2,301,533
1021-1748F
$ 1,983,191
upstreamardfacilityid
overall_utility_risk_per_mile
237-30R
$ 1,957,370
237-2R
$ 1,847,268
524-69R
$ 1,181,539
b) Refer to the following excel file with updated OEIS Table 6-4 sorted using the same risk-per-mile methodology as OEIS Table 5-5. This list is unfiltered and includes all segments in the territory.
SDGE Response OEIS-P-WMP_2025-SDGE-08_Q4.xlsx</t>
  </si>
  <si>
    <t>The response is updated in the attached file “SDGE Response OEIS-P-WMP_2025-SDGE-08_Q5.xlsx.”</t>
  </si>
  <si>
    <t>https://www.sdge.com/sites/default/files/regulatory/SDGE%20Response%20MGRA-2026-8-05.pdf</t>
  </si>
  <si>
    <t>https://www.sdge.com/sites/default/files/regulatory/SDGE%20Response%20MGRA-2026-8-05.pdf
https://www.sdge.com/sites/default/files/regulatory/SDGE%20Response%20MGRA-2026-8-05_Q2.xlsx</t>
  </si>
  <si>
    <t>https://www.sdge.com/sites/default/files/regulatory/SDGE%20Response%20OEIS-P-WMP_2025-SDGE-08.pdf</t>
  </si>
  <si>
    <t>https://www.sdge.com/sites/default/files/regulatory/SDGE%20Response%20OEIS-P-WMP_2025-SDGE-08.pdf
https://www.sdge.com/sites/default/files/regulatory/OEIS-P_2025-08_Q1_532.075%20Weather%20Station%20Inspection%2CTesting%2C%20Maintenance.pdf</t>
  </si>
  <si>
    <t>https://www.sdge.com/sites/default/files/regulatory/SDGE%20Response%20OEIS-P-WMP_2025-SDGE-08.pdf
https://www.sdge.com/sites/default/files/regulatory/SDGE%20Response%20OEIS-P-WMP_2025-SDGE-08_Q5.xlsx</t>
  </si>
  <si>
    <t>https://www.sdge.com/sites/default/files/regulatory/SDGE%20Response%20OEIS-P-WMP_2025-SDGE-08.pdf
https://www.sdge.com/sites/default/files/regulatory/SDGE%20Response%20OEIS-P-WMP_2025-SDGE-08_Q4.xlsx</t>
  </si>
  <si>
    <t>For each of the risk drivers listed in OEIS Table 3-1 which has x% of either ignitions or overhead faults greater than 0.5%, please provide in tabular form the percentage reduction in risk events from the specified risk driver by applying the following mitigations:
a. Covered conductor
b. Combined covered conductor (CCC) with FCP and ESD
c. CCC + PEDS</t>
  </si>
  <si>
    <t>Regarding Weather Station Outage Percentage
SDG&amp;E states on page 252 of its 2026-2028 Base WMP that the weather stations, “...have consistently maintained a 99 percent communication rate.”
a. Provide SDG&amp;E’s established acceptable daily percentage of weather stations “out of service” for issues other than communication rate issues.</t>
  </si>
  <si>
    <t>SDG&amp;E does not have a confidential version of its 2026-2028 WMP and has not provided any confidential responses to data requests received thus far.</t>
  </si>
  <si>
    <t>See attached slide deck titled “SDGE WMP 2026-2028_Presentation.pptx.”</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</si>
  <si>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Covered Conductor for the 3-year WMP cycle $183.10 million. The workpaper supporting this cost forecast is provided in the attached spreadsheet titled “SDGE Response SPD-SDGE-WMP2026-001-Q04a_Q05a.xlsx”
b. Yes, the 3-year target for Combined Covered Conductor (WMP.455) presented in Table 8-1 is 130 miles.
c. [Regarding unit costs presented at Workshop  Lifecycle costs]
i. The dataset used to generate the average cost per mile used in the workshop is included in the attached file titled “SDGE Response SPD-SDGE-WMP2026-001-Q04.c.Lifecycle Cost Dataset hftd only.xlsx”.
ii. The estimated installation cost of $1M/mile includes estimates for replacing all associated equipment, including, but not limited to, cross arms and poles, as needed and determined in design.
iii. Lifecycle PSPS Cost = PSPS Activation Cost + PSPS Comm. Cust Outreach Cost
PSPS Activation Cost = (baseline cost/mile + activation cost/mile × simulated frequency) × Overhead HFTD miles × 55 years
PSPS Comm. Cust Outreach Cost = baseline cost/mile × Overhead HFTD miles × 55 years
iv. [Overhead] Inspections + = Asset Inspection Costs + Asset Repair/Replacement Costs
Overhead Asset Inspection Costs = (Detailed Inspection Cost per pole + Patrol Inspection Cost per pole + Wood Pole Intrusive Cost per pole + Drone Inspection Cost per pole) × ∫ frequency per year 1 × 55 years
Overhead Asset Repair/Replacement Cost = (Replacement Capital cost + Repair Capital + Repair and Replacement O&amp;M) × frequency × 55 years
Veg Management Lifecycle Cost = tree related costs + pole related costs + fuel management Tree related costs = (inspections + trim/removal + audit) × ∫ frequency per year × 55 years
Pole related costs = (inspections + clearing + audit) × ∫ frequency per year × 55 years
Fuel management costs = cost per year × 55 years
When assets are undergrounded, the cost for community outreach and emergency management costs are estimated to be reduced, 50% reduction is used in the current lifecycle model.
v. There is no overlap between Inspections + and PSPS costs because the activities included in each are unique activities.
vi.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 corrective action is included. The purpose of the lifecycle model is to compare the cost difference in the next 55 years between covered conductor and underground mitigation alternatives.
2. N/A.
3. SDG&amp;E has not replaced any covered conductor and therefore has no cost estimation at this time. However, replacing bare conductor with covered conductor is estimated at $1M/mile.
vii. [Decommissioning costs for five categories]
1. The current version 2.0 of the lifecycle model assumes that the life of the covered conductor and underground asset is 55 years, therefore decommissioning cost is not included in the 55-year lifecycle analysis.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options. Decommission related cost would be part of the project that grants the action of decommissioning after 55 years should better energy solution become available.
viii. As explained in part a. above, the total 3-year cost to implement covered conductor in the 2026-2028 WMP cycle is $183.10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$1.44M in direct costs comprise $1M/mile for installation and $0.44M/mile for foundational elements, whereas the total cost to implement in the 3-year cycle is for installation only. These two costs are not comparable in that one includes lifecycle foundational costs and the other does not.
d. Relevant to all responses below, SDG&amp;E clarifies that the direct unit cost for covered conductor provided in response SPD-SDGE-SB884-07_Q15_CC.xlsx workbook is $1,037,000.
i. As discussed in part a. above, the correct Table 6-1 Expected Implementation Cost of covered conductor for the 3-year cycle is $183.10 million. Again, it is inappropriate to derive a unit cost based on total cyclical costs.
ii. The unit costs presented during the workshop of $1.44M/mile in direct costs comprise $1M/mile for installation and $0.44M/mile for foundational elements, whereas the cost of $1.037 million presented in SPD-SDGE-SB884-07_Q15_CC.xlsx is for installation only. These two costs are not comparable in that one includes lifecycle foundational costs and the other does not. However, SDG&amp;E points out that the installation cost of $1M/mile in both the workshop slides and SPD-SDGE-SB884-07_Q15_CC.xlsx is comparable.
iii. The three Project IDs – 0157-A-CC, 0157-P-CC, and 0157-S-CC along with their associated data, were inadvertently duplicated in the originally provided SPD-SDGE-SB884-07_Q15_CC.xlsx workbook. The duplicates have been removed, and the file was reuploaded with no further changes to SDG&amp;E’s 884 website at https://www.sdge.com/rates-and-regulations/proceedings/SB-884-Expedited-Undergrounding-Program-Discovery-Data-Requests.
iv. SDGE did not use SPD-SDGE-SB884-07_Q15_CC.xlsx workbook for the WMP.
v. SDGE did not use SPD-SDGE-SB884-07_Q15_CC.xlsx workbook for the 2026-2028 Base Wildfire Mitigation Plan Workshop slide deck.</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</si>
  <si>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Strategic Undergrounding (SUG) for the 3-year WMP cycle is $150.824 million. The workpaper supporting this cost forecast is provided in the attached spreadsheet titled “SDGE Response SPD-SDGE-WMP2026-001-Q04a_Q05a.xlsx.”
b. The 3-year SUG target is 50 miles and is correctly presented in WMP Table 8-1.
c. [Regarding workshop slides cost of $2.18M/mile, installation + foundational] SDG&amp;E clarifies that the lifecycle unit cost of SUG presented in the workshop slides to which this question pertains is $2.59M/mile, which includes installation costs, inspections and maintenance costs, PSPS costs, and foundational costs over 55 years.
i. The dataset used to generate the average cost per mile used in the workshop has been provided in the attached file titled “SDGE Response SPD-SDGE-WMP2026-001-Q04.c.Lifecycle Cost Dataset hftd only.xlsx”.
ii. Lifecycle PSPS Cost = PSPS Activation Cost + PSPS Comm. Cust Outreach Cost
PSPS Activation Cost = (baseline cost/mile + activation cost/mile × simulated frequency) × Overhead HFTD miles × 55 years
PSPS Comm. Cust Outreach Cost = baseline cost/mile × Overhead HFTD miles × 55 years
iii. Underground Asset Lifecycle Cost = Underground Asset Inspection Costs + Underground Repair and Replacement Costs
Underground Asset Inspection Costs = (SS10 Inspection (Subsurface) + AGI/E Inspection (Padmount)) × ∫ frequency per year × 55 years
Underground Repair and Replacement Costs = (Replacement Capital + Repair Capital + Repair and Replacement O&amp;M) × ∫ frequency per year × 55 years
iv. There is no overlap between Inspections + and PSPS costs because the activities included in each are unique activities.
v.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inspections corrective action is included. The purpose of the lifecycle model is to compare the cost difference in the next 55 years between covered conductor and underground mitigation alternatives.
2. N/A.
3. SDG&amp;E has not replaced any newly installed, WMP-related undergrounded cable and therefore has no cost estimation at this time.
vi. [Decommissioning costs for five categories]
1. The current version 2.0 of the lifecycle model assumes that the life of the covered conductor and underground asset is 55 years, therefore decommissioning cost is not included in the 55-year lifecycle analysis. However, the repair/replace/decommission cost of existing equipment as a result of asset inspections corrective action is included.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alternatives. SDG&amp;E does not have an estimate for decommissioning costs for undergrounded cable.
vii. As explained in part a. above, the total 3-year cost to implement undergrounding in the 2026-2028 WMP cycle is $150.824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$2.18 million in direct costs comprise $2 million/mile for installation and $0.18 million/mile for foundational elements, whereas the total cost to implement in the 3-year cycle is for installation only. These two costs are not comparable in that one includes lifecycle foundational costs and the other does not.
d. SDG&amp;E clarifies that the direct unit cost for undergrounding provided in Response SPD-SDGE-SB884-07_Q15_UG.xlsx workbook is $1.930 million for energized miles and $2.379 million for trench miles.
i.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ii. SDG&amp;E clarifies that the unit cost of $8,711,500 is incorrect for two reasons. First, it was calculated with an erroneous Expected Implementation Cost in Table 6-1, and second, it is inappropriate to calculate unit costs using total annual/cyclical costs and annual/cyclical miles. That said, all costs presented by SDG&amp;E refer to energized mile costs.
iii. The unit cost of approximately $2.18M that was included in the May 21, 2025 2026-2028 Base Wildfire Mitigation Plan Workshop on slide 96 represents a cost per energized mile.
iv. SDG&amp;E clarifies that the unit cost of $8,711,500 is incorrect for two reasons. First, it was calculated with an erroneous Expected Implementation Cost in Table 6-1, and second, it is inappropriate to calculate unit costs using total annual/cyclical costs and annual/cyclical miles. Therefore, the costs in question are not comparable. v. The unit costs presented during the workshop of $2.18M/mile in direct costs comprise $2M/mile for installation and $0.18M/mile for foundational elements, whereas the cost of $1.93 million presented in SPD-SDGE-SB884-07_Q15_CC.xlsx is for installation only. These two costs are not comparable in that one includes lifecycle foundational costs and the other does not. However, SDG&amp;E points out that the installation cost of $2M/mile in the workshop slides is comparable to $1.93M/mile in SPD-SDGE-SB884-07_Q15_CC.xlsx.
vi. SDGE Response SPD-SDGE-SB884-07_Q15_UG.xlsx workbook was not used in the WMP.
vii. SDGE Response SPD-SDGE-SB884-07_Q15_UG.xlsx workbook was not used in the workshop.</t>
  </si>
  <si>
    <t>a. No. SDG&amp;E does not incorporate the savings of operational mitigations not performed.</t>
  </si>
  <si>
    <t>No. SDG&amp;E does not incorporate the savings of operational mitigations not performed.</t>
  </si>
  <si>
    <t>a. Yes, the algorithm used to support mitigation selection is still under development and thus no documentation exists at this time. In the interim, SDG&amp;E’s subject matter experts manually selected feeder segments by reviewing baseline risk, risk reduction potential, residual risk, and cost-benefit analysis across consecutive upstream and downstream segments.
b. No, the algorithm does not automatically exclude feeder segments with a cost-benefit ratio (CBR) below 1. Instead, it is designed to optimize mitigation selection by evaluating combinations or “bundles” of consecutive upstream and downstream feeder segments. The goal of this bundling process is to minimize anticipated residual wildfire PSPS risks while ensuring that the overall bundled mitigation maintains a CBR greater than 1.
Feeder segments with individual CBRs below 1 are still within the scope of the optimization algorithm. These segments may be included in a bundled mitigation package if their inclusion contributes to a net risk reduction that justifies the investment when considered alongside adjacent segments with higher CBRs. This approach allows the algorithm to account for system-level benefits and interdependencies that may not be realized when evaluating segments in isolation.
i. The algorithm is designed solely to calculate bundled mitigation metrics and does not generate recommendations on whether to harden or not harden individual feeder segments.
ii. Refer to response “i” above.</t>
  </si>
  <si>
    <t>As stated in SDG&amp;E’s response to question 6 of Data Request OEIS-P-WMP_2025-SDGE-05:
SDG&amp;E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could be used as a proxy is event and weather dependent and cannot be answered in a holistic manner.</t>
  </si>
  <si>
    <t>https://www.sdge.com/sites/default/files/regulatory/SDGE%20Response%20SPD-SDGE-WMP2026-001.pdf</t>
  </si>
  <si>
    <t>https://www.sdge.com/sites/default/files/regulatory/SDGE%20Response%20SPD-SDGE-WMP2026-001.pdf
https://www.sdge.com/sites/default/files/regulatory/SDGE%20Response%20SPD-SDGE-WMP2026-001-Q02.Metadata.xlsx
https://www.sdge.com/sites/default/files/regulatory/WiNGS%20Planning%20Consequence%20Simulation%20Data%20Dictionary.pdf
https://www.sdge.com/sites/default/files/regulatory/SDGE%20Response%20SPD-SDGE-WMP2026-001-Q02.b.Lifecycle%20Cost%20Dataset.xlsx</t>
  </si>
  <si>
    <t>https://www.sdge.com/sites/default/files/regulatory/SDGE%20Response%20SPD-SDGE-WMP2026-001.pdf
https://www.sdge.com/sites/default/files/regulatory/SDGE%20Response%20SPD-SDGE-WMP2026-001-Q04.c.Lifecycle%20Cost%20Dataset%20hftd%20only.xlsx</t>
  </si>
  <si>
    <t>https://www.sdge.com/sites/default/files/regulatory/SDGE%20Response%20SPD-SDGE-WMP2026-001.pdf
https://www.sdge.com/sites/default/files/regulatory/SDGE%20Response%20SPD-SDGE-WMP2026-001-Q04a_Q05a.xlsx</t>
  </si>
  <si>
    <t xml:space="preserve">https://www.sdge.com/sites/default/files/regulatory/SDGE%20Response%20SPD-SDGE-WMP2026-001.pdf
https://www.sdge.com/sites/default/files/regulatory/SDGE%20WMP%202026-2028_Presentation.pdf
</t>
  </si>
  <si>
    <t>https://www.sdge.com/sites/default/files/regulatory/SDGE%20Response%20OEIS-P-WMP_2025-SDGE-09.pdf</t>
  </si>
  <si>
    <t>The percentage reduction in risk events for drivers with either ignition or overhead fault greater than 0.5% by mitigations has been provided in the attached spreadsheet titled “SDGE Response MGRA-2026-8-06.xlsx”.
a.
Covered Conductor: Can be found in Column H in the above-mentioned sheet
b.
CCC with FCP and EFD: Can be found in Column I in the above-mentioned sheet. SDG&amp;E doesn’t have calculated effectiveness by driver for FCP and EFD. The risk reduction provided is an SME estimation of effectiveness.
c.
Protective Equipment and Devices Settings (PEDS), known within SDG&amp;E as the Sensitive Relay Profile (SRP), serves as a reactive ignition mitigation strategy. These settings respond to fault currents without differentiating between various risk events, resulting in a consistent risk reduction percentage across all incidents. Historically, SDG&amp;E has applied SRP selectively, activating it only during periods of heightened wildfire risk—approximately 7% of the year on average. While SDG&amp;E does not measure efficacy by specific risk drivers, PEDS is 100% effective whenever it is enabled, as SDG&amp;E has not experienced any downstream ignitions on SRP-enabled devices regardless of CCC installation.</t>
  </si>
  <si>
    <t>https://www.sdge.com/sites/default/files/regulatory/SDGE%20Response%20MGRA-2026-8-06.pdf
https://www.sdge.com/sites/default/files/regulatory/SDGE%20Response%20MGRA-2026-8-06.xlsx</t>
  </si>
  <si>
    <t>Confidential versions of SDG&amp;E’s 2026-2028 Wildfire Mitigation Plan</t>
  </si>
  <si>
    <t>a.i-iv. Please see the attached file titled “SPD-SDGE-WMP2026-001-Q02.Metadata.xlsx” for complete information on column outputs for information pertaining to raw_WiNGS_Planning, TrancheID, FeederSegment miles, and SUG&amp;CCC_Lifecycle_cost. Additionally, see attached WiNGS Planning Consequence Simulation Data Dictionary.docx for a complete data dictionary on all WiNGS-Planning related simulation outputs.
v-vi. Capital_Units&amp;Cost and O&amp;M_Units&amp;Cost
The capital unit cost represents the capital expense required to perform work each year. It is a combination of Actuals and forecasted cost. Although these costs are documented, thedata in these sheets is not directly used within the work paper formulas. Its inclusion is intended to align the calculations used for SDG&amp;E’s 2025 RAMP filing and 2026-2028 WMP cost-benefit ratios; however, it was not used for WMP cost-benefit ratio calculations, and is therefore irrelevant.
b.
Please see the attached file titled “SPD-SDGE-WMP2026-001-Q02.Metadata.xlsx” for information pertaining to the calculation of column data.
i. The dataset used to generate Columns A-Q in SUG&amp;CCC_Lifecycle_cost has been provided in the attached file titled “SDGE Response SPD-SDGE-WMP2026-001-Q02.b.Lifecycle Cost Dataset.xlsx”.</t>
  </si>
  <si>
    <t>Errata Workpapers</t>
  </si>
  <si>
    <t>2026-2028 Base Wildfire Mitigation Plan Workshop</t>
  </si>
  <si>
    <t>Cost-benefit ratio in WMP Plan</t>
  </si>
  <si>
    <t>Regarding Idle Transmission Power Lines:
a. How many circuit miles of idle transmission lines does SDG&amp;E currently have located within the HFTD and HFRA?
b. Do any of these idle, deenergized transmission lines run parallel to and in close proximity (within 1,000 feet) with energized transmission lines?
i. If so, provide the number of circuit miles, and describe the spacing characteristics and location of each instance.
c. Provide a preliminary estimate of idle transmission line miles planned for removal between 2026 and 2028.
d. Provide SDG&amp;E’s latest findings or studies on whether idle transmission lines present a potential induction risk that could result in unintended energization.
e. Describe any procedures, policies, or future planned projects to mitigate the ignition risk of idle transmission lines that SDG&amp;E is considering.</t>
  </si>
  <si>
    <t>Regarding Idle Transmission Power Lines:</t>
  </si>
  <si>
    <t xml:space="preserve">On page 281 of its 2023-2025 Base WMP, SDG&amp;E stated “In addition to the approximately 34,000 poles SDG&amp;E clears every year for compliance and fire prevention, approximately 2,475 poles are cleared in the Local Responsibility Area (LRA). This includes poles located in areas of dense and/or highly flammable vegetation and/or located near steep topography.” On page 213 of its 2026–2028 Base WMP, SDG&amp;E explains its decision to stop clearing poles with exempt equipment during the 2026–2028 WMP cycle, but it does not clarify why it decided to stop clearing poles in the LRA.
a. Explain SDG&amp;E’s decision-making process for no longer clearing poles in the LRA including locations with dense and/or highly flammable vegetation and/or located near steep topography.
b. Provide details of any risk reduction measures that will compensate for the reduced volume of pole clearing work. </t>
  </si>
  <si>
    <t>Regarding Public Resource Code section 4292 Non-Exempt and Exempt Pole Clearing:
On page 272 of its 2023-2025 Base WMP, SDG&amp;E stated that “Pole clearing (brushing) (WMP.512) is performed on approximately 34,000 poles located in the [State Responsibility Area (SRA)] of the service territory subject to PRC § 4292.”
a. Complete the table below regarding SDG&amp;E’s pole clearing work in the SRA during its 2023-2025 Base WMP cycle:
State Responsibility Area (SRA) PRC 4292 Exempt/Non-Exempt Pole Statistics
b. Complete the table below regarding SDG&amp;E’s pole clearing work in the LRA during its 2023-2025 Base WMP cycle:
Local Responsibility Area (LRA) PRC 4292 Exempt/Non-Exempt Pole Statistics
c. Complete the table below regarding SDG&amp;E’s pole clearing work in the FRA during its 2023-2025 Base WMP cycle:
Federal Responsibility Area (FRA) PRC 4292 Exempt/Non-Exempt Pole Statistics</t>
  </si>
  <si>
    <t>6/27/2025
7/3/2025</t>
  </si>
  <si>
    <t>Updates</t>
  </si>
  <si>
    <t xml:space="preserve">In response to Question 3 of SPD-SDG&amp;E-WMP 2026-001 SDG&amp;E submitted a slide deck called “SDGE WMP 2026-2028_Presentation.” On slide 20, SDG&amp;E presented its strategic undergrounding mitigation effectiveness calculation. The following are questions regarding the slide: 
a. SDG&amp;E estimates that undergrounding is 95% effective at mitigating the risk of drivers related ignitions on the underground system. 
i. Would it be correct to interpret this as SDG&amp;E estimates that an ignition associated with underground lines is 95% less risky than an overhead ignitions? 
1. Provide any SDG&amp;E studies to justify that an underground ignition is less risky than an overhead ignition. 
2. SDG&amp;E states that ignitions associated with the underground system are unlikely to cause wildfires due to underground assets’ enclosed and protected nature. What proof exists that this is correct? 
3. SDG&amp;E is reporting non-reportable and reportable ignitions in the data set. What percentage of ignitions are reportable for each of the drivers? 
4. SDG&amp;E’s four largest CPUC-reportable ignitions between 2015 and 2024 (ignitions on 4/12/2015, 7/6/2018, 5/22/2018, 7/1/2024) were each located in rural areas with a relative abundance of fuel sources. Many of the underground or padmounted reportable ignitions appear to be near more densely populated areas with limited fuel sources. How can SDG&amp;E ensure that the reason for undergrounded ignitions appearing to be less risky is not that they are less risky but instead that undergrounded lines are in areas with less fuels as compared to the overhead lines which result in the more impactful overhead ignitions? 
b. Correct the mitigation effectiveness calculation to fix the arithmetic error which conflates the drivers for outage ignitions. The chart computes the mitigation effectiveness of undergrounding by comparing the number of ignitions from drivers before versus after being mitigated. However, the chart adds the drivers of underground ignitions to the drivers overhead ignitions, as an “ignition being mitigated.” These drivers of undergrounding ignitions will not be mitigated by undergrounding. In fact – the newly undergrounded lines will now be subject to these new set of underground ignition drivers – and so the number of undergrounding related ignitions to increase as lines are undergrounded. 
c. Provide a workpaper which computes the strategic undergrounding mitigation effectiveness calculation, but only includes ignitions that occurred the HFTD. </t>
  </si>
  <si>
    <t xml:space="preserve">Provide a workpaper which shows the study which demonstrates how the estimated effectiveness of covered conductor has degraded overtime as discussed on page 11 of “Joint IOU Grid Hardening Working Group Report: Update for 2026-2028 Wildfire Mitigation Plan.”
a. How many of the equipment failures used on the “traditionally (bare conductor) hardening” related to non-exempt equipment? </t>
  </si>
  <si>
    <t xml:space="preserve">Provide an update ignition dataset through 2024 to the one previously provided as part of, “WSPS-SDGE-2023WMP-02 SDG&amp;E RESPONSE.”
a. Provide non-reportable ignitions used in the covered conductor and undergrounding mitigation effectiveness study under the same format. 
b. Include an additional column which classifies each ignition as one of the drivers used in the underground ignitions analysis slide 20 of “SDGE WMP 2026-2028_Presentation.” 
c. Include an additional column which classifies each ignition as the driver used for the covered conductor ignition mitigation effectiveness study on slide 21 of “SDGE WMP 2026-2028_Presentation.” 
d. Include a column which indicates which ignitions were used to determine the reduction in 10-year effectiveness of system hardening as described on page 11 of “Joint IOU Grid Hardening Working Group Report: Update for 2026-2028 Wildfire Mitigation Plan” 
e. Include a column which classifies if the “equipment involved with ignition” was exempt or non-exempt. </t>
  </si>
  <si>
    <t xml:space="preserve">SPD understands SDG&amp;E uses its “OH CMP Detailed Inspection Instructor Guide” to provide guide to its overhead inspectors. The guide provides little information as to how to prioritize corrective actions as level 1s, level 2s or level 3 per Rule 18 of General Order 95. What other guidance does SDG&amp;E give its inspectors to ensure consistency between inspectors? a. For instance – one can imagine a pole that is split at the top, which may need a different priority depending on the severity. How does SDG&amp;E ensure their inspectors assign a similar priority level for these types of condi-tions? Does SDG&amp;E provide pictures to its inspectors showing different priority levels? </t>
  </si>
  <si>
    <t>What steps has SDG&amp;E taken to archive any data or models related to current and past risk models? 
a. Have any aspects of the current version of the Wings-Planning risk framework not been archived? If so, explain why they were not archived. i. If any aspects of the current version of the Wings-Planning risk framework were not archived, would this prevent a party from asking for data analysis the current version of the Wings-Planning risk framework in the future? 
b. How long will SDG&amp;E maintain its archive of the data or models related to the current version of the Wings-Planning risk framework? 
c. What data is SDG&amp;E maintaining of its previous asset data? What data would be missing if SDG&amp;E wanted to backcast the risk in pre-2023 years using the current version of the Wings-Planning risk framework? 
d. How is SDG&amp;E working to ensure that future models have the data necessary to backcast the risk to current system configurations?</t>
  </si>
  <si>
    <t>In Response to Question 5.d.i of “SPD-SDGE-WMP2026-001,” SDG&amp;E stated the following: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SPD understands that the work that SDG&amp;E is performing is usually new work and so is confused as to how the energized mile only relates to existing work. Because of this, SPD is interpreting that the energized cost per mile is in addition to the trench cost per mile – and so understands that the full cost per mile of undergrounding is 1.930+2.379=$4.309 million per mile. If this is not correct, provide a diagram which shows the difference between energized miles and trench miles.</t>
  </si>
  <si>
    <t xml:space="preserve">In response to SPD-SDGE-WMP2026-001 Question 2, SDG&amp;E provided SPD with the file SDGE Response SPD-SDGE-WMP2026-001-Q02.b.Lifecycle Cost Dataset.xlsx. This Excel workbook includes the “lifecycle cost all territory” spreadsheet and each field in this spreadsheet is defined in the “metadata definition” spreadsheet. In the “metadata definition” spreadsheet of SDGE Response SPD-SDGE-WMP2026-001-Q02.b.Lifecycle Cost Dataset.xlsx it is explained that the field “total_if_ug_cost_per_mile”1 is calculated using the following formula: 
“total_ug_asset_cost_per_mile + total_ug_psps_cost_per_mile”. Additionally, the field “total_ug_asset_cost_per_mile” is calculated using the following formula: total_ug_inspection_cost_per_mile + total_ug_repair_cost_per_mile. 
a. Explain how SDG&amp;E calculated values for each of the following fields: 
i. total_ug_inspection_cost_per_mile 
ii. total_ug_repair_cost_per_mile 
iii. total_ug_psps_cost_per_mile 
b. Explain why the total_ug_repair_cost_per_mile field includes a value of $247,280 for every feeder segment. 
c. Explain how each of the fields discussed in Question 7a. relate to corresponding values in the “Unit Cost” spreadsheet found in SDGE Response SPD-SDGE-WMP2026-001- 
Q02.b.Lifecycle Cost Dataset.xlsx. For instance, did SDG&amp;E use the estimate of $1.43M/year for Total UG Inspection Cost in the “Unit Cost” Spreadsheet to inform total_ug_inspection_cost_per_mile field found in the “lifecycle cost all territory” spreadsheet. i. If not, explain why not. 
d. Provide any datasets that informed the calculation of the fields listed in Question 7a. 
e. Explain why Appendix G does not include separate spreadsheets for “UG Inspections”. 
f. For each of the fields listed in Question 7a., explain if the costs associated with that field fund a Mitigation or Control “Program” as defined in Row 28 of the RDF.2 
i. Provide the page number in D.24-12-074 or its Appendices that discuss this Program and its costs. 
ii. Provide the page number in the Sempra 2024 Risk Spend Accountability Report (RSAR) that discusses this Program and its costs. 1. Provide an Excel version of the Sempra 2024 RSAR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g. In the “Unit Cost” spreadsheet for the SS10 Inspection (Subsurface) and AGI Inspection (Padmount) SDG&amp;E has indicated that this would occur on a 10 and 5 year frequency, respectively. 
i. Explain how these frequencies comply with GO 165 inspection requirements. 
ii. Explain any other inspections and patrols that are required for undergrounded feeder segments by GO 165 that are not listed in the Unit Cost spreadsheet. 1. What are the costs associated with these inspections and patrols. 
h. For each location where SDG&amp;E references “Historical Data” in Column H of the “Unit Cost” spreadsheet, provide SPD with said dataset. 
i. The name of each dataset must only include the name of the Activity (Column A) and timespan of the data. For instance, for the data referenced in cell H17, the dataset must be named “UG Repair and Replacement Capital 2020-2024.xlsx”. 
ii. For each dataset, explain why only 1 or 5 years of data were used. 
Footnote 1: This field is defined as the “total cost of combined covered conductor related cost divided by the length of the circuit miles of the given segment”.  
Footnote 2: D.24-05-064, Appendix A at A-19 – A-20.  </t>
  </si>
  <si>
    <t xml:space="preserve">In the “metadata definition” spreadsheet of SDGE Response SPD-SDGE-WMP2026-001-Q02.b.Lifecycle Cost Dataset.xlsx it is explained that the field “total_if_cc_cost_per_mile”3 is calculated using the following formula: “total_oh_asset_cost_per_mile + total_oh_veg_cost_per_mile + total_cc_psps_cost_per_mile + total_oh_peds_cost_per_mile + microgrid_cost_per_mile”. Additionally, the field “total_oh_asset_cost_per_mile” is calculated using the following formula: “total_oh_inspection_cost_per_mile + total_oh_repair_cost_per_mile + pole_replacement_cost_per_mile”. 
a. Explain how SDG&amp;E calculated values for each of the following fields: 
i. total_oh_veg_cost_per_mile 
ii. total_cc_psps_cost_per_mile 
iii. total_oh_peds_cost_per_mile 
iv. microgrid_cost_per_mile 
v. total_oh_inspection_cost_per_mile 
vi. total_oh_repair_cost_per_mile 
vii. pole_replacement_cost_per_mile 
b. Explain how each of the fields discussed in Question 8a. relate to corresponding values in the “Unit Cost” spreadsheet found in SDGE Response SPD-SDGE-WMP2026-001-Q02.b.Lifecycle Cost Dataset.xlsx. For instance, did SDG&amp;E use the estimate of $35.62M/year for OH Replacement Capital in the “Unit Cost” spreadsheet to inform the pole_replacement_cost_per_mile field found in the “lifecycle cost all territory” spreadsheet. i. If not, explain why not. 
c. Provide any datasets that informed the calculation of the fields listed in Question 8a. 
d. For each of the fields listed in Question 8a., explain if those seven fields are representative of, connected to and/or directly calculated from the costs listed in any of the spreadsheets in Appendix G of the 2026-2028 Base WMP? For instance, do the values found in the total_oh_veg_cost_per_mile field correspond to any of the cost fields (i.e. PV Total Cost Capital + O&amp;M, Mitigation Annual Cost etc.) found in the Pole_Clearing, Fuel_Management, Trim_and_Removal, Off_Cycle_Partrol and/or Veg_Detail_Inspection spreadsheets found in Appendix G. Explain. i. If not, explain why not. 
e. For each of the fields listed in Question 8a., explain if the costs associated with that field fund a Mitigation or Control “Program” as defined in Row 28 of the RDF.4 
i. Provide the page number in D.24-12-074 or its Appendices that discuss this Program and its costs. 
ii. Provide the page number in the Sempra 2024 Risk Spend Accountability Report (RSAR) that discusses this Program and its costs.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f. In the “Unit Cost” spreadsheet the Average Annual Cost (HFTD) for OH Replacement Capital is $35.62M.
i. Explain why this value is $35.62M when $25,000/pole * 700 wood poles/year = $17.5M. 
ii. Explain why the Frequency of OH Replacement Capital is 700 wood poles/year, but in the notes it says “700 poles on average were replaced in the last 5 years”. 
iii. How many wood poles currently exist in SDG&amp;E’s territory? 
iv. How many wood poles currently support covered conductor on SDG&amp;E’s electric grid? 
v. Provide a dataset that demonstrates the distribution of the age of wood poles that currently exist in SDG&amp;E’s territory. Include a variable in the dataset that designates wood poles that support covered conductor. 
vi. Regarding the forecast that 700 poles supporting covered conductor on average would be replaced each year, does SDG&amp;E’s estimate of 700 wood poles per year for covered conductor include any other pole replacement programs related to the following issues: 
1. deterioration, 
2. overloading, and 
3. emergencies. 
Footnote 3: This field is defined as the “total cost of undergrounding related cost divided by the length of the circuit miles after the given segment is undergrounded”  
Footnote 4: D.24-05-064, Appendix A at A-19 – A-20.  </t>
  </si>
  <si>
    <t xml:space="preserve">For every mitigation or control program spreadsheet5 found in Appendix G of the 2026-2028 Base WMP, explain the following: 
a. What is the capital investment associated with the “Capital Cost only in Year 0” field for this program 
b. What are the “Long-term Ongoing costs” for this program 
c. What are the “Additional Installation Cost (O&amp;M) only in Year 0” for this program 
d. Explain why SDG&amp;E does or does not calculate the risk reduction for the safety and reliability attributes for this program. 
e. Explain why SDG&amp;E does or does not leave the “Mitigation Annual Cost (K$/year)” field empty for this program. 
f. Explain why the Present Value fields in Row 16 all include “Year 55” 
g. Explain why the Present Value fields in Row 20 all include “Year 40” 
h. Explain why the BCRs do or do not change across the three discount rate scenarios. </t>
  </si>
  <si>
    <t xml:space="preserve">For the PV Risk Reduced and PV Total Cost fields in the mitigation and control program spread-sheets found in Appendix G of the 2026-2028 Base WMP, explain why SDG&amp;E chose to estimate Present Value using the method found in the Inflation_and_Discount spreadsheet rather than to use the PV or Sequence functions that are native to Excel. 
a. Explain what are the values under WACC, Hybrid and Societal Discount rates in columns F, G, H on Rows 3-7 of the Inflation_and _Discount spreadsheet.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</si>
  <si>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</si>
  <si>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</si>
  <si>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SPD-SDG&amp;E-WMP 2026-001</t>
  </si>
  <si>
    <t>Attachment A</t>
  </si>
  <si>
    <t>Attachment A: Joint IOU Grid Hardening Working Group
Report: Update for 2026-2028 Wildfire Mitigation Plan</t>
  </si>
  <si>
    <t>WSPS-SDGE-2023WMP-02</t>
  </si>
  <si>
    <t>OH CMP Detailed Inspection Instructor Guide</t>
  </si>
  <si>
    <t>Archive data or models related to current and past risk models</t>
  </si>
  <si>
    <t>SPD-SDGE-WMP2026-001</t>
  </si>
  <si>
    <t xml:space="preserve">SPD-SDGE-WMP2026-001 </t>
  </si>
  <si>
    <t>PD-SDGE-WMP2026-001-Q02.b</t>
  </si>
  <si>
    <t xml:space="preserve">SDG&amp;E’s underground cost is noticeably lower than that of other IOUs. SPD understands the contractors are paid at similar rates for the state of California. 
a. Describe any changes in the contracts, such as a longer-term contract that helps reduce the costs of undergrounding. 
i. In Appendix G of the 2026-2028 Base WMP, where would the costs of the longer-term contract be captured? 
b. Provide a high level cost analysis that includes consideration of structure installations, such as Manholes, Vaults, Pads, or any other structures required for the support of an undergrounding effort. 
i. Provide a cost analysis of each underground feeder segment submitted to Appendix G that in-cludes structure installations, such as Manholes, Vaults, Pads, or any other structures required for the support of an undergrounding effort. 
c. Provide a cost breakdown for a brand-new underground circuitry installed compared with a ret-rofit of an existing underground system. 
d. For spare conduits installed, do they meet the requirements for the new UG cable, and what would be the additional cost to replace the conduits. 
e. Provide relocation costs, if any, for both new and existing installation of UG circuitry. 
i. Explain whether or not relocation costs would also involve the upgrade of the existing structures to accommodate the addition of cable and equipment. 
f. If any of the UG structures contains third-party cables or equipment, what is the current process to relocate or retrofit the additional equipment/cable? 
i. What would be the added cost to relocate or retrofit the third-party equipment/cable? 
g. SPD understands that some costs of equipment are often centralized at company-wide level.6 For example, SPD understands that many companies buy distribution overhead transformers in bulk, so if a line were to be added, the cost of the project may not include the distribution overhead transformer as its supplied by the company. What (if any) of the costs associated with SDG&amp;E’s undergrounding projects are centralized and therefore not included in the cost estimates? 
Footnote 6: See PG&amp;E Response to Question 4 of TURN Data Request WMP-Discovery2026-2028_DR_TURN_003-Q004 and the workpaper WMP-Discovery2026-2028_DR_TURN_003-Q004Atch01.xlsx  </t>
  </si>
  <si>
    <t>https://www.sdge.com/sites/default/files/regulatory/SDGE%20Response%20SPD-SDGE-WMP2026-02.pdf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</si>
</sst>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0"/>
      <color rgb="FF000000"/>
      <name val="Times New Roman"/>
      <charset val="20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color rgb="FF000000"/>
      <name val="Times New Roman"/>
      <family val="1"/>
    </font>
    <font>
      <b/>
      <sz val="10"/>
      <color theme="0"/>
      <name val="Times New Roman"/>
      <family val="1"/>
    </font>
    <font>
      <sz val="10"/>
      <color rgb="FF000000"/>
      <name val="Times New Roman"/>
      <family val="1"/>
    </font>
    <font>
      <sz val="8"/>
      <name val="Times New Roman"/>
      <family val="1"/>
    </font>
    <font>
      <b/>
      <sz val="11"/>
      <color theme="1"/>
      <name val="Calibri"/>
      <family val="2"/>
      <scheme val="minor"/>
    </font>
    <font>
      <b/>
      <sz val="18"/>
      <color rgb="FF000000"/>
      <name val="Times New Roman"/>
      <family val="1"/>
    </font>
    <font>
      <sz val="10"/>
      <color rgb="FFFF0000"/>
      <name val="Times New Roman"/>
      <family val="1"/>
    </font>
    <font>
      <sz val="8"/>
      <name val="Times New Roman"/>
      <family val="1"/>
    </font>
    <font>
      <u/>
      <sz val="10"/>
      <color theme="10"/>
      <name val="Times New Roman"/>
      <family val="1"/>
    </font>
    <font>
      <sz val="11"/>
      <color rgb="FF000000"/>
      <name val="Times New Roman"/>
      <family val="1"/>
    </font>
    <font>
      <b/>
      <sz val="16"/>
      <color rgb="FF000000"/>
      <name val="Times New Roman"/>
      <family val="1"/>
    </font>
    <font>
      <b/>
      <sz val="12"/>
      <color rgb="FFFF0000"/>
      <name val="Times New Roman"/>
      <family val="1"/>
    </font>
    <font>
      <b/>
      <sz val="10"/>
      <color theme="1"/>
      <name val="Times New Roman"/>
      <family val="1"/>
    </font>
    <font>
      <sz val="11"/>
      <color rgb="FF000000"/>
      <name val="Calibri"/>
      <family val="2"/>
    </font>
  </fonts>
  <fills count="8">
    <fill>
      <patternFill patternType="none"/>
    </fill>
    <fill>
      <patternFill patternType="gray125"/>
    </fill>
    <fill>
      <patternFill patternType="solid">
        <fgColor theme="4" tint="0.79998168889431442"/>
        <bgColor indexed="64"/>
      </patternFill>
    </fill>
    <fill>
      <patternFill patternType="solid">
        <fgColor theme="3"/>
        <bgColor indexed="64"/>
      </patternFill>
    </fill>
    <fill>
      <patternFill patternType="solid">
        <fgColor rgb="FFFFC000"/>
        <bgColor indexed="64"/>
      </patternFill>
    </fill>
    <fill>
      <patternFill patternType="solid">
        <fgColor theme="0"/>
        <bgColor indexed="64"/>
      </patternFill>
    </fill>
    <fill>
      <patternFill patternType="solid">
        <fgColor theme="4" tint="-0.249977111117893"/>
        <bgColor indexed="64"/>
      </patternFill>
    </fill>
    <fill>
      <patternFill patternType="solid">
        <fgColor rgb="FFFFFFCC"/>
        <bgColor indexed="64"/>
      </patternFill>
    </fill>
  </fills>
  <borders count="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bottom style="double">
        <color indexed="64"/>
      </bottom>
      <diagonal/>
    </border>
    <border>
      <left/>
      <right/>
      <top/>
      <bottom style="thin">
        <color indexed="64"/>
      </bottom>
      <diagonal/>
    </border>
  </borders>
  <cellStyleXfs count="3">
    <xf numFmtId="0" fontId="0" fillId="0" borderId="0"/>
    <xf numFmtId="0" fontId="6" fillId="0" borderId="0"/>
    <xf numFmtId="0" fontId="15" fillId="0" borderId="0" applyNumberFormat="0" applyFill="0" applyBorder="0" applyAlignment="0" applyProtection="0"/>
  </cellStyleXfs>
  <cellXfs count="75">
    <xf numFmtId="0" fontId="0" fillId="0" borderId="0" xfId="0" applyAlignment="1">
      <alignment horizontal="left" vertical="top"/>
    </xf>
    <xf numFmtId="0" fontId="0" fillId="0" borderId="0" xfId="0" applyAlignment="1">
      <alignment horizontal="left" vertical="top" wrapText="1"/>
    </xf>
    <xf numFmtId="0" fontId="0" fillId="0" borderId="0" xfId="0" applyAlignment="1">
      <alignment horizontal="center" vertical="top" wrapText="1"/>
    </xf>
    <xf numFmtId="0" fontId="7" fillId="0" borderId="0" xfId="0" applyFont="1" applyAlignment="1">
      <alignment horizontal="left" vertical="center"/>
    </xf>
    <xf numFmtId="0" fontId="7" fillId="2"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9" fillId="0" borderId="0" xfId="0" applyFont="1" applyAlignment="1">
      <alignment horizontal="center" vertical="top" wrapText="1"/>
    </xf>
    <xf numFmtId="0" fontId="9" fillId="0" borderId="0" xfId="0" applyFont="1" applyAlignment="1">
      <alignment horizontal="left" vertical="top" wrapText="1"/>
    </xf>
    <xf numFmtId="0" fontId="9" fillId="0" borderId="0" xfId="0" applyFont="1" applyAlignment="1">
      <alignment horizontal="left" vertical="top"/>
    </xf>
    <xf numFmtId="0" fontId="9" fillId="0" borderId="0" xfId="0" applyFont="1" applyAlignment="1">
      <alignment horizontal="center" vertical="top"/>
    </xf>
    <xf numFmtId="0" fontId="12" fillId="0" borderId="0" xfId="0" applyFont="1" applyAlignment="1">
      <alignment horizontal="left" vertical="center"/>
    </xf>
    <xf numFmtId="14" fontId="9" fillId="0" borderId="0" xfId="0" applyNumberFormat="1" applyFont="1" applyAlignment="1">
      <alignment horizontal="center" vertical="top" wrapText="1"/>
    </xf>
    <xf numFmtId="14" fontId="0" fillId="0" borderId="0" xfId="0" applyNumberFormat="1" applyAlignment="1">
      <alignment horizontal="center" vertical="top" wrapText="1"/>
    </xf>
    <xf numFmtId="0" fontId="0" fillId="0" borderId="0" xfId="0" applyAlignment="1">
      <alignment horizontal="center" vertical="center"/>
    </xf>
    <xf numFmtId="0" fontId="7" fillId="0" borderId="0" xfId="0" applyFont="1" applyAlignment="1">
      <alignment horizontal="left" vertical="top"/>
    </xf>
    <xf numFmtId="0" fontId="9" fillId="4" borderId="0" xfId="0" applyFont="1" applyFill="1" applyAlignment="1">
      <alignment horizontal="left" vertical="top"/>
    </xf>
    <xf numFmtId="0" fontId="0" fillId="4" borderId="0" xfId="0" applyFill="1" applyAlignment="1">
      <alignment horizontal="left" vertical="top"/>
    </xf>
    <xf numFmtId="0" fontId="0" fillId="0" borderId="0" xfId="0" pivotButton="1" applyAlignment="1">
      <alignment horizontal="left" vertical="top"/>
    </xf>
    <xf numFmtId="0" fontId="0" fillId="5" borderId="0" xfId="0" applyFill="1" applyAlignment="1">
      <alignment horizontal="center" vertical="top"/>
    </xf>
    <xf numFmtId="0" fontId="7" fillId="5" borderId="0" xfId="0" applyFont="1" applyFill="1" applyAlignment="1">
      <alignment horizontal="center" vertical="top"/>
    </xf>
    <xf numFmtId="0" fontId="0" fillId="5" borderId="0" xfId="0" applyFill="1" applyAlignment="1">
      <alignment horizontal="left" vertical="top"/>
    </xf>
    <xf numFmtId="0" fontId="7" fillId="5" borderId="5" xfId="0" applyFont="1" applyFill="1" applyBorder="1" applyAlignment="1">
      <alignment horizontal="center" vertical="top"/>
    </xf>
    <xf numFmtId="0" fontId="9" fillId="5" borderId="0" xfId="0" applyFont="1" applyFill="1" applyAlignment="1">
      <alignment horizontal="right" vertical="top"/>
    </xf>
    <xf numFmtId="0" fontId="7" fillId="5" borderId="0" xfId="0" applyFont="1" applyFill="1" applyAlignment="1">
      <alignment horizontal="left" vertical="top"/>
    </xf>
    <xf numFmtId="0" fontId="9" fillId="5" borderId="0" xfId="0" applyFont="1" applyFill="1" applyAlignment="1">
      <alignment horizontal="center" vertical="top"/>
    </xf>
    <xf numFmtId="14" fontId="0" fillId="0" borderId="0" xfId="0" applyNumberFormat="1" applyAlignment="1">
      <alignment horizontal="left" vertical="top"/>
    </xf>
    <xf numFmtId="0" fontId="7" fillId="0" borderId="0" xfId="0" applyFont="1" applyAlignment="1">
      <alignment horizontal="center" vertical="top"/>
    </xf>
    <xf numFmtId="0" fontId="0" fillId="0" borderId="0" xfId="0" applyAlignment="1">
      <alignment horizontal="center" vertical="top"/>
    </xf>
    <xf numFmtId="0" fontId="0" fillId="7" borderId="0" xfId="0" applyFill="1" applyAlignment="1">
      <alignment horizontal="center" vertical="top"/>
    </xf>
    <xf numFmtId="0" fontId="0" fillId="7" borderId="0" xfId="0" applyFill="1" applyAlignment="1">
      <alignment horizontal="left" vertical="top"/>
    </xf>
    <xf numFmtId="0" fontId="7" fillId="7" borderId="0" xfId="0" applyFont="1" applyFill="1" applyAlignment="1">
      <alignment horizontal="left" vertical="top"/>
    </xf>
    <xf numFmtId="0" fontId="9" fillId="7" borderId="0" xfId="0" applyFont="1" applyFill="1" applyAlignment="1">
      <alignment horizontal="left" vertical="top"/>
    </xf>
    <xf numFmtId="0" fontId="7" fillId="7" borderId="0" xfId="0" applyFont="1" applyFill="1" applyAlignment="1">
      <alignment horizontal="center" vertical="top"/>
    </xf>
    <xf numFmtId="0" fontId="6" fillId="0" borderId="0" xfId="1"/>
    <xf numFmtId="0" fontId="6" fillId="0" borderId="0" xfId="1" applyAlignment="1">
      <alignment horizontal="left"/>
    </xf>
    <xf numFmtId="0" fontId="6" fillId="0" borderId="0" xfId="1" applyAlignment="1">
      <alignment horizontal="center"/>
    </xf>
    <xf numFmtId="0" fontId="11" fillId="0" borderId="0" xfId="1" applyFont="1"/>
    <xf numFmtId="0" fontId="11" fillId="0" borderId="0" xfId="1" applyFont="1" applyAlignment="1">
      <alignment horizontal="left"/>
    </xf>
    <xf numFmtId="0" fontId="15" fillId="0" borderId="0" xfId="2" applyAlignment="1">
      <alignment horizontal="left" vertical="top" wrapText="1"/>
    </xf>
    <xf numFmtId="0" fontId="0" fillId="5" borderId="0" xfId="0" applyFill="1" applyAlignment="1">
      <alignment horizontal="center" vertical="top" wrapText="1"/>
    </xf>
    <xf numFmtId="0" fontId="0" fillId="5" borderId="0" xfId="0" applyFill="1" applyAlignment="1">
      <alignment horizontal="left" vertical="top" wrapText="1"/>
    </xf>
    <xf numFmtId="0" fontId="16" fillId="5" borderId="0" xfId="0" applyFont="1" applyFill="1" applyAlignment="1">
      <alignment horizontal="left" vertical="top" wrapText="1"/>
    </xf>
    <xf numFmtId="0" fontId="18" fillId="5" borderId="0" xfId="0" applyFont="1" applyFill="1" applyAlignment="1">
      <alignment horizontal="left" vertical="top"/>
    </xf>
    <xf numFmtId="14" fontId="15" fillId="0" borderId="0" xfId="2" applyNumberFormat="1" applyAlignment="1">
      <alignment horizontal="left" vertical="top" wrapText="1"/>
    </xf>
    <xf numFmtId="0" fontId="9" fillId="7" borderId="0" xfId="0" applyFont="1" applyFill="1" applyAlignment="1">
      <alignment horizontal="center" vertical="top"/>
    </xf>
    <xf numFmtId="0" fontId="16" fillId="5" borderId="0" xfId="0" applyFont="1" applyFill="1" applyAlignment="1">
      <alignment horizontal="center" vertical="top" wrapText="1"/>
    </xf>
    <xf numFmtId="0" fontId="19" fillId="2" borderId="1" xfId="0" applyFont="1" applyFill="1" applyBorder="1" applyAlignment="1">
      <alignment horizontal="center" vertical="center" wrapText="1"/>
    </xf>
    <xf numFmtId="0" fontId="9" fillId="5" borderId="0" xfId="0" applyFont="1" applyFill="1" applyAlignment="1">
      <alignment horizontal="center" vertical="top" wrapText="1"/>
    </xf>
    <xf numFmtId="0" fontId="0" fillId="0" borderId="5" xfId="0" applyBorder="1" applyAlignment="1">
      <alignment horizontal="center" vertical="center"/>
    </xf>
    <xf numFmtId="14" fontId="13" fillId="5" borderId="0" xfId="0" applyNumberFormat="1" applyFont="1" applyFill="1" applyAlignment="1">
      <alignment horizontal="left" vertical="top"/>
    </xf>
    <xf numFmtId="0" fontId="0" fillId="0" borderId="0" xfId="0"/>
    <xf numFmtId="0" fontId="0" fillId="0" borderId="0" xfId="0" applyAlignment="1">
      <alignment horizontal="center"/>
    </xf>
    <xf numFmtId="0" fontId="11" fillId="0" borderId="0" xfId="1" applyFont="1" applyAlignment="1">
      <alignment horizontal="center"/>
    </xf>
    <xf numFmtId="0" fontId="0" fillId="0" borderId="0" xfId="0" applyAlignment="1">
      <alignment horizontal="left"/>
    </xf>
    <xf numFmtId="0" fontId="9" fillId="0" borderId="0" xfId="0" applyFont="1" applyAlignment="1">
      <alignment horizontal="left"/>
    </xf>
    <xf numFmtId="0" fontId="20" fillId="0" borderId="0" xfId="0" applyFont="1" applyAlignment="1">
      <alignment vertical="center"/>
    </xf>
    <xf numFmtId="0" fontId="0" fillId="0" borderId="0" xfId="0" applyAlignment="1">
      <alignment vertical="top"/>
    </xf>
    <xf numFmtId="0" fontId="20" fillId="0" borderId="0" xfId="0" applyFont="1" applyAlignment="1">
      <alignment vertical="top"/>
    </xf>
    <xf numFmtId="0" fontId="9" fillId="0" borderId="0" xfId="0" applyFont="1" applyAlignment="1">
      <alignment vertical="top"/>
    </xf>
    <xf numFmtId="0" fontId="7" fillId="0" borderId="6" xfId="0" applyFont="1" applyBorder="1" applyAlignment="1">
      <alignment horizontal="center" vertical="top"/>
    </xf>
    <xf numFmtId="0" fontId="7" fillId="0" borderId="6" xfId="0" applyFont="1" applyBorder="1" applyAlignment="1">
      <alignment horizontal="left" vertical="top"/>
    </xf>
    <xf numFmtId="0" fontId="20" fillId="0" borderId="0" xfId="0" applyFont="1" applyAlignment="1">
      <alignment horizontal="left" vertical="top"/>
    </xf>
    <xf numFmtId="0" fontId="9" fillId="0" borderId="0" xfId="0" applyFont="1"/>
    <xf numFmtId="0" fontId="5" fillId="0" borderId="0" xfId="1" applyFont="1" applyAlignment="1">
      <alignment horizontal="left"/>
    </xf>
    <xf numFmtId="0" fontId="4" fillId="0" borderId="0" xfId="1" applyFont="1" applyAlignment="1">
      <alignment horizontal="left"/>
    </xf>
    <xf numFmtId="0" fontId="3" fillId="0" borderId="0" xfId="1" applyFont="1" applyAlignment="1">
      <alignment horizontal="left"/>
    </xf>
    <xf numFmtId="0" fontId="2" fillId="0" borderId="0" xfId="1" applyFont="1" applyAlignment="1">
      <alignment horizontal="left"/>
    </xf>
    <xf numFmtId="0" fontId="1" fillId="0" borderId="0" xfId="1" applyFont="1" applyAlignment="1">
      <alignment horizontal="left"/>
    </xf>
    <xf numFmtId="0" fontId="20" fillId="0" borderId="0" xfId="0" applyFont="1" applyAlignment="1">
      <alignment horizontal="center" vertical="top"/>
    </xf>
    <xf numFmtId="0" fontId="15" fillId="0" borderId="0" xfId="2" applyAlignment="1">
      <alignment horizontal="center" vertical="top" wrapText="1"/>
    </xf>
    <xf numFmtId="0" fontId="9" fillId="0" borderId="0" xfId="0" applyFont="1" applyAlignment="1">
      <alignment vertical="top" wrapText="1"/>
    </xf>
    <xf numFmtId="0" fontId="8" fillId="3" borderId="2"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17" fillId="0" borderId="4" xfId="0" applyFont="1" applyBorder="1" applyAlignment="1">
      <alignment horizontal="center" vertical="top" wrapText="1"/>
    </xf>
    <xf numFmtId="0" fontId="8" fillId="6" borderId="0" xfId="0" applyFont="1" applyFill="1" applyAlignment="1">
      <alignment horizontal="center" vertical="top"/>
    </xf>
  </cellXfs>
  <cellStyles count="3">
    <cellStyle name="Hyperlink" xfId="2" builtinId="8"/>
    <cellStyle name="Normal" xfId="0" builtinId="0"/>
    <cellStyle name="Normal 2" xfId="1" xr:uid="{E107E2F6-C529-4DC0-925E-2FB5497CB9CB}"/>
  </cellStyles>
  <dxfs count="1">
    <dxf>
      <alignment horizontal="left"/>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ylor, Cynthia S" refreshedDate="45720.374729861112" createdVersion="8" refreshedVersion="8" minRefreshableVersion="3" recordCount="208" xr:uid="{88556320-9119-4C13-85FF-6AC54694AA35}">
  <cacheSource type="worksheet">
    <worksheetSource ref="B1:B4718" sheet="DR Count"/>
  </cacheSource>
  <cacheFields count="1">
    <cacheField name="Data Requests" numFmtId="0">
      <sharedItems containsBlank="1" containsMixedTypes="1" containsNumber="1" containsInteger="1" minValue="0" maxValue="0" count="4">
        <e v="#REF!"/>
        <s v="-"/>
        <n v="0"/>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8">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1"/>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3188F5C-A66A-4006-89DF-F9D4313BCB74}" name="PivotTable6" cacheId="0"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A3:B5" firstHeaderRow="1" firstDataRow="1" firstDataCol="1"/>
  <pivotFields count="1">
    <pivotField axis="axisRow" dataField="1" showAll="0" sortType="ascending">
      <items count="5">
        <item x="2"/>
        <item h="1" x="1"/>
        <item h="1" x="0"/>
        <item h="1" x="3"/>
        <item t="default"/>
      </items>
    </pivotField>
  </pivotFields>
  <rowFields count="1">
    <field x="0"/>
  </rowFields>
  <rowItems count="2">
    <i>
      <x/>
    </i>
    <i t="grand">
      <x/>
    </i>
  </rowItems>
  <colItems count="1">
    <i/>
  </colItems>
  <dataFields count="1">
    <dataField name="Count of Data Requests" fld="0" subtotal="count" baseField="0"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sdge.com/sites/default/files/regulatory/SDGE%20Response%20OEIS-P-WMP_2025-SDGE-04.pdf" TargetMode="External"/><Relationship Id="rId7" Type="http://schemas.openxmlformats.org/officeDocument/2006/relationships/printerSettings" Target="../printerSettings/printerSettings1.bin"/><Relationship Id="rId2" Type="http://schemas.openxmlformats.org/officeDocument/2006/relationships/hyperlink" Target="https://www.sdge.com/sites/default/files/regulatory/SDGE%20Response%20MGRA-2026-8-03.pdf" TargetMode="External"/><Relationship Id="rId1" Type="http://schemas.openxmlformats.org/officeDocument/2006/relationships/hyperlink" Target="https://www.sdge.com/sites/default/files/regulatory/SDGE%20Response%20MGRA-2026-8-03.pdf" TargetMode="External"/><Relationship Id="rId6" Type="http://schemas.openxmlformats.org/officeDocument/2006/relationships/hyperlink" Target="https://www.sdge.com/sites/default/files/regulatory/SDGE%20Response%20OEIS-P-WMP_2025-SDGE-09.pdf" TargetMode="External"/><Relationship Id="rId5" Type="http://schemas.openxmlformats.org/officeDocument/2006/relationships/hyperlink" Target="https://www.sdge.com/sites/default/files/regulatory/SDGE%20Response%20SPD-SDGE-WMP2026-001.pdf" TargetMode="External"/><Relationship Id="rId4" Type="http://schemas.openxmlformats.org/officeDocument/2006/relationships/hyperlink" Target="https://www.sdge.com/sites/default/files/regulatory/SDGE%20Response%20OEIS-P-WMP_2025-SDGE-08.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9502E-2ADB-44D6-AF59-4F2D42F57363}">
  <sheetPr>
    <pageSetUpPr fitToPage="1"/>
  </sheetPr>
  <dimension ref="A1:S156"/>
  <sheetViews>
    <sheetView tabSelected="1" view="pageBreakPreview" zoomScale="70" zoomScaleNormal="55" zoomScaleSheetLayoutView="70" zoomScalePageLayoutView="40" workbookViewId="0">
      <pane ySplit="3" topLeftCell="A4" activePane="bottomLeft" state="frozen"/>
      <selection pane="bottomLeft" activeCell="A122" sqref="A122:XFD193"/>
    </sheetView>
  </sheetViews>
  <sheetFormatPr defaultRowHeight="13.2" x14ac:dyDescent="0.25"/>
  <cols>
    <col min="1" max="1" width="10.77734375" style="2" bestFit="1" customWidth="1"/>
    <col min="2" max="2" width="10.6640625" style="1" bestFit="1" customWidth="1"/>
    <col min="3" max="3" width="10.44140625" style="2" customWidth="1"/>
    <col min="4" max="4" width="15.77734375" style="2" bestFit="1" customWidth="1"/>
    <col min="5" max="5" width="11.109375" style="2" customWidth="1"/>
    <col min="6" max="6" width="14" style="6" bestFit="1" customWidth="1"/>
    <col min="7" max="8" width="52.109375" style="1" customWidth="1"/>
    <col min="9" max="9" width="14.77734375" style="6" customWidth="1"/>
    <col min="10" max="12" width="10.6640625" style="2" customWidth="1"/>
    <col min="13" max="13" width="18.109375" style="2" customWidth="1"/>
    <col min="14" max="14" width="10.6640625" style="2" customWidth="1"/>
    <col min="15" max="15" width="10.77734375" style="1" customWidth="1"/>
    <col min="16" max="16" width="14" style="2" customWidth="1"/>
    <col min="17" max="17" width="34.44140625" style="1" bestFit="1" customWidth="1"/>
    <col min="18" max="18" width="9.44140625" style="2" bestFit="1" customWidth="1"/>
    <col min="19" max="19" width="34.44140625" style="1" bestFit="1" customWidth="1"/>
  </cols>
  <sheetData>
    <row r="1" spans="1:19" ht="15.6" x14ac:dyDescent="0.25">
      <c r="A1" s="42" t="s">
        <v>43</v>
      </c>
      <c r="B1" s="41"/>
      <c r="C1" s="41"/>
      <c r="D1" s="45"/>
      <c r="E1" s="39"/>
      <c r="F1" s="47"/>
      <c r="G1" s="40"/>
      <c r="H1" s="40"/>
      <c r="I1" s="47"/>
      <c r="J1" s="39"/>
      <c r="K1" s="39"/>
      <c r="L1" s="39"/>
      <c r="M1" s="39"/>
      <c r="N1" s="39"/>
      <c r="O1" s="40"/>
      <c r="P1" s="39"/>
      <c r="Q1" s="40"/>
      <c r="R1" s="39"/>
      <c r="S1" s="40"/>
    </row>
    <row r="2" spans="1:19" s="10" customFormat="1" ht="34.5" customHeight="1" thickBot="1" x14ac:dyDescent="0.3">
      <c r="A2" s="73" t="s">
        <v>62</v>
      </c>
      <c r="B2" s="73"/>
      <c r="C2" s="73"/>
      <c r="D2" s="73"/>
      <c r="E2" s="73"/>
      <c r="F2" s="73"/>
      <c r="G2" s="73"/>
      <c r="H2" s="73"/>
      <c r="I2" s="73"/>
      <c r="J2" s="73"/>
      <c r="K2" s="73"/>
      <c r="L2" s="73"/>
      <c r="M2" s="73"/>
      <c r="N2" s="73"/>
      <c r="O2" s="73"/>
      <c r="P2" s="73"/>
      <c r="Q2" s="73"/>
      <c r="R2" s="73"/>
      <c r="S2" s="73"/>
    </row>
    <row r="3" spans="1:19" s="3" customFormat="1" ht="44.25" customHeight="1" thickBot="1" x14ac:dyDescent="0.3">
      <c r="A3" s="4" t="s">
        <v>17</v>
      </c>
      <c r="B3" s="4" t="s">
        <v>0</v>
      </c>
      <c r="C3" s="4" t="s">
        <v>1</v>
      </c>
      <c r="D3" s="4" t="s">
        <v>2</v>
      </c>
      <c r="E3" s="4" t="s">
        <v>3</v>
      </c>
      <c r="F3" s="4" t="s">
        <v>4</v>
      </c>
      <c r="G3" s="4" t="s">
        <v>40</v>
      </c>
      <c r="H3" s="4" t="s">
        <v>41</v>
      </c>
      <c r="I3" s="4" t="s">
        <v>5</v>
      </c>
      <c r="J3" s="4" t="s">
        <v>6</v>
      </c>
      <c r="K3" s="4" t="s">
        <v>7</v>
      </c>
      <c r="L3" s="46" t="s">
        <v>8</v>
      </c>
      <c r="M3" s="46" t="s">
        <v>42</v>
      </c>
      <c r="N3" s="4" t="s">
        <v>9</v>
      </c>
      <c r="O3" s="4" t="s">
        <v>10</v>
      </c>
      <c r="P3" s="5" t="s">
        <v>11</v>
      </c>
      <c r="Q3" s="5" t="s">
        <v>13</v>
      </c>
      <c r="R3" s="71" t="s">
        <v>12</v>
      </c>
      <c r="S3" s="72"/>
    </row>
    <row r="4" spans="1:19" s="8" customFormat="1" ht="409.6" x14ac:dyDescent="0.25">
      <c r="A4" s="6">
        <v>1</v>
      </c>
      <c r="B4" s="6" t="s">
        <v>16</v>
      </c>
      <c r="C4" s="6">
        <v>2</v>
      </c>
      <c r="D4" s="6" t="str">
        <f t="shared" ref="D4:D69" si="0">B4&amp;"-"&amp;C4</f>
        <v>OEIS-2</v>
      </c>
      <c r="E4" s="6">
        <v>1</v>
      </c>
      <c r="F4" s="6" t="str">
        <f t="shared" ref="F4:F69" si="1">D4&amp;"."&amp;E4</f>
        <v>OEIS-2.1</v>
      </c>
      <c r="G4" s="7" t="s">
        <v>1185</v>
      </c>
      <c r="H4" s="7" t="s">
        <v>1634</v>
      </c>
      <c r="I4" s="6" t="s">
        <v>1195</v>
      </c>
      <c r="J4" s="11">
        <v>45786</v>
      </c>
      <c r="K4" s="11">
        <v>45791</v>
      </c>
      <c r="L4" s="11">
        <v>45791</v>
      </c>
      <c r="M4" s="38" t="s">
        <v>1645</v>
      </c>
      <c r="N4" s="6">
        <v>0</v>
      </c>
      <c r="O4" s="6" t="s">
        <v>1644</v>
      </c>
      <c r="P4" s="6">
        <v>5</v>
      </c>
      <c r="Q4" s="6" t="str">
        <f>VLOOKUP(P4,'WMP Sections'!B:D,2,FALSE)</f>
        <v xml:space="preserve">5 Risk Methodology and Assessment </v>
      </c>
      <c r="R4" s="6" t="s">
        <v>52</v>
      </c>
      <c r="S4" s="6" t="str">
        <f>VLOOKUP(R4,'WMP Sections'!B:D,2,FALSE)</f>
        <v xml:space="preserve">5.6.2 Model Controls, Design, and Review </v>
      </c>
    </row>
    <row r="5" spans="1:19" s="8" customFormat="1" ht="409.6" x14ac:dyDescent="0.25">
      <c r="A5" s="6">
        <v>2</v>
      </c>
      <c r="B5" s="6" t="s">
        <v>16</v>
      </c>
      <c r="C5" s="6">
        <v>2</v>
      </c>
      <c r="D5" s="6" t="str">
        <f t="shared" si="0"/>
        <v>OEIS-2</v>
      </c>
      <c r="E5" s="6">
        <v>2</v>
      </c>
      <c r="F5" s="6" t="str">
        <f t="shared" si="1"/>
        <v>OEIS-2.2</v>
      </c>
      <c r="G5" s="7" t="s">
        <v>1186</v>
      </c>
      <c r="H5" s="7" t="s">
        <v>1635</v>
      </c>
      <c r="I5" s="6" t="s">
        <v>1195</v>
      </c>
      <c r="J5" s="11">
        <v>45786</v>
      </c>
      <c r="K5" s="11">
        <v>45791</v>
      </c>
      <c r="L5" s="11">
        <v>45791</v>
      </c>
      <c r="M5" s="38" t="s">
        <v>1645</v>
      </c>
      <c r="N5" s="6">
        <v>0</v>
      </c>
      <c r="O5" s="6" t="s">
        <v>1644</v>
      </c>
      <c r="P5" s="6">
        <v>9</v>
      </c>
      <c r="Q5" s="6" t="str">
        <f>VLOOKUP(P5,'WMP Sections'!B:D,2,FALSE)</f>
        <v>9 Vegetation Management and Inspections</v>
      </c>
      <c r="R5" s="6" t="s">
        <v>669</v>
      </c>
      <c r="S5" s="6" t="str">
        <f>VLOOKUP(R5,'WMP Sections'!B:D,2,FALSE)</f>
        <v xml:space="preserve">9.7.1 Overview </v>
      </c>
    </row>
    <row r="6" spans="1:19" s="8" customFormat="1" ht="409.6" x14ac:dyDescent="0.25">
      <c r="A6" s="6">
        <v>3</v>
      </c>
      <c r="B6" s="6" t="s">
        <v>16</v>
      </c>
      <c r="C6" s="6">
        <v>2</v>
      </c>
      <c r="D6" s="6" t="str">
        <f t="shared" si="0"/>
        <v>OEIS-2</v>
      </c>
      <c r="E6" s="6">
        <v>3</v>
      </c>
      <c r="F6" s="6" t="str">
        <f t="shared" si="1"/>
        <v>OEIS-2.3</v>
      </c>
      <c r="G6" s="7" t="s">
        <v>1187</v>
      </c>
      <c r="H6" s="7" t="s">
        <v>1636</v>
      </c>
      <c r="I6" s="6" t="s">
        <v>1195</v>
      </c>
      <c r="J6" s="11">
        <v>45786</v>
      </c>
      <c r="K6" s="11">
        <v>45791</v>
      </c>
      <c r="L6" s="11">
        <v>45791</v>
      </c>
      <c r="M6" s="38" t="s">
        <v>1645</v>
      </c>
      <c r="N6" s="6">
        <v>0</v>
      </c>
      <c r="O6" s="6" t="s">
        <v>1644</v>
      </c>
      <c r="P6" s="6">
        <v>9</v>
      </c>
      <c r="Q6" s="6" t="str">
        <f>VLOOKUP(P6,'WMP Sections'!B:D,2,FALSE)</f>
        <v>9 Vegetation Management and Inspections</v>
      </c>
      <c r="R6" s="6" t="s">
        <v>1203</v>
      </c>
      <c r="S6" s="6" t="s">
        <v>1204</v>
      </c>
    </row>
    <row r="7" spans="1:19" s="8" customFormat="1" ht="409.6" x14ac:dyDescent="0.25">
      <c r="A7" s="6">
        <v>4</v>
      </c>
      <c r="B7" s="6" t="s">
        <v>16</v>
      </c>
      <c r="C7" s="6">
        <v>2</v>
      </c>
      <c r="D7" s="6" t="str">
        <f t="shared" si="0"/>
        <v>OEIS-2</v>
      </c>
      <c r="E7" s="6">
        <v>4</v>
      </c>
      <c r="F7" s="6" t="str">
        <f t="shared" si="1"/>
        <v>OEIS-2.4</v>
      </c>
      <c r="G7" s="7" t="s">
        <v>1188</v>
      </c>
      <c r="H7" s="7" t="s">
        <v>1637</v>
      </c>
      <c r="I7" s="6" t="s">
        <v>1195</v>
      </c>
      <c r="J7" s="11">
        <v>45786</v>
      </c>
      <c r="K7" s="11">
        <v>45791</v>
      </c>
      <c r="L7" s="11">
        <v>45791</v>
      </c>
      <c r="M7" s="38" t="s">
        <v>1645</v>
      </c>
      <c r="N7" s="6">
        <v>0</v>
      </c>
      <c r="O7" s="6" t="s">
        <v>1644</v>
      </c>
      <c r="P7" s="6" t="s">
        <v>1205</v>
      </c>
      <c r="Q7" s="6" t="s">
        <v>1206</v>
      </c>
      <c r="R7" s="6" t="s">
        <v>1205</v>
      </c>
      <c r="S7" s="6" t="s">
        <v>1205</v>
      </c>
    </row>
    <row r="8" spans="1:19" s="8" customFormat="1" ht="409.6" x14ac:dyDescent="0.25">
      <c r="A8" s="6">
        <v>5</v>
      </c>
      <c r="B8" s="6" t="s">
        <v>16</v>
      </c>
      <c r="C8" s="6">
        <v>2</v>
      </c>
      <c r="D8" s="6" t="str">
        <f t="shared" si="0"/>
        <v>OEIS-2</v>
      </c>
      <c r="E8" s="6">
        <v>5</v>
      </c>
      <c r="F8" s="6" t="str">
        <f t="shared" si="1"/>
        <v>OEIS-2.5</v>
      </c>
      <c r="G8" s="7" t="s">
        <v>1189</v>
      </c>
      <c r="H8" s="7" t="s">
        <v>1638</v>
      </c>
      <c r="I8" s="6" t="s">
        <v>1195</v>
      </c>
      <c r="J8" s="11">
        <v>45786</v>
      </c>
      <c r="K8" s="11">
        <v>45791</v>
      </c>
      <c r="L8" s="11">
        <v>45791</v>
      </c>
      <c r="M8" s="38" t="s">
        <v>1645</v>
      </c>
      <c r="N8" s="6">
        <v>0</v>
      </c>
      <c r="O8" s="6" t="s">
        <v>1644</v>
      </c>
      <c r="P8" s="6" t="s">
        <v>1207</v>
      </c>
      <c r="Q8" s="6" t="s">
        <v>1208</v>
      </c>
      <c r="R8" s="6" t="s">
        <v>1205</v>
      </c>
      <c r="S8" s="6" t="s">
        <v>1205</v>
      </c>
    </row>
    <row r="9" spans="1:19" s="8" customFormat="1" ht="330" x14ac:dyDescent="0.25">
      <c r="A9" s="6">
        <v>6</v>
      </c>
      <c r="B9" s="6" t="s">
        <v>16</v>
      </c>
      <c r="C9" s="6">
        <v>2</v>
      </c>
      <c r="D9" s="6" t="str">
        <f t="shared" si="0"/>
        <v>OEIS-2</v>
      </c>
      <c r="E9" s="6">
        <v>6</v>
      </c>
      <c r="F9" s="6" t="str">
        <f t="shared" si="1"/>
        <v>OEIS-2.6</v>
      </c>
      <c r="G9" s="7" t="s">
        <v>1190</v>
      </c>
      <c r="H9" s="7" t="s">
        <v>1639</v>
      </c>
      <c r="I9" s="6" t="s">
        <v>1195</v>
      </c>
      <c r="J9" s="11">
        <v>45786</v>
      </c>
      <c r="K9" s="11">
        <v>45791</v>
      </c>
      <c r="L9" s="11">
        <v>45791</v>
      </c>
      <c r="M9" s="38" t="s">
        <v>1645</v>
      </c>
      <c r="N9" s="6">
        <v>0</v>
      </c>
      <c r="O9" s="6" t="s">
        <v>1644</v>
      </c>
      <c r="P9" s="6" t="s">
        <v>714</v>
      </c>
      <c r="Q9" s="6" t="str">
        <f>VLOOKUP(P9,'WMP Sections'!B:D,2,FALSE)</f>
        <v>9.12.3 Trends .</v>
      </c>
      <c r="R9" s="6" t="s">
        <v>1209</v>
      </c>
      <c r="S9" s="6" t="s">
        <v>1210</v>
      </c>
    </row>
    <row r="10" spans="1:19" s="8" customFormat="1" ht="409.6" x14ac:dyDescent="0.25">
      <c r="A10" s="6">
        <v>7</v>
      </c>
      <c r="B10" s="6" t="s">
        <v>16</v>
      </c>
      <c r="C10" s="6">
        <v>2</v>
      </c>
      <c r="D10" s="6" t="str">
        <f t="shared" si="0"/>
        <v>OEIS-2</v>
      </c>
      <c r="E10" s="6">
        <v>7</v>
      </c>
      <c r="F10" s="6" t="str">
        <f t="shared" si="1"/>
        <v>OEIS-2.7</v>
      </c>
      <c r="G10" s="7" t="s">
        <v>1191</v>
      </c>
      <c r="H10" s="7" t="s">
        <v>1640</v>
      </c>
      <c r="I10" s="6" t="s">
        <v>1195</v>
      </c>
      <c r="J10" s="11">
        <v>45786</v>
      </c>
      <c r="K10" s="11">
        <v>45791</v>
      </c>
      <c r="L10" s="11">
        <v>45791</v>
      </c>
      <c r="M10" s="38" t="s">
        <v>1645</v>
      </c>
      <c r="N10" s="6">
        <v>0</v>
      </c>
      <c r="O10" s="6" t="s">
        <v>1644</v>
      </c>
      <c r="P10" s="6">
        <v>5.2</v>
      </c>
      <c r="Q10" s="6" t="str">
        <f>VLOOKUP(P10,'WMP Sections'!B:D,2,FALSE)</f>
        <v xml:space="preserve">5.2 Risk Analysis Framework </v>
      </c>
      <c r="R10" s="6" t="s">
        <v>1205</v>
      </c>
      <c r="S10" s="6" t="s">
        <v>1205</v>
      </c>
    </row>
    <row r="11" spans="1:19" s="8" customFormat="1" ht="356.4" x14ac:dyDescent="0.25">
      <c r="A11" s="6">
        <v>8</v>
      </c>
      <c r="B11" s="6" t="s">
        <v>16</v>
      </c>
      <c r="C11" s="6">
        <v>2</v>
      </c>
      <c r="D11" s="6" t="str">
        <f t="shared" si="0"/>
        <v>OEIS-2</v>
      </c>
      <c r="E11" s="6">
        <v>8</v>
      </c>
      <c r="F11" s="6" t="str">
        <f t="shared" si="1"/>
        <v>OEIS-2.8</v>
      </c>
      <c r="G11" s="7" t="s">
        <v>1192</v>
      </c>
      <c r="H11" s="7" t="s">
        <v>1641</v>
      </c>
      <c r="I11" s="6" t="s">
        <v>1195</v>
      </c>
      <c r="J11" s="11">
        <v>45786</v>
      </c>
      <c r="K11" s="11">
        <v>45791</v>
      </c>
      <c r="L11" s="11">
        <v>45791</v>
      </c>
      <c r="M11" s="38" t="s">
        <v>1645</v>
      </c>
      <c r="N11" s="6">
        <v>0</v>
      </c>
      <c r="O11" s="6" t="s">
        <v>1644</v>
      </c>
      <c r="P11" s="6">
        <v>5.2</v>
      </c>
      <c r="Q11" s="6" t="str">
        <f>VLOOKUP(P11,'WMP Sections'!B:D,2,FALSE)</f>
        <v xml:space="preserve">5.2 Risk Analysis Framework </v>
      </c>
      <c r="R11" s="6" t="s">
        <v>1205</v>
      </c>
      <c r="S11" s="6" t="s">
        <v>1205</v>
      </c>
    </row>
    <row r="12" spans="1:19" s="8" customFormat="1" ht="409.6" x14ac:dyDescent="0.25">
      <c r="A12" s="6">
        <v>9</v>
      </c>
      <c r="B12" s="6" t="s">
        <v>16</v>
      </c>
      <c r="C12" s="6">
        <v>2</v>
      </c>
      <c r="D12" s="6" t="str">
        <f t="shared" si="0"/>
        <v>OEIS-2</v>
      </c>
      <c r="E12" s="6">
        <v>9</v>
      </c>
      <c r="F12" s="6" t="str">
        <f t="shared" si="1"/>
        <v>OEIS-2.9</v>
      </c>
      <c r="G12" s="7" t="s">
        <v>1193</v>
      </c>
      <c r="H12" s="7" t="s">
        <v>1642</v>
      </c>
      <c r="I12" s="6" t="s">
        <v>1195</v>
      </c>
      <c r="J12" s="11">
        <v>45786</v>
      </c>
      <c r="K12" s="11">
        <v>45791</v>
      </c>
      <c r="L12" s="11">
        <v>45791</v>
      </c>
      <c r="M12" s="38" t="s">
        <v>1645</v>
      </c>
      <c r="N12" s="6">
        <v>0</v>
      </c>
      <c r="O12" s="6" t="s">
        <v>1644</v>
      </c>
      <c r="P12" s="6" t="s">
        <v>50</v>
      </c>
      <c r="Q12" s="6" t="str">
        <f>VLOOKUP(P12,'WMP Sections'!B:D,2,FALSE)</f>
        <v xml:space="preserve">5.5.2 Top Risk-Contributing Circuits/Segments/Spans </v>
      </c>
      <c r="R12" s="6" t="s">
        <v>1211</v>
      </c>
      <c r="S12" s="6" t="s">
        <v>1212</v>
      </c>
    </row>
    <row r="13" spans="1:19" s="8" customFormat="1" ht="409.6" x14ac:dyDescent="0.25">
      <c r="A13" s="6">
        <v>10</v>
      </c>
      <c r="B13" s="6" t="s">
        <v>16</v>
      </c>
      <c r="C13" s="6">
        <v>2</v>
      </c>
      <c r="D13" s="6" t="str">
        <f t="shared" si="0"/>
        <v>OEIS-2</v>
      </c>
      <c r="E13" s="6">
        <v>10</v>
      </c>
      <c r="F13" s="6" t="str">
        <f t="shared" si="1"/>
        <v>OEIS-2.10</v>
      </c>
      <c r="G13" s="7" t="s">
        <v>1194</v>
      </c>
      <c r="H13" s="7" t="s">
        <v>1643</v>
      </c>
      <c r="I13" s="6" t="s">
        <v>1195</v>
      </c>
      <c r="J13" s="11">
        <v>45786</v>
      </c>
      <c r="K13" s="11">
        <v>45791</v>
      </c>
      <c r="L13" s="11">
        <v>45791</v>
      </c>
      <c r="M13" s="38" t="s">
        <v>1646</v>
      </c>
      <c r="N13" s="6">
        <v>2</v>
      </c>
      <c r="O13" s="6" t="s">
        <v>1644</v>
      </c>
      <c r="P13" s="6" t="s">
        <v>1213</v>
      </c>
      <c r="Q13" s="6" t="s">
        <v>1215</v>
      </c>
      <c r="R13" s="6" t="s">
        <v>1214</v>
      </c>
      <c r="S13" s="6" t="s">
        <v>1216</v>
      </c>
    </row>
    <row r="14" spans="1:19" s="8" customFormat="1" ht="105.6" x14ac:dyDescent="0.25">
      <c r="A14" s="6">
        <v>11</v>
      </c>
      <c r="B14" s="6" t="s">
        <v>15</v>
      </c>
      <c r="C14" s="6">
        <v>3</v>
      </c>
      <c r="D14" s="6" t="str">
        <f t="shared" si="0"/>
        <v>MGRA-3</v>
      </c>
      <c r="E14" s="6">
        <v>1</v>
      </c>
      <c r="F14" s="6" t="str">
        <f t="shared" si="1"/>
        <v>MGRA-3.1</v>
      </c>
      <c r="G14" s="7" t="s">
        <v>1196</v>
      </c>
      <c r="H14" s="7" t="s">
        <v>1647</v>
      </c>
      <c r="I14" s="68" t="s">
        <v>1202</v>
      </c>
      <c r="J14" s="11">
        <v>45789</v>
      </c>
      <c r="K14" s="11">
        <v>45792</v>
      </c>
      <c r="L14" s="11">
        <v>45792</v>
      </c>
      <c r="M14" s="38" t="s">
        <v>1676</v>
      </c>
      <c r="N14" s="6">
        <v>0</v>
      </c>
      <c r="O14" s="6" t="s">
        <v>1644</v>
      </c>
      <c r="P14" s="6">
        <v>1.2</v>
      </c>
      <c r="Q14" s="6" t="str">
        <f>VLOOKUP(P14,'WMP Sections'!B:D,2,FALSE)</f>
        <v xml:space="preserve">1.2 Objectives </v>
      </c>
      <c r="R14" s="6" t="s">
        <v>1217</v>
      </c>
      <c r="S14" s="6" t="s">
        <v>1218</v>
      </c>
    </row>
    <row r="15" spans="1:19" s="8" customFormat="1" ht="264" x14ac:dyDescent="0.25">
      <c r="A15" s="6">
        <v>12</v>
      </c>
      <c r="B15" s="6" t="s">
        <v>15</v>
      </c>
      <c r="C15" s="6">
        <v>3</v>
      </c>
      <c r="D15" s="6" t="str">
        <f t="shared" si="0"/>
        <v>MGRA-3</v>
      </c>
      <c r="E15" s="6">
        <v>2</v>
      </c>
      <c r="F15" s="6" t="str">
        <f t="shared" si="1"/>
        <v>MGRA-3.2</v>
      </c>
      <c r="G15" s="7" t="s">
        <v>1197</v>
      </c>
      <c r="H15" s="7" t="s">
        <v>1648</v>
      </c>
      <c r="I15" s="68" t="s">
        <v>1202</v>
      </c>
      <c r="J15" s="11">
        <v>45789</v>
      </c>
      <c r="K15" s="11">
        <v>45792</v>
      </c>
      <c r="L15" s="11">
        <v>45792</v>
      </c>
      <c r="M15" s="38" t="s">
        <v>1676</v>
      </c>
      <c r="N15" s="6">
        <v>0</v>
      </c>
      <c r="O15" s="6" t="s">
        <v>1644</v>
      </c>
      <c r="P15" s="6">
        <v>3.4</v>
      </c>
      <c r="Q15" s="6" t="str">
        <f>VLOOKUP(P15,'WMP Sections'!B:D,2,FALSE)</f>
        <v>3.4 Prioritized List of Wildfire Risks and Risk Drivers .</v>
      </c>
      <c r="R15" s="6" t="s">
        <v>1205</v>
      </c>
      <c r="S15" s="6" t="s">
        <v>1205</v>
      </c>
    </row>
    <row r="16" spans="1:19" s="8" customFormat="1" ht="277.2" x14ac:dyDescent="0.25">
      <c r="A16" s="6">
        <v>13</v>
      </c>
      <c r="B16" s="6" t="s">
        <v>15</v>
      </c>
      <c r="C16" s="6">
        <v>3</v>
      </c>
      <c r="D16" s="6" t="str">
        <f t="shared" si="0"/>
        <v>MGRA-3</v>
      </c>
      <c r="E16" s="6">
        <v>3</v>
      </c>
      <c r="F16" s="6" t="str">
        <f t="shared" si="1"/>
        <v>MGRA-3.3</v>
      </c>
      <c r="G16" s="7" t="s">
        <v>1198</v>
      </c>
      <c r="H16" s="7" t="s">
        <v>1649</v>
      </c>
      <c r="I16" s="68" t="s">
        <v>1202</v>
      </c>
      <c r="J16" s="11">
        <v>45789</v>
      </c>
      <c r="K16" s="11">
        <v>45792</v>
      </c>
      <c r="L16" s="11">
        <v>45792</v>
      </c>
      <c r="M16" s="38" t="s">
        <v>1676</v>
      </c>
      <c r="N16" s="6">
        <v>0</v>
      </c>
      <c r="O16" s="6" t="s">
        <v>1644</v>
      </c>
      <c r="P16" s="6">
        <v>3.4</v>
      </c>
      <c r="Q16" s="6" t="str">
        <f>VLOOKUP(P16,'WMP Sections'!B:D,2,FALSE)</f>
        <v>3.4 Prioritized List of Wildfire Risks and Risk Drivers .</v>
      </c>
      <c r="R16" s="6" t="s">
        <v>1205</v>
      </c>
      <c r="S16" s="6" t="s">
        <v>1205</v>
      </c>
    </row>
    <row r="17" spans="1:19" s="8" customFormat="1" ht="409.2" x14ac:dyDescent="0.25">
      <c r="A17" s="6">
        <v>14</v>
      </c>
      <c r="B17" s="6" t="s">
        <v>15</v>
      </c>
      <c r="C17" s="6">
        <v>3</v>
      </c>
      <c r="D17" s="6" t="str">
        <f t="shared" si="0"/>
        <v>MGRA-3</v>
      </c>
      <c r="E17" s="6">
        <v>4</v>
      </c>
      <c r="F17" s="6" t="str">
        <f t="shared" si="1"/>
        <v>MGRA-3.4</v>
      </c>
      <c r="G17" s="7" t="s">
        <v>1357</v>
      </c>
      <c r="H17" s="7" t="s">
        <v>1650</v>
      </c>
      <c r="I17" s="68" t="s">
        <v>1202</v>
      </c>
      <c r="J17" s="11">
        <v>45789</v>
      </c>
      <c r="K17" s="11">
        <v>45792</v>
      </c>
      <c r="L17" s="11">
        <v>45792</v>
      </c>
      <c r="M17" s="38" t="s">
        <v>1676</v>
      </c>
      <c r="N17" s="6">
        <v>0</v>
      </c>
      <c r="O17" s="6" t="s">
        <v>1644</v>
      </c>
      <c r="P17" s="6" t="s">
        <v>474</v>
      </c>
      <c r="Q17" s="6" t="str">
        <f>VLOOKUP(P17,'WMP Sections'!B:D,2,FALSE)</f>
        <v xml:space="preserve">5.2.2.3 Risk </v>
      </c>
      <c r="R17" s="6" t="s">
        <v>1474</v>
      </c>
      <c r="S17" s="6" t="str">
        <f>VLOOKUP(R17,'WMP Sections'!B:D,2,FALSE)</f>
        <v>5-7: Pre-Mitigation Wildfire, PSPS, PEDS, and Overall Utility Risk estimates for the Service Territory . 42</v>
      </c>
    </row>
    <row r="18" spans="1:19" s="8" customFormat="1" ht="184.8" x14ac:dyDescent="0.25">
      <c r="A18" s="6">
        <v>15</v>
      </c>
      <c r="B18" s="6" t="s">
        <v>15</v>
      </c>
      <c r="C18" s="6">
        <v>3</v>
      </c>
      <c r="D18" s="6" t="str">
        <f t="shared" si="0"/>
        <v>MGRA-3</v>
      </c>
      <c r="E18" s="6">
        <v>5</v>
      </c>
      <c r="F18" s="6" t="str">
        <f t="shared" si="1"/>
        <v>MGRA-3.5</v>
      </c>
      <c r="G18" s="7" t="s">
        <v>1356</v>
      </c>
      <c r="H18" s="7" t="s">
        <v>1651</v>
      </c>
      <c r="I18" s="68" t="s">
        <v>1202</v>
      </c>
      <c r="J18" s="11">
        <v>45789</v>
      </c>
      <c r="K18" s="11">
        <v>45792</v>
      </c>
      <c r="L18" s="11">
        <v>45792</v>
      </c>
      <c r="M18" s="38" t="s">
        <v>1677</v>
      </c>
      <c r="N18" s="6">
        <v>1</v>
      </c>
      <c r="O18" s="6" t="s">
        <v>1644</v>
      </c>
      <c r="P18" s="6" t="s">
        <v>475</v>
      </c>
      <c r="Q18" s="6" t="str">
        <f>VLOOKUP(P18,'WMP Sections'!B:D,2,FALSE)</f>
        <v>5.2.3 Key Assumptions and Limitations .</v>
      </c>
      <c r="R18" s="6" t="s">
        <v>1205</v>
      </c>
      <c r="S18" s="6" t="s">
        <v>1205</v>
      </c>
    </row>
    <row r="19" spans="1:19" s="8" customFormat="1" ht="158.4" x14ac:dyDescent="0.25">
      <c r="A19" s="6">
        <v>16</v>
      </c>
      <c r="B19" s="6" t="s">
        <v>15</v>
      </c>
      <c r="C19" s="6">
        <v>3</v>
      </c>
      <c r="D19" s="6" t="str">
        <f t="shared" si="0"/>
        <v>MGRA-3</v>
      </c>
      <c r="E19" s="6">
        <v>6</v>
      </c>
      <c r="F19" s="6" t="str">
        <f t="shared" si="1"/>
        <v>MGRA-3.6</v>
      </c>
      <c r="G19" s="7" t="s">
        <v>1358</v>
      </c>
      <c r="H19" s="7" t="s">
        <v>1652</v>
      </c>
      <c r="I19" s="68" t="s">
        <v>1202</v>
      </c>
      <c r="J19" s="11">
        <v>45789</v>
      </c>
      <c r="K19" s="11">
        <v>45792</v>
      </c>
      <c r="L19" s="11">
        <v>45792</v>
      </c>
      <c r="M19" s="43" t="s">
        <v>1678</v>
      </c>
      <c r="N19" s="6">
        <v>1</v>
      </c>
      <c r="O19" s="6" t="s">
        <v>1644</v>
      </c>
      <c r="P19" s="6" t="s">
        <v>1441</v>
      </c>
      <c r="Q19" s="6" t="str">
        <f>VLOOKUP(P19,'WMP Sections'!B:D,2,FALSE)</f>
        <v>4-3: Frequently De-energized Circuits  23</v>
      </c>
      <c r="R19" s="6" t="s">
        <v>1205</v>
      </c>
      <c r="S19" s="6" t="s">
        <v>1205</v>
      </c>
    </row>
    <row r="20" spans="1:19" s="8" customFormat="1" ht="250.8" x14ac:dyDescent="0.25">
      <c r="A20" s="6">
        <v>17</v>
      </c>
      <c r="B20" s="6" t="s">
        <v>15</v>
      </c>
      <c r="C20" s="6">
        <v>3</v>
      </c>
      <c r="D20" s="6" t="str">
        <f t="shared" si="0"/>
        <v>MGRA-3</v>
      </c>
      <c r="E20" s="6">
        <v>7</v>
      </c>
      <c r="F20" s="6" t="str">
        <f t="shared" si="1"/>
        <v>MGRA-3.7</v>
      </c>
      <c r="G20" s="7" t="s">
        <v>1628</v>
      </c>
      <c r="H20" s="7" t="s">
        <v>1653</v>
      </c>
      <c r="I20" s="68" t="s">
        <v>1202</v>
      </c>
      <c r="J20" s="11">
        <v>45789</v>
      </c>
      <c r="K20" s="11">
        <v>45792</v>
      </c>
      <c r="L20" s="11">
        <v>45792</v>
      </c>
      <c r="M20" s="43" t="s">
        <v>1676</v>
      </c>
      <c r="N20" s="6">
        <v>0</v>
      </c>
      <c r="O20" s="6" t="s">
        <v>1644</v>
      </c>
      <c r="P20" s="6" t="s">
        <v>1205</v>
      </c>
      <c r="Q20" s="6" t="s">
        <v>1629</v>
      </c>
      <c r="R20" s="6" t="s">
        <v>1205</v>
      </c>
      <c r="S20" s="6" t="s">
        <v>1205</v>
      </c>
    </row>
    <row r="21" spans="1:19" s="8" customFormat="1" ht="92.4" x14ac:dyDescent="0.25">
      <c r="A21" s="6">
        <v>18</v>
      </c>
      <c r="B21" s="6" t="s">
        <v>15</v>
      </c>
      <c r="C21" s="6">
        <v>3</v>
      </c>
      <c r="D21" s="6" t="str">
        <f t="shared" si="0"/>
        <v>MGRA-3</v>
      </c>
      <c r="E21" s="6">
        <v>8</v>
      </c>
      <c r="F21" s="6" t="str">
        <f t="shared" si="1"/>
        <v>MGRA-3.8</v>
      </c>
      <c r="G21" s="7" t="s">
        <v>1630</v>
      </c>
      <c r="H21" s="7" t="s">
        <v>1654</v>
      </c>
      <c r="I21" s="68" t="s">
        <v>1202</v>
      </c>
      <c r="J21" s="11">
        <v>45789</v>
      </c>
      <c r="K21" s="11">
        <v>45792</v>
      </c>
      <c r="L21" s="11">
        <v>45792</v>
      </c>
      <c r="M21" s="43" t="s">
        <v>1676</v>
      </c>
      <c r="N21" s="6">
        <v>0</v>
      </c>
      <c r="O21" s="6" t="s">
        <v>1644</v>
      </c>
      <c r="P21" s="6" t="s">
        <v>489</v>
      </c>
      <c r="Q21" s="6" t="str">
        <f>VLOOKUP(P21,'WMP Sections'!B:D,2,FALSE)</f>
        <v>6.1.3.2 Activity Prioritization .</v>
      </c>
      <c r="R21" s="6" t="s">
        <v>1631</v>
      </c>
      <c r="S21" s="8" t="s">
        <v>1632</v>
      </c>
    </row>
    <row r="22" spans="1:19" s="8" customFormat="1" ht="158.4" x14ac:dyDescent="0.25">
      <c r="A22" s="6">
        <v>19</v>
      </c>
      <c r="B22" s="6" t="s">
        <v>15</v>
      </c>
      <c r="C22" s="6">
        <v>3</v>
      </c>
      <c r="D22" s="6" t="str">
        <f t="shared" si="0"/>
        <v>MGRA-3</v>
      </c>
      <c r="E22" s="6">
        <v>9</v>
      </c>
      <c r="F22" s="6" t="str">
        <f t="shared" si="1"/>
        <v>MGRA-3.9</v>
      </c>
      <c r="G22" s="7" t="s">
        <v>1199</v>
      </c>
      <c r="H22" s="7" t="s">
        <v>1655</v>
      </c>
      <c r="I22" s="68" t="s">
        <v>1202</v>
      </c>
      <c r="J22" s="11">
        <v>45789</v>
      </c>
      <c r="K22" s="11">
        <v>45792</v>
      </c>
      <c r="L22" s="11">
        <v>45792</v>
      </c>
      <c r="M22" s="43" t="s">
        <v>1676</v>
      </c>
      <c r="N22" s="6">
        <v>0</v>
      </c>
      <c r="O22" s="6" t="s">
        <v>1644</v>
      </c>
      <c r="P22" s="6" t="s">
        <v>1380</v>
      </c>
      <c r="Q22" s="6" t="str">
        <f>VLOOKUP(P22,'WMP Sections'!B:D,2,FALSE)</f>
        <v>3-1: List of Risks and Risk Drivers to Prioritize  11</v>
      </c>
      <c r="R22" s="6" t="s">
        <v>1205</v>
      </c>
      <c r="S22" s="6" t="s">
        <v>1205</v>
      </c>
    </row>
    <row r="23" spans="1:19" s="8" customFormat="1" ht="158.4" x14ac:dyDescent="0.25">
      <c r="A23" s="6">
        <v>20</v>
      </c>
      <c r="B23" s="6" t="s">
        <v>15</v>
      </c>
      <c r="C23" s="6">
        <v>3</v>
      </c>
      <c r="D23" s="6" t="str">
        <f t="shared" si="0"/>
        <v>MGRA-3</v>
      </c>
      <c r="E23" s="6">
        <v>10</v>
      </c>
      <c r="F23" s="6" t="str">
        <f t="shared" si="1"/>
        <v>MGRA-3.10</v>
      </c>
      <c r="G23" s="7" t="s">
        <v>1200</v>
      </c>
      <c r="H23" s="7" t="s">
        <v>1656</v>
      </c>
      <c r="I23" s="68" t="s">
        <v>1202</v>
      </c>
      <c r="J23" s="11">
        <v>45789</v>
      </c>
      <c r="K23" s="11">
        <v>45792</v>
      </c>
      <c r="L23" s="11">
        <v>45792</v>
      </c>
      <c r="M23" s="43" t="s">
        <v>1679</v>
      </c>
      <c r="N23" s="6">
        <v>1</v>
      </c>
      <c r="O23" s="6" t="s">
        <v>1644</v>
      </c>
      <c r="P23" s="6" t="s">
        <v>1386</v>
      </c>
      <c r="Q23" s="6" t="str">
        <f>VLOOKUP(P23,'WMP Sections'!B:D,2,FALSE)</f>
        <v>4-3: Frequently De-energized Circuits . 22</v>
      </c>
      <c r="R23" s="6" t="s">
        <v>1205</v>
      </c>
      <c r="S23" s="6" t="s">
        <v>1205</v>
      </c>
    </row>
    <row r="24" spans="1:19" s="8" customFormat="1" ht="158.4" x14ac:dyDescent="0.25">
      <c r="A24" s="6">
        <v>21</v>
      </c>
      <c r="B24" s="6" t="s">
        <v>15</v>
      </c>
      <c r="C24" s="6">
        <v>3</v>
      </c>
      <c r="D24" s="6" t="str">
        <f t="shared" si="0"/>
        <v>MGRA-3</v>
      </c>
      <c r="E24" s="6">
        <v>11</v>
      </c>
      <c r="F24" s="6" t="str">
        <f t="shared" si="1"/>
        <v>MGRA-3.11</v>
      </c>
      <c r="G24" s="7" t="s">
        <v>1201</v>
      </c>
      <c r="H24" s="7" t="s">
        <v>1657</v>
      </c>
      <c r="I24" s="68" t="s">
        <v>1202</v>
      </c>
      <c r="J24" s="11">
        <v>45789</v>
      </c>
      <c r="K24" s="11">
        <v>45792</v>
      </c>
      <c r="L24" s="11">
        <v>45792</v>
      </c>
      <c r="M24" s="43" t="s">
        <v>1676</v>
      </c>
      <c r="N24" s="6">
        <v>0</v>
      </c>
      <c r="O24" s="6" t="s">
        <v>1644</v>
      </c>
      <c r="P24" s="6" t="s">
        <v>1205</v>
      </c>
      <c r="Q24" s="6" t="s">
        <v>1633</v>
      </c>
      <c r="R24" s="6" t="s">
        <v>1205</v>
      </c>
      <c r="S24" s="6" t="s">
        <v>1205</v>
      </c>
    </row>
    <row r="25" spans="1:19" s="8" customFormat="1" ht="250.8" x14ac:dyDescent="0.25">
      <c r="A25" s="6">
        <v>22</v>
      </c>
      <c r="B25" s="6" t="s">
        <v>16</v>
      </c>
      <c r="C25" s="6">
        <v>3</v>
      </c>
      <c r="D25" s="6" t="str">
        <f t="shared" si="0"/>
        <v>OEIS-3</v>
      </c>
      <c r="E25" s="6">
        <v>1</v>
      </c>
      <c r="F25" s="6" t="str">
        <f t="shared" si="1"/>
        <v>OEIS-3.1</v>
      </c>
      <c r="G25" s="7" t="s">
        <v>1658</v>
      </c>
      <c r="H25" s="7" t="s">
        <v>1680</v>
      </c>
      <c r="I25" s="6" t="s">
        <v>1195</v>
      </c>
      <c r="J25" s="11">
        <v>45790</v>
      </c>
      <c r="K25" s="11">
        <v>45793</v>
      </c>
      <c r="L25" s="11">
        <v>45793</v>
      </c>
      <c r="M25" s="43" t="s">
        <v>1703</v>
      </c>
      <c r="N25" s="6">
        <v>0</v>
      </c>
      <c r="O25" s="6" t="s">
        <v>1644</v>
      </c>
      <c r="P25" s="6">
        <v>9.1300000000000008</v>
      </c>
      <c r="Q25" s="6" t="str">
        <f>VLOOKUP(P25,'WMP Sections'!B:D,2,FALSE)</f>
        <v xml:space="preserve">9.13 Workforce Planning (WMP.506) </v>
      </c>
      <c r="R25" s="6" t="s">
        <v>1205</v>
      </c>
      <c r="S25" s="6" t="s">
        <v>1205</v>
      </c>
    </row>
    <row r="26" spans="1:19" s="8" customFormat="1" ht="409.6" x14ac:dyDescent="0.25">
      <c r="A26" s="6">
        <v>23</v>
      </c>
      <c r="B26" s="6" t="s">
        <v>16</v>
      </c>
      <c r="C26" s="6">
        <v>3</v>
      </c>
      <c r="D26" s="6" t="str">
        <f t="shared" si="0"/>
        <v>OEIS-3</v>
      </c>
      <c r="E26" s="6">
        <v>2</v>
      </c>
      <c r="F26" s="6" t="str">
        <f t="shared" si="1"/>
        <v>OEIS-3.2</v>
      </c>
      <c r="G26" s="7" t="s">
        <v>1659</v>
      </c>
      <c r="H26" s="7" t="s">
        <v>1681</v>
      </c>
      <c r="I26" s="6" t="s">
        <v>1195</v>
      </c>
      <c r="J26" s="11">
        <v>45790</v>
      </c>
      <c r="K26" s="11">
        <v>45793</v>
      </c>
      <c r="L26" s="11">
        <v>45793</v>
      </c>
      <c r="M26" s="43" t="s">
        <v>1705</v>
      </c>
      <c r="N26" s="6">
        <v>1</v>
      </c>
      <c r="O26" s="6" t="s">
        <v>1644</v>
      </c>
      <c r="P26" s="6">
        <v>10.6</v>
      </c>
      <c r="Q26" s="6" t="str">
        <f>VLOOKUP(P26,'WMP Sections'!B:D,2,FALSE)</f>
        <v xml:space="preserve">10.6 Fire Potential Index (WMP.450) </v>
      </c>
      <c r="R26" s="6" t="s">
        <v>744</v>
      </c>
      <c r="S26" s="6" t="str">
        <f>VLOOKUP(R26,'WMP Sections'!B:D,2,FALSE)</f>
        <v xml:space="preserve">10.6.1 Existing Calculation Approach and Use </v>
      </c>
    </row>
    <row r="27" spans="1:19" s="8" customFormat="1" ht="409.6" x14ac:dyDescent="0.25">
      <c r="A27" s="6">
        <v>24</v>
      </c>
      <c r="B27" s="6" t="s">
        <v>16</v>
      </c>
      <c r="C27" s="6">
        <v>3</v>
      </c>
      <c r="D27" s="6" t="str">
        <f t="shared" si="0"/>
        <v>OEIS-3</v>
      </c>
      <c r="E27" s="6">
        <v>3</v>
      </c>
      <c r="F27" s="6" t="str">
        <f t="shared" si="1"/>
        <v>OEIS-3.3</v>
      </c>
      <c r="G27" s="7" t="s">
        <v>1660</v>
      </c>
      <c r="H27" s="7" t="s">
        <v>1682</v>
      </c>
      <c r="I27" s="6" t="s">
        <v>1195</v>
      </c>
      <c r="J27" s="11">
        <v>45790</v>
      </c>
      <c r="K27" s="11">
        <v>45793</v>
      </c>
      <c r="L27" s="11">
        <v>45793</v>
      </c>
      <c r="M27" s="43" t="s">
        <v>1704</v>
      </c>
      <c r="N27" s="6">
        <v>1</v>
      </c>
      <c r="O27" s="6" t="s">
        <v>1644</v>
      </c>
      <c r="P27" s="6" t="s">
        <v>1431</v>
      </c>
      <c r="Q27" s="6" t="str">
        <f>VLOOKUP(P27,'WMP Sections'!B:D,2,FALSE)</f>
        <v>Areas for Continued Improvement</v>
      </c>
      <c r="R27" s="6" t="s">
        <v>1205</v>
      </c>
      <c r="S27" s="6" t="s">
        <v>1205</v>
      </c>
    </row>
    <row r="28" spans="1:19" s="8" customFormat="1" ht="409.6" x14ac:dyDescent="0.25">
      <c r="A28" s="6">
        <v>25</v>
      </c>
      <c r="B28" s="6" t="s">
        <v>16</v>
      </c>
      <c r="C28" s="6">
        <v>3</v>
      </c>
      <c r="D28" s="6" t="str">
        <f t="shared" si="0"/>
        <v>OEIS-3</v>
      </c>
      <c r="E28" s="6">
        <v>4</v>
      </c>
      <c r="F28" s="6" t="str">
        <f t="shared" si="1"/>
        <v>OEIS-3.4</v>
      </c>
      <c r="G28" s="7" t="s">
        <v>1661</v>
      </c>
      <c r="H28" s="7" t="s">
        <v>1683</v>
      </c>
      <c r="I28" s="6" t="s">
        <v>1195</v>
      </c>
      <c r="J28" s="11">
        <v>45790</v>
      </c>
      <c r="K28" s="11">
        <v>45793</v>
      </c>
      <c r="L28" s="11">
        <v>45793</v>
      </c>
      <c r="M28" s="43" t="s">
        <v>1703</v>
      </c>
      <c r="N28" s="6">
        <v>0</v>
      </c>
      <c r="O28" s="6" t="s">
        <v>1644</v>
      </c>
      <c r="P28" s="6" t="s">
        <v>1431</v>
      </c>
      <c r="Q28" s="6" t="str">
        <f>VLOOKUP(P28,'WMP Sections'!B:D,2,FALSE)</f>
        <v>Areas for Continued Improvement</v>
      </c>
      <c r="R28" s="6" t="s">
        <v>1205</v>
      </c>
      <c r="S28" s="6" t="s">
        <v>1205</v>
      </c>
    </row>
    <row r="29" spans="1:19" s="8" customFormat="1" ht="132" x14ac:dyDescent="0.25">
      <c r="A29" s="6">
        <v>26</v>
      </c>
      <c r="B29" s="6" t="s">
        <v>16</v>
      </c>
      <c r="C29" s="6">
        <v>3</v>
      </c>
      <c r="D29" s="6" t="str">
        <f t="shared" si="0"/>
        <v>OEIS-3</v>
      </c>
      <c r="E29" s="6">
        <v>5</v>
      </c>
      <c r="F29" s="6" t="str">
        <f t="shared" si="1"/>
        <v>OEIS-3.5</v>
      </c>
      <c r="G29" s="7" t="s">
        <v>1662</v>
      </c>
      <c r="H29" s="7" t="s">
        <v>1684</v>
      </c>
      <c r="I29" s="6" t="s">
        <v>1195</v>
      </c>
      <c r="J29" s="11">
        <v>45790</v>
      </c>
      <c r="K29" s="11">
        <v>45793</v>
      </c>
      <c r="L29" s="11">
        <v>45793</v>
      </c>
      <c r="M29" s="43" t="s">
        <v>1703</v>
      </c>
      <c r="N29" s="6">
        <v>1</v>
      </c>
      <c r="O29" s="6" t="s">
        <v>1644</v>
      </c>
      <c r="P29" s="6" t="s">
        <v>1431</v>
      </c>
      <c r="Q29" s="6" t="str">
        <f>VLOOKUP(P29,'WMP Sections'!B:D,2,FALSE)</f>
        <v>Areas for Continued Improvement</v>
      </c>
      <c r="R29" s="6" t="s">
        <v>1205</v>
      </c>
      <c r="S29" s="6" t="s">
        <v>1205</v>
      </c>
    </row>
    <row r="30" spans="1:19" s="8" customFormat="1" ht="158.4" x14ac:dyDescent="0.25">
      <c r="A30" s="6">
        <v>27</v>
      </c>
      <c r="B30" s="6" t="s">
        <v>16</v>
      </c>
      <c r="C30" s="6">
        <v>3</v>
      </c>
      <c r="D30" s="6" t="str">
        <f t="shared" si="0"/>
        <v>OEIS-3</v>
      </c>
      <c r="E30" s="6">
        <v>6</v>
      </c>
      <c r="F30" s="6" t="str">
        <f t="shared" si="1"/>
        <v>OEIS-3.6</v>
      </c>
      <c r="G30" s="7" t="s">
        <v>1663</v>
      </c>
      <c r="H30" s="7" t="s">
        <v>1685</v>
      </c>
      <c r="I30" s="6" t="s">
        <v>1195</v>
      </c>
      <c r="J30" s="11">
        <v>45790</v>
      </c>
      <c r="K30" s="11">
        <v>45793</v>
      </c>
      <c r="L30" s="11">
        <v>45793</v>
      </c>
      <c r="M30" s="43" t="s">
        <v>1703</v>
      </c>
      <c r="N30" s="6">
        <v>0</v>
      </c>
      <c r="O30" s="6" t="s">
        <v>1644</v>
      </c>
      <c r="P30" s="6" t="s">
        <v>1431</v>
      </c>
      <c r="Q30" s="6" t="str">
        <f>VLOOKUP(P30,'WMP Sections'!B:D,2,FALSE)</f>
        <v>Areas for Continued Improvement</v>
      </c>
      <c r="R30" s="6" t="s">
        <v>1205</v>
      </c>
      <c r="S30" s="6" t="s">
        <v>1205</v>
      </c>
    </row>
    <row r="31" spans="1:19" s="8" customFormat="1" ht="409.6" x14ac:dyDescent="0.25">
      <c r="A31" s="6">
        <v>28</v>
      </c>
      <c r="B31" s="6" t="s">
        <v>16</v>
      </c>
      <c r="C31" s="6">
        <v>4</v>
      </c>
      <c r="D31" s="6" t="str">
        <f t="shared" si="0"/>
        <v>OEIS-4</v>
      </c>
      <c r="E31" s="6">
        <v>1</v>
      </c>
      <c r="F31" s="6" t="str">
        <f t="shared" si="1"/>
        <v>OEIS-4.1</v>
      </c>
      <c r="G31" s="7" t="s">
        <v>1664</v>
      </c>
      <c r="H31" s="7" t="s">
        <v>1749</v>
      </c>
      <c r="I31" s="6" t="s">
        <v>1195</v>
      </c>
      <c r="J31" s="11">
        <v>45792</v>
      </c>
      <c r="K31" s="11">
        <v>45798</v>
      </c>
      <c r="L31" s="11">
        <v>45799</v>
      </c>
      <c r="M31" s="43" t="s">
        <v>1760</v>
      </c>
      <c r="N31" s="6">
        <v>0</v>
      </c>
      <c r="O31" s="6" t="s">
        <v>1644</v>
      </c>
      <c r="P31" s="6" t="s">
        <v>1205</v>
      </c>
      <c r="Q31" s="6" t="s">
        <v>1675</v>
      </c>
      <c r="R31" s="6" t="s">
        <v>1205</v>
      </c>
      <c r="S31" s="6" t="s">
        <v>1205</v>
      </c>
    </row>
    <row r="32" spans="1:19" s="8" customFormat="1" ht="409.6" x14ac:dyDescent="0.25">
      <c r="A32" s="6">
        <v>29</v>
      </c>
      <c r="B32" s="6" t="s">
        <v>16</v>
      </c>
      <c r="C32" s="6">
        <v>4</v>
      </c>
      <c r="D32" s="6" t="str">
        <f t="shared" si="0"/>
        <v>OEIS-4</v>
      </c>
      <c r="E32" s="6">
        <v>2</v>
      </c>
      <c r="F32" s="6" t="str">
        <f t="shared" si="1"/>
        <v>OEIS-4.2</v>
      </c>
      <c r="G32" s="7" t="s">
        <v>1665</v>
      </c>
      <c r="H32" s="7" t="s">
        <v>1750</v>
      </c>
      <c r="I32" s="6" t="s">
        <v>1195</v>
      </c>
      <c r="J32" s="11">
        <v>45792</v>
      </c>
      <c r="K32" s="11">
        <v>45798</v>
      </c>
      <c r="L32" s="11">
        <v>45799</v>
      </c>
      <c r="M32" s="43" t="s">
        <v>1760</v>
      </c>
      <c r="N32" s="6">
        <v>0</v>
      </c>
      <c r="O32" s="6" t="s">
        <v>1644</v>
      </c>
      <c r="P32" s="6" t="s">
        <v>1205</v>
      </c>
      <c r="Q32" s="6" t="s">
        <v>1675</v>
      </c>
      <c r="R32" s="6" t="s">
        <v>1205</v>
      </c>
      <c r="S32" s="6" t="s">
        <v>1205</v>
      </c>
    </row>
    <row r="33" spans="1:19" s="8" customFormat="1" ht="409.6" x14ac:dyDescent="0.25">
      <c r="A33" s="6">
        <v>30</v>
      </c>
      <c r="B33" s="6" t="s">
        <v>16</v>
      </c>
      <c r="C33" s="6">
        <v>4</v>
      </c>
      <c r="D33" s="6" t="str">
        <f t="shared" si="0"/>
        <v>OEIS-4</v>
      </c>
      <c r="E33" s="6">
        <v>3</v>
      </c>
      <c r="F33" s="6" t="str">
        <f t="shared" si="1"/>
        <v>OEIS-4.3</v>
      </c>
      <c r="G33" s="7" t="s">
        <v>1666</v>
      </c>
      <c r="H33" s="7" t="s">
        <v>1751</v>
      </c>
      <c r="I33" s="6" t="s">
        <v>1195</v>
      </c>
      <c r="J33" s="11">
        <v>45792</v>
      </c>
      <c r="K33" s="11">
        <v>45798</v>
      </c>
      <c r="L33" s="11">
        <v>45799</v>
      </c>
      <c r="M33" s="38" t="s">
        <v>1760</v>
      </c>
      <c r="N33" s="6">
        <v>0</v>
      </c>
      <c r="O33" s="6" t="s">
        <v>1644</v>
      </c>
      <c r="P33" s="6" t="s">
        <v>1205</v>
      </c>
      <c r="Q33" s="6" t="s">
        <v>1675</v>
      </c>
      <c r="R33" s="6" t="s">
        <v>1205</v>
      </c>
      <c r="S33" s="6" t="s">
        <v>1205</v>
      </c>
    </row>
    <row r="34" spans="1:19" s="8" customFormat="1" ht="409.6" x14ac:dyDescent="0.25">
      <c r="A34" s="6">
        <v>31</v>
      </c>
      <c r="B34" s="6" t="s">
        <v>16</v>
      </c>
      <c r="C34" s="6">
        <v>4</v>
      </c>
      <c r="D34" s="6" t="str">
        <f t="shared" si="0"/>
        <v>OEIS-4</v>
      </c>
      <c r="E34" s="6">
        <v>4</v>
      </c>
      <c r="F34" s="6" t="str">
        <f t="shared" si="1"/>
        <v>OEIS-4.4</v>
      </c>
      <c r="G34" s="7" t="s">
        <v>1667</v>
      </c>
      <c r="H34" s="7" t="s">
        <v>1752</v>
      </c>
      <c r="I34" s="6" t="s">
        <v>1195</v>
      </c>
      <c r="J34" s="11">
        <v>45792</v>
      </c>
      <c r="K34" s="11">
        <v>45798</v>
      </c>
      <c r="L34" s="11">
        <v>45799</v>
      </c>
      <c r="M34" s="38" t="s">
        <v>1760</v>
      </c>
      <c r="N34" s="6">
        <v>0</v>
      </c>
      <c r="O34" s="6" t="s">
        <v>1644</v>
      </c>
      <c r="P34" s="6" t="s">
        <v>1205</v>
      </c>
      <c r="Q34" s="6" t="s">
        <v>1675</v>
      </c>
      <c r="R34" s="6" t="s">
        <v>1205</v>
      </c>
      <c r="S34" s="6" t="s">
        <v>1205</v>
      </c>
    </row>
    <row r="35" spans="1:19" s="8" customFormat="1" ht="409.6" x14ac:dyDescent="0.25">
      <c r="A35" s="6">
        <v>32</v>
      </c>
      <c r="B35" s="6" t="s">
        <v>16</v>
      </c>
      <c r="C35" s="6">
        <v>4</v>
      </c>
      <c r="D35" s="6" t="str">
        <f t="shared" si="0"/>
        <v>OEIS-4</v>
      </c>
      <c r="E35" s="6">
        <v>5</v>
      </c>
      <c r="F35" s="6" t="str">
        <f t="shared" si="1"/>
        <v>OEIS-4.5</v>
      </c>
      <c r="G35" s="7" t="s">
        <v>1668</v>
      </c>
      <c r="H35" s="7" t="s">
        <v>1753</v>
      </c>
      <c r="I35" s="6" t="s">
        <v>1195</v>
      </c>
      <c r="J35" s="11">
        <v>45792</v>
      </c>
      <c r="K35" s="11">
        <v>45798</v>
      </c>
      <c r="L35" s="11">
        <v>45799</v>
      </c>
      <c r="M35" s="38" t="s">
        <v>1760</v>
      </c>
      <c r="N35" s="6">
        <v>0</v>
      </c>
      <c r="O35" s="6" t="s">
        <v>1644</v>
      </c>
      <c r="P35" s="6" t="s">
        <v>1205</v>
      </c>
      <c r="Q35" s="6" t="s">
        <v>1675</v>
      </c>
      <c r="R35" s="6" t="s">
        <v>1205</v>
      </c>
      <c r="S35" s="6" t="s">
        <v>1205</v>
      </c>
    </row>
    <row r="36" spans="1:19" s="8" customFormat="1" ht="409.6" x14ac:dyDescent="0.25">
      <c r="A36" s="6">
        <v>33</v>
      </c>
      <c r="B36" s="6" t="s">
        <v>16</v>
      </c>
      <c r="C36" s="6">
        <v>4</v>
      </c>
      <c r="D36" s="6" t="str">
        <f t="shared" si="0"/>
        <v>OEIS-4</v>
      </c>
      <c r="E36" s="6">
        <v>6</v>
      </c>
      <c r="F36" s="6" t="str">
        <f t="shared" si="1"/>
        <v>OEIS-4.6</v>
      </c>
      <c r="G36" s="7" t="s">
        <v>1669</v>
      </c>
      <c r="H36" s="7" t="s">
        <v>1754</v>
      </c>
      <c r="I36" s="6" t="s">
        <v>1195</v>
      </c>
      <c r="J36" s="11">
        <v>45792</v>
      </c>
      <c r="K36" s="11">
        <v>45798</v>
      </c>
      <c r="L36" s="11">
        <v>45799</v>
      </c>
      <c r="M36" s="38" t="s">
        <v>1760</v>
      </c>
      <c r="N36" s="6">
        <v>0</v>
      </c>
      <c r="O36" s="6" t="s">
        <v>1644</v>
      </c>
      <c r="P36" s="6" t="s">
        <v>1205</v>
      </c>
      <c r="Q36" s="6" t="s">
        <v>1675</v>
      </c>
      <c r="R36" s="6" t="s">
        <v>1205</v>
      </c>
      <c r="S36" s="6" t="s">
        <v>1205</v>
      </c>
    </row>
    <row r="37" spans="1:19" s="8" customFormat="1" ht="409.6" x14ac:dyDescent="0.25">
      <c r="A37" s="6">
        <v>34</v>
      </c>
      <c r="B37" s="6" t="s">
        <v>16</v>
      </c>
      <c r="C37" s="6">
        <v>4</v>
      </c>
      <c r="D37" s="6" t="str">
        <f t="shared" si="0"/>
        <v>OEIS-4</v>
      </c>
      <c r="E37" s="6">
        <v>7</v>
      </c>
      <c r="F37" s="6" t="str">
        <f t="shared" si="1"/>
        <v>OEIS-4.7</v>
      </c>
      <c r="G37" s="7" t="s">
        <v>1670</v>
      </c>
      <c r="H37" s="7" t="s">
        <v>1755</v>
      </c>
      <c r="I37" s="6" t="s">
        <v>1195</v>
      </c>
      <c r="J37" s="11">
        <v>45792</v>
      </c>
      <c r="K37" s="11">
        <v>45798</v>
      </c>
      <c r="L37" s="11">
        <v>45799</v>
      </c>
      <c r="M37" s="38" t="s">
        <v>1760</v>
      </c>
      <c r="N37" s="6">
        <v>0</v>
      </c>
      <c r="O37" s="6" t="s">
        <v>1644</v>
      </c>
      <c r="P37" s="6" t="s">
        <v>1205</v>
      </c>
      <c r="Q37" s="6" t="s">
        <v>1675</v>
      </c>
      <c r="R37" s="6" t="s">
        <v>1205</v>
      </c>
      <c r="S37" s="6" t="s">
        <v>1205</v>
      </c>
    </row>
    <row r="38" spans="1:19" s="8" customFormat="1" ht="396" x14ac:dyDescent="0.25">
      <c r="A38" s="6">
        <v>35</v>
      </c>
      <c r="B38" s="6" t="s">
        <v>16</v>
      </c>
      <c r="C38" s="6">
        <v>4</v>
      </c>
      <c r="D38" s="6" t="str">
        <f t="shared" si="0"/>
        <v>OEIS-4</v>
      </c>
      <c r="E38" s="6">
        <v>8</v>
      </c>
      <c r="F38" s="6" t="str">
        <f t="shared" si="1"/>
        <v>OEIS-4.8</v>
      </c>
      <c r="G38" s="7" t="s">
        <v>1671</v>
      </c>
      <c r="H38" s="7" t="s">
        <v>1756</v>
      </c>
      <c r="I38" s="6" t="s">
        <v>1195</v>
      </c>
      <c r="J38" s="11">
        <v>45792</v>
      </c>
      <c r="K38" s="11">
        <v>45798</v>
      </c>
      <c r="L38" s="11">
        <v>45799</v>
      </c>
      <c r="M38" s="38" t="s">
        <v>1760</v>
      </c>
      <c r="N38" s="6">
        <v>0</v>
      </c>
      <c r="O38" s="6" t="s">
        <v>1644</v>
      </c>
      <c r="P38" s="6" t="s">
        <v>1205</v>
      </c>
      <c r="Q38" s="6" t="s">
        <v>1675</v>
      </c>
      <c r="R38" s="6" t="s">
        <v>1205</v>
      </c>
      <c r="S38" s="6" t="s">
        <v>1205</v>
      </c>
    </row>
    <row r="39" spans="1:19" s="8" customFormat="1" ht="409.6" x14ac:dyDescent="0.25">
      <c r="A39" s="6">
        <v>36</v>
      </c>
      <c r="B39" s="6" t="s">
        <v>16</v>
      </c>
      <c r="C39" s="6">
        <v>4</v>
      </c>
      <c r="D39" s="6" t="str">
        <f t="shared" si="0"/>
        <v>OEIS-4</v>
      </c>
      <c r="E39" s="6">
        <v>9</v>
      </c>
      <c r="F39" s="6" t="str">
        <f t="shared" si="1"/>
        <v>OEIS-4.9</v>
      </c>
      <c r="G39" s="7" t="s">
        <v>1672</v>
      </c>
      <c r="H39" s="7" t="s">
        <v>1757</v>
      </c>
      <c r="I39" s="6" t="s">
        <v>1195</v>
      </c>
      <c r="J39" s="11">
        <v>45792</v>
      </c>
      <c r="K39" s="11">
        <v>45798</v>
      </c>
      <c r="L39" s="11">
        <v>45799</v>
      </c>
      <c r="M39" s="38" t="s">
        <v>1760</v>
      </c>
      <c r="N39" s="6">
        <v>0</v>
      </c>
      <c r="O39" s="6" t="s">
        <v>1644</v>
      </c>
      <c r="P39" s="6" t="s">
        <v>1205</v>
      </c>
      <c r="Q39" s="6" t="s">
        <v>1675</v>
      </c>
      <c r="R39" s="6" t="s">
        <v>1205</v>
      </c>
      <c r="S39" s="6" t="s">
        <v>1205</v>
      </c>
    </row>
    <row r="40" spans="1:19" s="8" customFormat="1" ht="409.6" x14ac:dyDescent="0.25">
      <c r="A40" s="6">
        <v>37</v>
      </c>
      <c r="B40" s="6" t="s">
        <v>16</v>
      </c>
      <c r="C40" s="6">
        <v>4</v>
      </c>
      <c r="D40" s="6" t="str">
        <f t="shared" si="0"/>
        <v>OEIS-4</v>
      </c>
      <c r="E40" s="6">
        <v>10</v>
      </c>
      <c r="F40" s="6" t="str">
        <f t="shared" si="1"/>
        <v>OEIS-4.10</v>
      </c>
      <c r="G40" s="7" t="s">
        <v>1673</v>
      </c>
      <c r="H40" s="7" t="s">
        <v>1758</v>
      </c>
      <c r="I40" s="6" t="s">
        <v>1195</v>
      </c>
      <c r="J40" s="11">
        <v>45792</v>
      </c>
      <c r="K40" s="11">
        <v>45798</v>
      </c>
      <c r="L40" s="11">
        <v>45799</v>
      </c>
      <c r="M40" s="38" t="s">
        <v>1760</v>
      </c>
      <c r="N40" s="6">
        <v>0</v>
      </c>
      <c r="O40" s="6" t="s">
        <v>1644</v>
      </c>
      <c r="P40" s="6" t="s">
        <v>1205</v>
      </c>
      <c r="Q40" s="6" t="s">
        <v>1675</v>
      </c>
      <c r="R40" s="6" t="s">
        <v>1205</v>
      </c>
      <c r="S40" s="6" t="s">
        <v>1205</v>
      </c>
    </row>
    <row r="41" spans="1:19" s="8" customFormat="1" ht="409.6" x14ac:dyDescent="0.25">
      <c r="A41" s="6">
        <v>38</v>
      </c>
      <c r="B41" s="6" t="s">
        <v>16</v>
      </c>
      <c r="C41" s="6">
        <v>4</v>
      </c>
      <c r="D41" s="6" t="str">
        <f t="shared" si="0"/>
        <v>OEIS-4</v>
      </c>
      <c r="E41" s="6">
        <v>11</v>
      </c>
      <c r="F41" s="6" t="str">
        <f t="shared" si="1"/>
        <v>OEIS-4.11</v>
      </c>
      <c r="G41" s="7" t="s">
        <v>1674</v>
      </c>
      <c r="H41" s="7" t="s">
        <v>1759</v>
      </c>
      <c r="I41" s="6" t="s">
        <v>1195</v>
      </c>
      <c r="J41" s="11">
        <v>45792</v>
      </c>
      <c r="K41" s="11">
        <v>45798</v>
      </c>
      <c r="L41" s="11">
        <v>45799</v>
      </c>
      <c r="M41" s="38" t="s">
        <v>1760</v>
      </c>
      <c r="N41" s="6">
        <v>0</v>
      </c>
      <c r="O41" s="6" t="s">
        <v>1644</v>
      </c>
      <c r="P41" s="6" t="s">
        <v>1205</v>
      </c>
      <c r="Q41" s="6" t="s">
        <v>1675</v>
      </c>
      <c r="R41" s="6" t="s">
        <v>1205</v>
      </c>
      <c r="S41" s="6" t="s">
        <v>1205</v>
      </c>
    </row>
    <row r="42" spans="1:19" s="8" customFormat="1" ht="409.6" x14ac:dyDescent="0.25">
      <c r="A42" s="6">
        <v>39</v>
      </c>
      <c r="B42" s="6" t="s">
        <v>16</v>
      </c>
      <c r="C42" s="6">
        <v>5</v>
      </c>
      <c r="D42" s="6" t="str">
        <f t="shared" si="0"/>
        <v>OEIS-5</v>
      </c>
      <c r="E42" s="6">
        <v>1</v>
      </c>
      <c r="F42" s="6" t="str">
        <f t="shared" si="1"/>
        <v>OEIS-5.1</v>
      </c>
      <c r="G42" s="7" t="s">
        <v>1686</v>
      </c>
      <c r="H42" s="7" t="s">
        <v>1724</v>
      </c>
      <c r="I42" s="6" t="s">
        <v>1195</v>
      </c>
      <c r="J42" s="11">
        <v>45793</v>
      </c>
      <c r="K42" s="11">
        <v>45798</v>
      </c>
      <c r="L42" s="11">
        <v>45798</v>
      </c>
      <c r="M42" s="38" t="s">
        <v>1747</v>
      </c>
      <c r="N42" s="6">
        <v>1</v>
      </c>
      <c r="O42" s="6" t="s">
        <v>1644</v>
      </c>
      <c r="P42" s="6">
        <v>12.2</v>
      </c>
      <c r="Q42" s="6" t="str">
        <f>VLOOKUP(P42,'WMP Sections'!B:D,2,FALSE)</f>
        <v>12.2 Summary of Enterprise Systems .</v>
      </c>
      <c r="R42" s="6" t="s">
        <v>1205</v>
      </c>
      <c r="S42" s="6" t="s">
        <v>1205</v>
      </c>
    </row>
    <row r="43" spans="1:19" s="8" customFormat="1" ht="409.6" x14ac:dyDescent="0.25">
      <c r="A43" s="6">
        <v>40</v>
      </c>
      <c r="B43" s="6" t="s">
        <v>16</v>
      </c>
      <c r="C43" s="6">
        <v>5</v>
      </c>
      <c r="D43" s="6" t="str">
        <f t="shared" si="0"/>
        <v>OEIS-5</v>
      </c>
      <c r="E43" s="6">
        <v>2</v>
      </c>
      <c r="F43" s="6" t="str">
        <f t="shared" si="1"/>
        <v>OEIS-5.2</v>
      </c>
      <c r="G43" s="7" t="s">
        <v>1687</v>
      </c>
      <c r="H43" s="7" t="s">
        <v>1725</v>
      </c>
      <c r="I43" s="6" t="s">
        <v>1195</v>
      </c>
      <c r="J43" s="11">
        <v>45793</v>
      </c>
      <c r="K43" s="11">
        <v>45798</v>
      </c>
      <c r="L43" s="11">
        <v>45798</v>
      </c>
      <c r="M43" s="38" t="s">
        <v>1741</v>
      </c>
      <c r="N43" s="6">
        <v>0</v>
      </c>
      <c r="O43" s="6" t="s">
        <v>1644</v>
      </c>
      <c r="P43" s="6" t="s">
        <v>1205</v>
      </c>
      <c r="Q43" s="6" t="s">
        <v>1715</v>
      </c>
      <c r="R43" s="6" t="s">
        <v>1205</v>
      </c>
      <c r="S43" s="6" t="s">
        <v>1205</v>
      </c>
    </row>
    <row r="44" spans="1:19" s="8" customFormat="1" ht="211.2" x14ac:dyDescent="0.25">
      <c r="A44" s="6">
        <v>41</v>
      </c>
      <c r="B44" s="6" t="s">
        <v>16</v>
      </c>
      <c r="C44" s="6">
        <v>5</v>
      </c>
      <c r="D44" s="6" t="str">
        <f t="shared" si="0"/>
        <v>OEIS-5</v>
      </c>
      <c r="E44" s="6">
        <v>3</v>
      </c>
      <c r="F44" s="6" t="str">
        <f t="shared" si="1"/>
        <v>OEIS-5.3</v>
      </c>
      <c r="G44" s="7" t="s">
        <v>1688</v>
      </c>
      <c r="H44" s="7" t="s">
        <v>1726</v>
      </c>
      <c r="I44" s="6" t="s">
        <v>1195</v>
      </c>
      <c r="J44" s="11">
        <v>45793</v>
      </c>
      <c r="K44" s="11">
        <v>45798</v>
      </c>
      <c r="L44" s="11">
        <v>45798</v>
      </c>
      <c r="M44" s="38" t="s">
        <v>1741</v>
      </c>
      <c r="N44" s="6">
        <v>0</v>
      </c>
      <c r="O44" s="6" t="s">
        <v>1644</v>
      </c>
      <c r="P44" s="6" t="s">
        <v>1205</v>
      </c>
      <c r="Q44" s="6" t="s">
        <v>1716</v>
      </c>
      <c r="R44" s="6" t="s">
        <v>1205</v>
      </c>
      <c r="S44" s="6" t="s">
        <v>1205</v>
      </c>
    </row>
    <row r="45" spans="1:19" s="8" customFormat="1" ht="409.6" x14ac:dyDescent="0.25">
      <c r="A45" s="6">
        <v>42</v>
      </c>
      <c r="B45" s="6" t="s">
        <v>16</v>
      </c>
      <c r="C45" s="6">
        <v>5</v>
      </c>
      <c r="D45" s="6" t="str">
        <f t="shared" si="0"/>
        <v>OEIS-5</v>
      </c>
      <c r="E45" s="6">
        <v>4</v>
      </c>
      <c r="F45" s="6" t="str">
        <f t="shared" si="1"/>
        <v>OEIS-5.4</v>
      </c>
      <c r="G45" s="7" t="s">
        <v>1689</v>
      </c>
      <c r="H45" s="7" t="s">
        <v>1727</v>
      </c>
      <c r="I45" s="6" t="s">
        <v>1195</v>
      </c>
      <c r="J45" s="11">
        <v>45793</v>
      </c>
      <c r="K45" s="11">
        <v>45798</v>
      </c>
      <c r="L45" s="11">
        <v>45798</v>
      </c>
      <c r="M45" s="38" t="s">
        <v>1741</v>
      </c>
      <c r="N45" s="6">
        <v>0</v>
      </c>
      <c r="O45" s="6" t="s">
        <v>1644</v>
      </c>
      <c r="P45" s="6" t="s">
        <v>1205</v>
      </c>
      <c r="Q45" s="6" t="s">
        <v>1717</v>
      </c>
      <c r="R45" s="6" t="s">
        <v>1205</v>
      </c>
      <c r="S45" s="6" t="s">
        <v>1205</v>
      </c>
    </row>
    <row r="46" spans="1:19" s="8" customFormat="1" ht="184.8" x14ac:dyDescent="0.25">
      <c r="A46" s="6">
        <v>43</v>
      </c>
      <c r="B46" s="6" t="s">
        <v>16</v>
      </c>
      <c r="C46" s="6">
        <v>5</v>
      </c>
      <c r="D46" s="6" t="str">
        <f t="shared" si="0"/>
        <v>OEIS-5</v>
      </c>
      <c r="E46" s="6">
        <v>5</v>
      </c>
      <c r="F46" s="6" t="str">
        <f t="shared" si="1"/>
        <v>OEIS-5.5</v>
      </c>
      <c r="G46" s="7" t="s">
        <v>1690</v>
      </c>
      <c r="H46" s="7" t="s">
        <v>1728</v>
      </c>
      <c r="I46" s="6" t="s">
        <v>1195</v>
      </c>
      <c r="J46" s="11">
        <v>45793</v>
      </c>
      <c r="K46" s="11">
        <v>45798</v>
      </c>
      <c r="L46" s="11">
        <v>45798</v>
      </c>
      <c r="M46" s="38" t="s">
        <v>1748</v>
      </c>
      <c r="N46" s="6">
        <v>1</v>
      </c>
      <c r="O46" s="6" t="s">
        <v>1644</v>
      </c>
      <c r="P46" s="6"/>
      <c r="Q46" s="6" t="e">
        <f>VLOOKUP(P46,'WMP Sections'!B:D,2,FALSE)</f>
        <v>#N/A</v>
      </c>
      <c r="R46" s="6"/>
      <c r="S46" s="6" t="e">
        <f>VLOOKUP(R46,'WMP Sections'!B:D,2,FALSE)</f>
        <v>#N/A</v>
      </c>
    </row>
    <row r="47" spans="1:19" s="8" customFormat="1" ht="198" x14ac:dyDescent="0.25">
      <c r="A47" s="6">
        <v>44</v>
      </c>
      <c r="B47" s="6" t="s">
        <v>16</v>
      </c>
      <c r="C47" s="6">
        <v>5</v>
      </c>
      <c r="D47" s="6" t="str">
        <f t="shared" si="0"/>
        <v>OEIS-5</v>
      </c>
      <c r="E47" s="6">
        <v>6</v>
      </c>
      <c r="F47" s="6" t="str">
        <f t="shared" si="1"/>
        <v>OEIS-5.6</v>
      </c>
      <c r="G47" s="7" t="s">
        <v>1691</v>
      </c>
      <c r="H47" s="7" t="s">
        <v>1729</v>
      </c>
      <c r="I47" s="6" t="s">
        <v>1195</v>
      </c>
      <c r="J47" s="11">
        <v>45793</v>
      </c>
      <c r="K47" s="11">
        <v>45798</v>
      </c>
      <c r="L47" s="11">
        <v>45798</v>
      </c>
      <c r="M47" s="38" t="s">
        <v>1741</v>
      </c>
      <c r="N47" s="6">
        <v>0</v>
      </c>
      <c r="O47" s="6" t="s">
        <v>1644</v>
      </c>
      <c r="P47" s="6">
        <v>10.5</v>
      </c>
      <c r="Q47" s="6" t="str">
        <f>VLOOKUP(P47,'WMP Sections'!B:D,2,FALSE)</f>
        <v xml:space="preserve">10.5 Weather Forecasting </v>
      </c>
      <c r="R47" s="6">
        <v>10.5</v>
      </c>
      <c r="S47" s="6" t="str">
        <f>VLOOKUP(R47,'WMP Sections'!B:D,2,FALSE)</f>
        <v xml:space="preserve">10.5 Weather Forecasting </v>
      </c>
    </row>
    <row r="48" spans="1:19" s="8" customFormat="1" ht="105.6" x14ac:dyDescent="0.25">
      <c r="A48" s="6">
        <v>45</v>
      </c>
      <c r="B48" s="6" t="s">
        <v>16</v>
      </c>
      <c r="C48" s="6">
        <v>5</v>
      </c>
      <c r="D48" s="6" t="str">
        <f t="shared" si="0"/>
        <v>OEIS-5</v>
      </c>
      <c r="E48" s="6">
        <v>7</v>
      </c>
      <c r="F48" s="6" t="str">
        <f t="shared" si="1"/>
        <v>OEIS-5.7</v>
      </c>
      <c r="G48" s="7" t="s">
        <v>1692</v>
      </c>
      <c r="H48" s="7" t="s">
        <v>1730</v>
      </c>
      <c r="I48" s="6" t="s">
        <v>1195</v>
      </c>
      <c r="J48" s="11">
        <v>45793</v>
      </c>
      <c r="K48" s="11">
        <v>45798</v>
      </c>
      <c r="L48" s="11">
        <v>45798</v>
      </c>
      <c r="M48" s="38" t="s">
        <v>1741</v>
      </c>
      <c r="N48" s="6">
        <v>0</v>
      </c>
      <c r="O48" s="6" t="s">
        <v>1644</v>
      </c>
      <c r="P48" s="6" t="s">
        <v>1205</v>
      </c>
      <c r="Q48" s="6" t="s">
        <v>1718</v>
      </c>
      <c r="R48" s="6" t="s">
        <v>1205</v>
      </c>
      <c r="S48" s="6" t="s">
        <v>1205</v>
      </c>
    </row>
    <row r="49" spans="1:19" s="8" customFormat="1" ht="184.8" x14ac:dyDescent="0.25">
      <c r="A49" s="6">
        <v>46</v>
      </c>
      <c r="B49" s="6" t="s">
        <v>16</v>
      </c>
      <c r="C49" s="6">
        <v>5</v>
      </c>
      <c r="D49" s="6" t="str">
        <f t="shared" si="0"/>
        <v>OEIS-5</v>
      </c>
      <c r="E49" s="6">
        <v>8</v>
      </c>
      <c r="F49" s="6" t="str">
        <f t="shared" si="1"/>
        <v>OEIS-5.8</v>
      </c>
      <c r="G49" s="7" t="s">
        <v>1693</v>
      </c>
      <c r="H49" s="7" t="s">
        <v>1731</v>
      </c>
      <c r="I49" s="6" t="s">
        <v>1195</v>
      </c>
      <c r="J49" s="11">
        <v>45793</v>
      </c>
      <c r="K49" s="11">
        <v>45798</v>
      </c>
      <c r="L49" s="11">
        <v>45798</v>
      </c>
      <c r="M49" s="38" t="s">
        <v>1741</v>
      </c>
      <c r="N49" s="6">
        <v>0</v>
      </c>
      <c r="O49" s="6" t="s">
        <v>1644</v>
      </c>
      <c r="P49" s="6">
        <v>9.11</v>
      </c>
      <c r="Q49" s="6" t="str">
        <f>VLOOKUP(P49,'WMP Sections'!B:D,2,FALSE)</f>
        <v>9.11 Quality Assurance and Quality Control of Vegetation Management (WMP.505)</v>
      </c>
      <c r="R49" s="6" t="s">
        <v>705</v>
      </c>
      <c r="S49" s="6" t="str">
        <f>VLOOKUP(R49,'WMP Sections'!B:D,2,FALSE)</f>
        <v xml:space="preserve">9.11.1 Overview, Objectives, and Targets </v>
      </c>
    </row>
    <row r="50" spans="1:19" s="8" customFormat="1" ht="330" x14ac:dyDescent="0.25">
      <c r="A50" s="6">
        <v>47</v>
      </c>
      <c r="B50" s="6" t="s">
        <v>16</v>
      </c>
      <c r="C50" s="6">
        <v>5</v>
      </c>
      <c r="D50" s="6" t="str">
        <f t="shared" si="0"/>
        <v>OEIS-5</v>
      </c>
      <c r="E50" s="6">
        <v>9</v>
      </c>
      <c r="F50" s="6" t="str">
        <f t="shared" si="1"/>
        <v>OEIS-5.9</v>
      </c>
      <c r="G50" s="7" t="s">
        <v>1694</v>
      </c>
      <c r="H50" s="7" t="s">
        <v>1732</v>
      </c>
      <c r="I50" s="6" t="s">
        <v>1195</v>
      </c>
      <c r="J50" s="11">
        <v>45793</v>
      </c>
      <c r="K50" s="11">
        <v>45798</v>
      </c>
      <c r="L50" s="11">
        <v>45798</v>
      </c>
      <c r="M50" s="38" t="s">
        <v>1741</v>
      </c>
      <c r="N50" s="6">
        <v>0</v>
      </c>
      <c r="O50" s="6" t="s">
        <v>1644</v>
      </c>
      <c r="P50" s="6">
        <v>9.1199999999999992</v>
      </c>
      <c r="Q50" s="6" t="str">
        <f>VLOOKUP(P50,'WMP Sections'!B:D,2,FALSE)</f>
        <v xml:space="preserve">9.12 Work Orders </v>
      </c>
      <c r="R50" s="6" t="s">
        <v>714</v>
      </c>
      <c r="S50" s="6" t="str">
        <f>VLOOKUP(R50,'WMP Sections'!B:D,2,FALSE)</f>
        <v>9.12.3 Trends .</v>
      </c>
    </row>
    <row r="51" spans="1:19" s="8" customFormat="1" ht="409.6" x14ac:dyDescent="0.25">
      <c r="A51" s="6">
        <v>48</v>
      </c>
      <c r="B51" s="6" t="s">
        <v>16</v>
      </c>
      <c r="C51" s="6">
        <v>5</v>
      </c>
      <c r="D51" s="6" t="str">
        <f t="shared" si="0"/>
        <v>OEIS-5</v>
      </c>
      <c r="E51" s="6">
        <v>10</v>
      </c>
      <c r="F51" s="6" t="str">
        <f t="shared" si="1"/>
        <v>OEIS-5.10</v>
      </c>
      <c r="G51" s="7" t="s">
        <v>1695</v>
      </c>
      <c r="H51" s="7" t="s">
        <v>1733</v>
      </c>
      <c r="I51" s="6" t="s">
        <v>1195</v>
      </c>
      <c r="J51" s="11">
        <v>45793</v>
      </c>
      <c r="K51" s="11">
        <v>45798</v>
      </c>
      <c r="L51" s="11">
        <v>45798</v>
      </c>
      <c r="M51" s="38" t="s">
        <v>1746</v>
      </c>
      <c r="N51" s="6">
        <v>1</v>
      </c>
      <c r="O51" s="6" t="s">
        <v>1644</v>
      </c>
      <c r="P51" s="6">
        <v>9.4</v>
      </c>
      <c r="Q51" s="6" t="str">
        <f>VLOOKUP(P51,'WMP Sections'!B:D,2,FALSE)</f>
        <v xml:space="preserve">9.4 Pole Clearing (WMP.512) </v>
      </c>
      <c r="R51" s="6" t="s">
        <v>660</v>
      </c>
      <c r="S51" s="6" t="str">
        <f>VLOOKUP(R51,'WMP Sections'!B:D,2,FALSE)</f>
        <v>9.4.4 Updates .</v>
      </c>
    </row>
    <row r="52" spans="1:19" s="8" customFormat="1" ht="250.8" x14ac:dyDescent="0.25">
      <c r="A52" s="6">
        <v>49</v>
      </c>
      <c r="B52" s="6" t="s">
        <v>16</v>
      </c>
      <c r="C52" s="6">
        <v>5</v>
      </c>
      <c r="D52" s="6" t="str">
        <f t="shared" si="0"/>
        <v>OEIS-5</v>
      </c>
      <c r="E52" s="6">
        <v>11</v>
      </c>
      <c r="F52" s="6" t="str">
        <f t="shared" si="1"/>
        <v>OEIS-5.11</v>
      </c>
      <c r="G52" s="7" t="s">
        <v>1696</v>
      </c>
      <c r="H52" s="7" t="s">
        <v>1734</v>
      </c>
      <c r="I52" s="6" t="s">
        <v>1195</v>
      </c>
      <c r="J52" s="11">
        <v>45793</v>
      </c>
      <c r="K52" s="11">
        <v>45798</v>
      </c>
      <c r="L52" s="11">
        <v>45798</v>
      </c>
      <c r="M52" s="38" t="s">
        <v>1741</v>
      </c>
      <c r="N52" s="6">
        <v>0</v>
      </c>
      <c r="O52" s="6" t="s">
        <v>1644</v>
      </c>
      <c r="P52" s="6">
        <v>9.1</v>
      </c>
      <c r="Q52" s="6" t="str">
        <f>VLOOKUP(P52,'WMP Sections'!B:D,2,FALSE)</f>
        <v>9.1 Targets.</v>
      </c>
      <c r="R52" s="6" t="s">
        <v>638</v>
      </c>
      <c r="S52" s="6" t="str">
        <f>VLOOKUP(R52,'WMP Sections'!B:D,2,FALSE)</f>
        <v>9.1.2 Quantitative Targets .</v>
      </c>
    </row>
    <row r="53" spans="1:19" s="8" customFormat="1" ht="145.19999999999999" customHeight="1" x14ac:dyDescent="0.25">
      <c r="A53" s="6">
        <v>50</v>
      </c>
      <c r="B53" s="6" t="s">
        <v>16</v>
      </c>
      <c r="C53" s="6">
        <v>5</v>
      </c>
      <c r="D53" s="6" t="str">
        <f t="shared" si="0"/>
        <v>OEIS-5</v>
      </c>
      <c r="E53" s="6">
        <v>12</v>
      </c>
      <c r="F53" s="6" t="str">
        <f t="shared" si="1"/>
        <v>OEIS-5.12</v>
      </c>
      <c r="G53" s="7" t="s">
        <v>1697</v>
      </c>
      <c r="H53" s="7" t="s">
        <v>1735</v>
      </c>
      <c r="I53" s="6" t="s">
        <v>1195</v>
      </c>
      <c r="J53" s="11">
        <v>45793</v>
      </c>
      <c r="K53" s="11">
        <v>45798</v>
      </c>
      <c r="L53" s="11">
        <v>45798</v>
      </c>
      <c r="M53" s="38" t="s">
        <v>1745</v>
      </c>
      <c r="N53" s="6">
        <v>1</v>
      </c>
      <c r="O53" s="6" t="s">
        <v>1644</v>
      </c>
      <c r="P53" s="6" t="s">
        <v>1431</v>
      </c>
      <c r="Q53" s="6" t="str">
        <f>VLOOKUP(P53,'WMP Sections'!B:D,2,FALSE)</f>
        <v>Areas for Continued Improvement</v>
      </c>
      <c r="R53" s="6" t="s">
        <v>1205</v>
      </c>
      <c r="S53" s="6" t="s">
        <v>1205</v>
      </c>
    </row>
    <row r="54" spans="1:19" s="8" customFormat="1" ht="250.8" x14ac:dyDescent="0.25">
      <c r="A54" s="6">
        <v>51</v>
      </c>
      <c r="B54" s="6" t="s">
        <v>16</v>
      </c>
      <c r="C54" s="6">
        <v>5</v>
      </c>
      <c r="D54" s="6" t="str">
        <f t="shared" si="0"/>
        <v>OEIS-5</v>
      </c>
      <c r="E54" s="6">
        <v>13</v>
      </c>
      <c r="F54" s="6" t="str">
        <f t="shared" si="1"/>
        <v>OEIS-5.13</v>
      </c>
      <c r="G54" s="7" t="s">
        <v>1698</v>
      </c>
      <c r="H54" s="7" t="s">
        <v>1736</v>
      </c>
      <c r="I54" s="6" t="s">
        <v>1195</v>
      </c>
      <c r="J54" s="11">
        <v>45793</v>
      </c>
      <c r="K54" s="11">
        <v>45798</v>
      </c>
      <c r="L54" s="11">
        <v>45798</v>
      </c>
      <c r="M54" s="38" t="s">
        <v>1744</v>
      </c>
      <c r="N54" s="6">
        <v>1</v>
      </c>
      <c r="O54" s="6" t="s">
        <v>1644</v>
      </c>
      <c r="P54" s="6" t="s">
        <v>1452</v>
      </c>
      <c r="Q54" s="6" t="str">
        <f>VLOOKUP(P54,'WMP Sections'!B:D,2,FALSE)</f>
        <v>8-1: Grid Design, Operations, and Maintenance Targets by Year  126</v>
      </c>
      <c r="R54" s="6" t="s">
        <v>1205</v>
      </c>
      <c r="S54" s="6" t="s">
        <v>1205</v>
      </c>
    </row>
    <row r="55" spans="1:19" s="8" customFormat="1" ht="158.4" x14ac:dyDescent="0.25">
      <c r="A55" s="6">
        <v>52</v>
      </c>
      <c r="B55" s="6" t="s">
        <v>16</v>
      </c>
      <c r="C55" s="6">
        <v>5</v>
      </c>
      <c r="D55" s="6" t="str">
        <f t="shared" si="0"/>
        <v>OEIS-5</v>
      </c>
      <c r="E55" s="6">
        <v>14</v>
      </c>
      <c r="F55" s="6" t="str">
        <f t="shared" si="1"/>
        <v>OEIS-5.14</v>
      </c>
      <c r="G55" s="7" t="s">
        <v>1699</v>
      </c>
      <c r="H55" s="7" t="s">
        <v>1737</v>
      </c>
      <c r="I55" s="6" t="s">
        <v>1195</v>
      </c>
      <c r="J55" s="11">
        <v>45793</v>
      </c>
      <c r="K55" s="11">
        <v>45798</v>
      </c>
      <c r="L55" s="11">
        <v>45798</v>
      </c>
      <c r="M55" s="38" t="s">
        <v>1743</v>
      </c>
      <c r="N55" s="6">
        <v>1</v>
      </c>
      <c r="O55" s="6" t="s">
        <v>1644</v>
      </c>
      <c r="P55" s="6" t="s">
        <v>1451</v>
      </c>
      <c r="Q55" s="6" t="str">
        <f>VLOOKUP(P55,'WMP Sections'!B:D,2,FALSE)</f>
        <v>6-4: Summary of Risk Reduction for Top-Risk Circuits .. 116</v>
      </c>
      <c r="R55" s="6" t="s">
        <v>1205</v>
      </c>
      <c r="S55" s="6" t="s">
        <v>1205</v>
      </c>
    </row>
    <row r="56" spans="1:19" s="8" customFormat="1" ht="171.6" x14ac:dyDescent="0.25">
      <c r="A56" s="6">
        <v>53</v>
      </c>
      <c r="B56" s="6" t="s">
        <v>16</v>
      </c>
      <c r="C56" s="6">
        <v>5</v>
      </c>
      <c r="D56" s="6" t="str">
        <f t="shared" si="0"/>
        <v>OEIS-5</v>
      </c>
      <c r="E56" s="6">
        <v>15</v>
      </c>
      <c r="F56" s="6" t="str">
        <f t="shared" si="1"/>
        <v>OEIS-5.15</v>
      </c>
      <c r="G56" s="7" t="s">
        <v>1700</v>
      </c>
      <c r="H56" s="7" t="s">
        <v>1738</v>
      </c>
      <c r="I56" s="6" t="s">
        <v>1195</v>
      </c>
      <c r="J56" s="11">
        <v>45793</v>
      </c>
      <c r="K56" s="11">
        <v>45798</v>
      </c>
      <c r="L56" s="11">
        <v>45798</v>
      </c>
      <c r="M56" s="38" t="s">
        <v>1742</v>
      </c>
      <c r="N56" s="6">
        <v>1</v>
      </c>
      <c r="O56" s="6" t="s">
        <v>1644</v>
      </c>
      <c r="P56" s="6" t="s">
        <v>1448</v>
      </c>
      <c r="Q56" s="6" t="str">
        <f>VLOOKUP(P56,'WMP Sections'!B:D,2,FALSE)</f>
        <v>6-1: List of Prioritized Areas in an Electrical Corporations Service Territory Based on Overall Utility Risk  84</v>
      </c>
      <c r="R56" s="6" t="s">
        <v>1205</v>
      </c>
      <c r="S56" s="6" t="s">
        <v>1205</v>
      </c>
    </row>
    <row r="57" spans="1:19" s="8" customFormat="1" ht="145.19999999999999" x14ac:dyDescent="0.25">
      <c r="A57" s="6">
        <v>54</v>
      </c>
      <c r="B57" s="6" t="s">
        <v>16</v>
      </c>
      <c r="C57" s="6">
        <v>5</v>
      </c>
      <c r="D57" s="6" t="str">
        <f t="shared" si="0"/>
        <v>OEIS-5</v>
      </c>
      <c r="E57" s="6">
        <v>16</v>
      </c>
      <c r="F57" s="6" t="str">
        <f t="shared" si="1"/>
        <v>OEIS-5.16</v>
      </c>
      <c r="G57" s="7" t="s">
        <v>1701</v>
      </c>
      <c r="H57" s="7" t="s">
        <v>1739</v>
      </c>
      <c r="I57" s="6" t="s">
        <v>1195</v>
      </c>
      <c r="J57" s="11">
        <v>45793</v>
      </c>
      <c r="K57" s="11">
        <v>45798</v>
      </c>
      <c r="L57" s="11">
        <v>45798</v>
      </c>
      <c r="M57" s="38" t="s">
        <v>1741</v>
      </c>
      <c r="N57" s="6">
        <v>0</v>
      </c>
      <c r="O57" s="6" t="s">
        <v>1644</v>
      </c>
      <c r="P57" s="9" t="s">
        <v>1450</v>
      </c>
      <c r="Q57" s="6" t="str">
        <f>VLOOKUP(P57,'WMP Sections'!B:D,2,FALSE)</f>
        <v>6-3: Risk Impact of Activities .. 111</v>
      </c>
      <c r="R57" s="6" t="s">
        <v>1205</v>
      </c>
      <c r="S57" s="6" t="s">
        <v>1205</v>
      </c>
    </row>
    <row r="58" spans="1:19" s="8" customFormat="1" ht="409.6" x14ac:dyDescent="0.25">
      <c r="A58" s="6">
        <v>55</v>
      </c>
      <c r="B58" s="6" t="s">
        <v>16</v>
      </c>
      <c r="C58" s="6">
        <v>5</v>
      </c>
      <c r="D58" s="6" t="str">
        <f t="shared" si="0"/>
        <v>OEIS-5</v>
      </c>
      <c r="E58" s="6">
        <v>17</v>
      </c>
      <c r="F58" s="6" t="str">
        <f t="shared" si="1"/>
        <v>OEIS-5.17</v>
      </c>
      <c r="G58" s="7" t="s">
        <v>1702</v>
      </c>
      <c r="H58" s="7" t="s">
        <v>1740</v>
      </c>
      <c r="I58" s="6" t="s">
        <v>1195</v>
      </c>
      <c r="J58" s="11">
        <v>45793</v>
      </c>
      <c r="K58" s="11">
        <v>45798</v>
      </c>
      <c r="L58" s="11">
        <v>45798</v>
      </c>
      <c r="M58" s="38" t="s">
        <v>1741</v>
      </c>
      <c r="N58" s="6">
        <v>0</v>
      </c>
      <c r="O58" s="6" t="s">
        <v>1644</v>
      </c>
      <c r="P58" s="6" t="s">
        <v>1720</v>
      </c>
      <c r="Q58" s="6" t="s">
        <v>1721</v>
      </c>
      <c r="R58" s="6" t="s">
        <v>1719</v>
      </c>
      <c r="S58" s="6" t="s">
        <v>1722</v>
      </c>
    </row>
    <row r="59" spans="1:19" s="8" customFormat="1" ht="158.4" x14ac:dyDescent="0.25">
      <c r="A59" s="6">
        <v>56</v>
      </c>
      <c r="B59" s="6" t="s">
        <v>16</v>
      </c>
      <c r="C59" s="6">
        <v>6</v>
      </c>
      <c r="D59" s="6" t="str">
        <f t="shared" si="0"/>
        <v>OEIS-6</v>
      </c>
      <c r="E59" s="6">
        <v>1</v>
      </c>
      <c r="F59" s="6" t="str">
        <f t="shared" si="1"/>
        <v>OEIS-6.1</v>
      </c>
      <c r="G59" s="7" t="s">
        <v>1706</v>
      </c>
      <c r="H59" s="7" t="s">
        <v>1761</v>
      </c>
      <c r="I59" s="6" t="s">
        <v>1195</v>
      </c>
      <c r="J59" s="11">
        <v>45797</v>
      </c>
      <c r="K59" s="11">
        <v>45800</v>
      </c>
      <c r="L59" s="11">
        <v>45800</v>
      </c>
      <c r="M59" s="38" t="s">
        <v>1786</v>
      </c>
      <c r="N59" s="6">
        <v>0</v>
      </c>
      <c r="O59" s="6" t="s">
        <v>1644</v>
      </c>
      <c r="P59" s="6">
        <v>5.4</v>
      </c>
      <c r="Q59" s="6" t="str">
        <f>VLOOKUP(P59,'WMP Sections'!B:D,2,FALSE)</f>
        <v>5.4 Summary of Risk Models .</v>
      </c>
      <c r="R59" s="6" t="s">
        <v>1205</v>
      </c>
      <c r="S59" s="6" t="s">
        <v>1205</v>
      </c>
    </row>
    <row r="60" spans="1:19" s="8" customFormat="1" ht="171.6" x14ac:dyDescent="0.25">
      <c r="A60" s="6">
        <v>57</v>
      </c>
      <c r="B60" s="6" t="s">
        <v>16</v>
      </c>
      <c r="C60" s="6">
        <v>6</v>
      </c>
      <c r="D60" s="6" t="str">
        <f t="shared" si="0"/>
        <v>OEIS-6</v>
      </c>
      <c r="E60" s="6">
        <v>2</v>
      </c>
      <c r="F60" s="6" t="str">
        <f t="shared" si="1"/>
        <v>OEIS-6.2</v>
      </c>
      <c r="G60" s="7" t="s">
        <v>1707</v>
      </c>
      <c r="H60" s="7" t="s">
        <v>1762</v>
      </c>
      <c r="I60" s="6" t="s">
        <v>1195</v>
      </c>
      <c r="J60" s="11">
        <v>45797</v>
      </c>
      <c r="K60" s="11">
        <v>45800</v>
      </c>
      <c r="L60" s="11">
        <v>45800</v>
      </c>
      <c r="M60" s="38" t="s">
        <v>1786</v>
      </c>
      <c r="N60" s="6">
        <v>0</v>
      </c>
      <c r="O60" s="6" t="s">
        <v>1644</v>
      </c>
      <c r="P60" s="6">
        <v>5.3</v>
      </c>
      <c r="Q60" s="6" t="str">
        <f>VLOOKUP(P60,'WMP Sections'!B:D,2,FALSE)</f>
        <v>5.3 Risk Scenarios .</v>
      </c>
      <c r="R60" s="6" t="s">
        <v>1205</v>
      </c>
      <c r="S60" s="6" t="s">
        <v>1205</v>
      </c>
    </row>
    <row r="61" spans="1:19" s="8" customFormat="1" ht="409.6" x14ac:dyDescent="0.25">
      <c r="A61" s="6">
        <v>58</v>
      </c>
      <c r="B61" s="6" t="s">
        <v>16</v>
      </c>
      <c r="C61" s="6">
        <v>6</v>
      </c>
      <c r="D61" s="6" t="str">
        <f t="shared" si="0"/>
        <v>OEIS-6</v>
      </c>
      <c r="E61" s="6">
        <v>3</v>
      </c>
      <c r="F61" s="6" t="str">
        <f t="shared" si="1"/>
        <v>OEIS-6.3</v>
      </c>
      <c r="G61" s="7" t="s">
        <v>1708</v>
      </c>
      <c r="H61" s="7" t="s">
        <v>1763</v>
      </c>
      <c r="I61" s="6" t="s">
        <v>1195</v>
      </c>
      <c r="J61" s="11">
        <v>45797</v>
      </c>
      <c r="K61" s="11">
        <v>45800</v>
      </c>
      <c r="L61" s="11">
        <v>45800</v>
      </c>
      <c r="M61" s="38" t="s">
        <v>1786</v>
      </c>
      <c r="N61" s="6">
        <v>0</v>
      </c>
      <c r="O61" s="6" t="s">
        <v>1644</v>
      </c>
      <c r="P61" s="6">
        <v>5.3</v>
      </c>
      <c r="Q61" s="6" t="str">
        <f>VLOOKUP(P61,'WMP Sections'!B:D,2,FALSE)</f>
        <v>5.3 Risk Scenarios .</v>
      </c>
      <c r="R61" s="6" t="s">
        <v>1205</v>
      </c>
      <c r="S61" s="6" t="s">
        <v>1205</v>
      </c>
    </row>
    <row r="62" spans="1:19" s="8" customFormat="1" ht="409.6" x14ac:dyDescent="0.25">
      <c r="A62" s="6">
        <v>59</v>
      </c>
      <c r="B62" s="6" t="s">
        <v>16</v>
      </c>
      <c r="C62" s="6">
        <v>6</v>
      </c>
      <c r="D62" s="6" t="str">
        <f t="shared" si="0"/>
        <v>OEIS-6</v>
      </c>
      <c r="E62" s="6">
        <v>4</v>
      </c>
      <c r="F62" s="6" t="str">
        <f t="shared" si="1"/>
        <v>OEIS-6.4</v>
      </c>
      <c r="G62" s="7" t="s">
        <v>1709</v>
      </c>
      <c r="H62" s="7" t="s">
        <v>1764</v>
      </c>
      <c r="I62" s="6" t="s">
        <v>1195</v>
      </c>
      <c r="J62" s="11">
        <v>45797</v>
      </c>
      <c r="K62" s="11">
        <v>45800</v>
      </c>
      <c r="L62" s="11">
        <v>45800</v>
      </c>
      <c r="M62" s="38" t="s">
        <v>1787</v>
      </c>
      <c r="N62" s="6">
        <v>2</v>
      </c>
      <c r="O62" s="6" t="s">
        <v>1644</v>
      </c>
      <c r="P62" s="6">
        <v>5.3</v>
      </c>
      <c r="Q62" s="6" t="str">
        <f>VLOOKUP(P62,'WMP Sections'!B:D,2,FALSE)</f>
        <v>5.3 Risk Scenarios .</v>
      </c>
      <c r="R62" s="6" t="s">
        <v>39</v>
      </c>
      <c r="S62" s="6" t="str">
        <f>VLOOKUP(R62,'WMP Sections'!B:D,2,FALSE)</f>
        <v xml:space="preserve">5.3.1 Design Basis Scenarios </v>
      </c>
    </row>
    <row r="63" spans="1:19" s="8" customFormat="1" ht="409.6" x14ac:dyDescent="0.25">
      <c r="A63" s="6">
        <v>60</v>
      </c>
      <c r="B63" s="6" t="s">
        <v>16</v>
      </c>
      <c r="C63" s="6">
        <v>6</v>
      </c>
      <c r="D63" s="6" t="str">
        <f t="shared" si="0"/>
        <v>OEIS-6</v>
      </c>
      <c r="E63" s="6">
        <v>5</v>
      </c>
      <c r="F63" s="6" t="str">
        <f t="shared" si="1"/>
        <v>OEIS-6.5</v>
      </c>
      <c r="G63" s="7" t="s">
        <v>1710</v>
      </c>
      <c r="H63" s="7" t="s">
        <v>1765</v>
      </c>
      <c r="I63" s="6" t="s">
        <v>1195</v>
      </c>
      <c r="J63" s="11">
        <v>45797</v>
      </c>
      <c r="K63" s="11">
        <v>45800</v>
      </c>
      <c r="L63" s="11">
        <v>45800</v>
      </c>
      <c r="M63" s="38" t="s">
        <v>1786</v>
      </c>
      <c r="N63" s="6">
        <v>0</v>
      </c>
      <c r="O63" s="6" t="s">
        <v>1644</v>
      </c>
      <c r="P63" s="6">
        <v>5.3</v>
      </c>
      <c r="Q63" s="6" t="str">
        <f>VLOOKUP(P63,'WMP Sections'!B:D,2,FALSE)</f>
        <v>5.3 Risk Scenarios .</v>
      </c>
      <c r="R63" s="6" t="s">
        <v>39</v>
      </c>
      <c r="S63" s="6" t="str">
        <f>VLOOKUP(R63,'WMP Sections'!B:D,2,FALSE)</f>
        <v xml:space="preserve">5.3.1 Design Basis Scenarios </v>
      </c>
    </row>
    <row r="64" spans="1:19" s="8" customFormat="1" ht="92.4" x14ac:dyDescent="0.25">
      <c r="A64" s="6">
        <v>61</v>
      </c>
      <c r="B64" s="6" t="s">
        <v>16</v>
      </c>
      <c r="C64" s="6">
        <v>6</v>
      </c>
      <c r="D64" s="6" t="str">
        <f t="shared" si="0"/>
        <v>OEIS-6</v>
      </c>
      <c r="E64" s="6">
        <v>6</v>
      </c>
      <c r="F64" s="6" t="str">
        <f t="shared" si="1"/>
        <v>OEIS-6.6</v>
      </c>
      <c r="G64" s="1" t="s">
        <v>1711</v>
      </c>
      <c r="H64" s="1" t="s">
        <v>1766</v>
      </c>
      <c r="I64" s="6" t="s">
        <v>1195</v>
      </c>
      <c r="J64" s="11">
        <v>45797</v>
      </c>
      <c r="K64" s="11">
        <v>45800</v>
      </c>
      <c r="L64" s="11">
        <v>45800</v>
      </c>
      <c r="M64" s="38" t="s">
        <v>1786</v>
      </c>
      <c r="N64" s="6">
        <v>0</v>
      </c>
      <c r="O64" s="6" t="s">
        <v>1644</v>
      </c>
      <c r="P64" s="6">
        <v>5.4</v>
      </c>
      <c r="Q64" s="6" t="str">
        <f>VLOOKUP(P64,'WMP Sections'!B:D,2,FALSE)</f>
        <v>5.4 Summary of Risk Models .</v>
      </c>
      <c r="R64" s="6" t="s">
        <v>1205</v>
      </c>
      <c r="S64" s="6" t="s">
        <v>1205</v>
      </c>
    </row>
    <row r="65" spans="1:19" s="8" customFormat="1" ht="409.6" x14ac:dyDescent="0.25">
      <c r="A65" s="6">
        <v>62</v>
      </c>
      <c r="B65" s="6" t="s">
        <v>16</v>
      </c>
      <c r="C65" s="6">
        <v>6</v>
      </c>
      <c r="D65" s="6" t="str">
        <f t="shared" si="0"/>
        <v>OEIS-6</v>
      </c>
      <c r="E65" s="6">
        <v>7</v>
      </c>
      <c r="F65" s="6" t="str">
        <f t="shared" si="1"/>
        <v>OEIS-6.7</v>
      </c>
      <c r="G65" s="7" t="s">
        <v>1712</v>
      </c>
      <c r="H65" s="1" t="s">
        <v>1767</v>
      </c>
      <c r="I65" s="6" t="s">
        <v>1195</v>
      </c>
      <c r="J65" s="11">
        <v>45797</v>
      </c>
      <c r="K65" s="11">
        <v>45800</v>
      </c>
      <c r="L65" s="11">
        <v>45800</v>
      </c>
      <c r="M65" s="38" t="s">
        <v>1786</v>
      </c>
      <c r="N65" s="6">
        <v>0</v>
      </c>
      <c r="O65" s="6" t="s">
        <v>1644</v>
      </c>
      <c r="P65" s="6">
        <v>5.5</v>
      </c>
      <c r="Q65" s="6" t="str">
        <f>VLOOKUP(P65,'WMP Sections'!B:D,2,FALSE)</f>
        <v>5.5 Risk Analysis Results and Presentation .</v>
      </c>
      <c r="R65" s="6" t="s">
        <v>477</v>
      </c>
      <c r="S65" s="6" t="str">
        <f>VLOOKUP(R65,'WMP Sections'!B:D,2,FALSE)</f>
        <v xml:space="preserve">5.5.1.2 Proposed Updates to the HFTD </v>
      </c>
    </row>
    <row r="66" spans="1:19" s="8" customFormat="1" ht="184.8" x14ac:dyDescent="0.25">
      <c r="A66" s="6">
        <v>63</v>
      </c>
      <c r="B66" s="6" t="s">
        <v>16</v>
      </c>
      <c r="C66" s="6">
        <v>6</v>
      </c>
      <c r="D66" s="6" t="str">
        <f t="shared" si="0"/>
        <v>OEIS-6</v>
      </c>
      <c r="E66" s="6">
        <v>8</v>
      </c>
      <c r="F66" s="6" t="str">
        <f t="shared" si="1"/>
        <v>OEIS-6.8</v>
      </c>
      <c r="G66" s="1" t="s">
        <v>1713</v>
      </c>
      <c r="H66" s="1" t="s">
        <v>1768</v>
      </c>
      <c r="I66" s="6" t="s">
        <v>1195</v>
      </c>
      <c r="J66" s="11">
        <v>45797</v>
      </c>
      <c r="K66" s="11">
        <v>45800</v>
      </c>
      <c r="L66" s="11">
        <v>45800</v>
      </c>
      <c r="M66" s="38" t="s">
        <v>1786</v>
      </c>
      <c r="N66" s="6">
        <v>0</v>
      </c>
      <c r="O66" s="6" t="s">
        <v>1644</v>
      </c>
      <c r="P66" s="6">
        <v>5.6</v>
      </c>
      <c r="Q66" s="6" t="str">
        <f>VLOOKUP(P66,'WMP Sections'!B:D,2,FALSE)</f>
        <v xml:space="preserve">5.6 Quality Assurance and Quality Control </v>
      </c>
      <c r="R66" s="6" t="s">
        <v>51</v>
      </c>
      <c r="S66" s="6" t="str">
        <f>VLOOKUP(R66,'WMP Sections'!B:D,2,FALSE)</f>
        <v xml:space="preserve">5.6.1 Independent Review </v>
      </c>
    </row>
    <row r="67" spans="1:19" s="8" customFormat="1" ht="79.2" x14ac:dyDescent="0.25">
      <c r="A67" s="6">
        <v>64</v>
      </c>
      <c r="B67" s="6" t="s">
        <v>16</v>
      </c>
      <c r="C67" s="6">
        <v>6</v>
      </c>
      <c r="D67" s="6" t="str">
        <f t="shared" si="0"/>
        <v>OEIS-6</v>
      </c>
      <c r="E67" s="6">
        <v>9</v>
      </c>
      <c r="F67" s="6" t="str">
        <f t="shared" si="1"/>
        <v>OEIS-6.9</v>
      </c>
      <c r="G67" s="1" t="s">
        <v>1714</v>
      </c>
      <c r="H67" s="1" t="s">
        <v>1769</v>
      </c>
      <c r="I67" s="6" t="s">
        <v>1195</v>
      </c>
      <c r="J67" s="11">
        <v>45797</v>
      </c>
      <c r="K67" s="11">
        <v>45800</v>
      </c>
      <c r="L67" s="11">
        <v>45800</v>
      </c>
      <c r="M67" s="38" t="s">
        <v>1786</v>
      </c>
      <c r="N67" s="6">
        <v>0</v>
      </c>
      <c r="O67" s="6" t="s">
        <v>1644</v>
      </c>
      <c r="P67" s="6" t="s">
        <v>1205</v>
      </c>
      <c r="Q67" s="6" t="s">
        <v>1723</v>
      </c>
      <c r="R67" s="6" t="s">
        <v>1205</v>
      </c>
      <c r="S67" s="6" t="s">
        <v>1205</v>
      </c>
    </row>
    <row r="68" spans="1:19" s="8" customFormat="1" ht="171.6" customHeight="1" x14ac:dyDescent="0.25">
      <c r="A68" s="6">
        <v>65</v>
      </c>
      <c r="B68" s="6" t="s">
        <v>15</v>
      </c>
      <c r="C68" s="6">
        <v>4</v>
      </c>
      <c r="D68" s="6" t="str">
        <f t="shared" si="0"/>
        <v>MGRA-4</v>
      </c>
      <c r="E68" s="6">
        <v>1</v>
      </c>
      <c r="F68" s="6" t="str">
        <f t="shared" si="1"/>
        <v>MGRA-4.1</v>
      </c>
      <c r="G68" s="7" t="s">
        <v>1788</v>
      </c>
      <c r="H68" s="1" t="s">
        <v>1789</v>
      </c>
      <c r="I68" s="9" t="s">
        <v>1202</v>
      </c>
      <c r="J68" s="11">
        <v>45798</v>
      </c>
      <c r="K68" s="11">
        <v>45805</v>
      </c>
      <c r="L68" s="11">
        <v>45805</v>
      </c>
      <c r="M68" s="38" t="s">
        <v>1843</v>
      </c>
      <c r="N68" s="6">
        <v>0</v>
      </c>
      <c r="O68" s="6" t="s">
        <v>1644</v>
      </c>
      <c r="P68" s="6" t="s">
        <v>1205</v>
      </c>
      <c r="Q68" s="6" t="s">
        <v>1825</v>
      </c>
      <c r="R68" s="6" t="s">
        <v>1205</v>
      </c>
      <c r="S68" s="6" t="s">
        <v>1205</v>
      </c>
    </row>
    <row r="69" spans="1:19" s="8" customFormat="1" ht="158.4" x14ac:dyDescent="0.25">
      <c r="A69" s="6">
        <v>66</v>
      </c>
      <c r="B69" s="6" t="s">
        <v>15</v>
      </c>
      <c r="C69" s="6">
        <v>4</v>
      </c>
      <c r="D69" s="6" t="str">
        <f t="shared" si="0"/>
        <v>MGRA-4</v>
      </c>
      <c r="E69" s="6">
        <v>2</v>
      </c>
      <c r="F69" s="6" t="str">
        <f t="shared" si="1"/>
        <v>MGRA-4.2</v>
      </c>
      <c r="G69" s="7" t="s">
        <v>1790</v>
      </c>
      <c r="H69" s="1" t="s">
        <v>1791</v>
      </c>
      <c r="I69" s="9" t="s">
        <v>1202</v>
      </c>
      <c r="J69" s="11">
        <v>45798</v>
      </c>
      <c r="K69" s="11">
        <v>45805</v>
      </c>
      <c r="L69" s="11">
        <v>45805</v>
      </c>
      <c r="M69" s="38" t="s">
        <v>1843</v>
      </c>
      <c r="N69" s="6">
        <v>0</v>
      </c>
      <c r="O69" s="6" t="s">
        <v>1644</v>
      </c>
      <c r="P69" s="6" t="s">
        <v>1205</v>
      </c>
      <c r="Q69" s="6" t="s">
        <v>1826</v>
      </c>
      <c r="R69" s="6" t="s">
        <v>1205</v>
      </c>
      <c r="S69" s="6" t="s">
        <v>1205</v>
      </c>
    </row>
    <row r="70" spans="1:19" s="8" customFormat="1" ht="409.6" x14ac:dyDescent="0.25">
      <c r="A70" s="6">
        <v>67</v>
      </c>
      <c r="B70" s="6" t="s">
        <v>15</v>
      </c>
      <c r="C70" s="6">
        <v>4</v>
      </c>
      <c r="D70" s="6" t="str">
        <f t="shared" ref="D70:D86" si="2">B70&amp;"-"&amp;C70</f>
        <v>MGRA-4</v>
      </c>
      <c r="E70" s="6">
        <v>3</v>
      </c>
      <c r="F70" s="6" t="str">
        <f t="shared" ref="F70:F86" si="3">D70&amp;"."&amp;E70</f>
        <v>MGRA-4.3</v>
      </c>
      <c r="G70" s="7" t="s">
        <v>1792</v>
      </c>
      <c r="H70" s="1" t="s">
        <v>1793</v>
      </c>
      <c r="I70" s="9" t="s">
        <v>1202</v>
      </c>
      <c r="J70" s="11">
        <v>45798</v>
      </c>
      <c r="K70" s="11">
        <v>45805</v>
      </c>
      <c r="L70" s="11">
        <v>45805</v>
      </c>
      <c r="M70" s="38" t="s">
        <v>1843</v>
      </c>
      <c r="N70" s="6">
        <v>0</v>
      </c>
      <c r="O70" s="6" t="s">
        <v>1644</v>
      </c>
      <c r="P70" s="6" t="s">
        <v>1205</v>
      </c>
      <c r="Q70" s="6" t="s">
        <v>1827</v>
      </c>
      <c r="R70" s="6" t="s">
        <v>1205</v>
      </c>
      <c r="S70" s="6" t="s">
        <v>1205</v>
      </c>
    </row>
    <row r="71" spans="1:19" s="8" customFormat="1" ht="158.4" x14ac:dyDescent="0.25">
      <c r="A71" s="6">
        <v>68</v>
      </c>
      <c r="B71" s="6" t="s">
        <v>15</v>
      </c>
      <c r="C71" s="6">
        <v>4</v>
      </c>
      <c r="D71" s="6" t="str">
        <f t="shared" si="2"/>
        <v>MGRA-4</v>
      </c>
      <c r="E71" s="6">
        <v>4</v>
      </c>
      <c r="F71" s="6" t="str">
        <f t="shared" si="3"/>
        <v>MGRA-4.4</v>
      </c>
      <c r="G71" s="7" t="s">
        <v>1794</v>
      </c>
      <c r="H71" s="1" t="s">
        <v>1795</v>
      </c>
      <c r="I71" s="9" t="s">
        <v>1202</v>
      </c>
      <c r="J71" s="11">
        <v>45798</v>
      </c>
      <c r="K71" s="11">
        <v>45805</v>
      </c>
      <c r="L71" s="11">
        <v>45805</v>
      </c>
      <c r="M71" s="38" t="s">
        <v>1844</v>
      </c>
      <c r="N71" s="6">
        <v>1</v>
      </c>
      <c r="O71" s="6" t="s">
        <v>1644</v>
      </c>
      <c r="P71" s="6" t="s">
        <v>1205</v>
      </c>
      <c r="Q71" s="6" t="s">
        <v>1829</v>
      </c>
      <c r="R71" s="6" t="s">
        <v>1205</v>
      </c>
      <c r="S71" s="6" t="s">
        <v>1205</v>
      </c>
    </row>
    <row r="72" spans="1:19" s="8" customFormat="1" ht="409.6" x14ac:dyDescent="0.25">
      <c r="A72" s="6">
        <v>69</v>
      </c>
      <c r="B72" s="6" t="s">
        <v>15</v>
      </c>
      <c r="C72" s="6">
        <v>4</v>
      </c>
      <c r="D72" s="6" t="str">
        <f t="shared" si="2"/>
        <v>MGRA-4</v>
      </c>
      <c r="E72" s="6">
        <v>5</v>
      </c>
      <c r="F72" s="6" t="str">
        <f t="shared" si="3"/>
        <v>MGRA-4.5</v>
      </c>
      <c r="G72" s="7" t="s">
        <v>1796</v>
      </c>
      <c r="H72" s="1" t="s">
        <v>1797</v>
      </c>
      <c r="I72" s="9" t="s">
        <v>1202</v>
      </c>
      <c r="J72" s="11">
        <v>45798</v>
      </c>
      <c r="K72" s="11">
        <v>45805</v>
      </c>
      <c r="L72" s="11">
        <v>45805</v>
      </c>
      <c r="M72" s="38" t="s">
        <v>1843</v>
      </c>
      <c r="N72" s="6">
        <v>0</v>
      </c>
      <c r="O72" s="6" t="s">
        <v>1644</v>
      </c>
      <c r="P72" s="6" t="s">
        <v>1205</v>
      </c>
      <c r="Q72" s="6" t="s">
        <v>1828</v>
      </c>
      <c r="R72" s="6" t="s">
        <v>1205</v>
      </c>
      <c r="S72" s="6" t="s">
        <v>1205</v>
      </c>
    </row>
    <row r="73" spans="1:19" s="8" customFormat="1" ht="290.39999999999998" x14ac:dyDescent="0.25">
      <c r="A73" s="6">
        <v>70</v>
      </c>
      <c r="B73" s="6" t="s">
        <v>15</v>
      </c>
      <c r="C73" s="6">
        <v>4</v>
      </c>
      <c r="D73" s="6" t="str">
        <f t="shared" si="2"/>
        <v>MGRA-4</v>
      </c>
      <c r="E73" s="6">
        <v>6</v>
      </c>
      <c r="F73" s="6" t="str">
        <f t="shared" si="3"/>
        <v>MGRA-4.6</v>
      </c>
      <c r="G73" s="7" t="s">
        <v>1798</v>
      </c>
      <c r="H73" s="1" t="s">
        <v>1799</v>
      </c>
      <c r="I73" s="9" t="s">
        <v>1202</v>
      </c>
      <c r="J73" s="11">
        <v>45798</v>
      </c>
      <c r="K73" s="11">
        <v>45805</v>
      </c>
      <c r="L73" s="11">
        <v>45805</v>
      </c>
      <c r="M73" s="38" t="s">
        <v>1845</v>
      </c>
      <c r="N73" s="6">
        <v>2</v>
      </c>
      <c r="O73" s="6" t="s">
        <v>1644</v>
      </c>
      <c r="P73" s="6" t="s">
        <v>1205</v>
      </c>
      <c r="Q73" s="6" t="s">
        <v>1830</v>
      </c>
      <c r="R73" s="6" t="s">
        <v>1205</v>
      </c>
      <c r="S73" s="6" t="s">
        <v>1205</v>
      </c>
    </row>
    <row r="74" spans="1:19" s="8" customFormat="1" ht="211.2" x14ac:dyDescent="0.25">
      <c r="A74" s="6">
        <v>71</v>
      </c>
      <c r="B74" s="6" t="s">
        <v>15</v>
      </c>
      <c r="C74" s="6">
        <v>4</v>
      </c>
      <c r="D74" s="6" t="str">
        <f t="shared" si="2"/>
        <v>MGRA-4</v>
      </c>
      <c r="E74" s="6">
        <v>7</v>
      </c>
      <c r="F74" s="6" t="str">
        <f t="shared" si="3"/>
        <v>MGRA-4.7</v>
      </c>
      <c r="G74" s="1" t="s">
        <v>1800</v>
      </c>
      <c r="H74" s="1" t="s">
        <v>1801</v>
      </c>
      <c r="I74" s="9" t="s">
        <v>1202</v>
      </c>
      <c r="J74" s="11">
        <v>45798</v>
      </c>
      <c r="K74" s="11">
        <v>45805</v>
      </c>
      <c r="L74" s="11">
        <v>45805</v>
      </c>
      <c r="M74" s="38" t="s">
        <v>1843</v>
      </c>
      <c r="N74" s="6">
        <v>0</v>
      </c>
      <c r="O74" s="6" t="s">
        <v>1644</v>
      </c>
      <c r="P74" s="6" t="s">
        <v>1434</v>
      </c>
      <c r="Q74" s="6" t="str">
        <f>VLOOKUP(P74,'WMP Sections'!B:D,2,FALSE)</f>
        <v>Cost Benefit and Risk Reduction Supporting Data</v>
      </c>
      <c r="R74" s="6" t="s">
        <v>1205</v>
      </c>
      <c r="S74" s="6" t="s">
        <v>1205</v>
      </c>
    </row>
    <row r="75" spans="1:19" s="8" customFormat="1" ht="66" x14ac:dyDescent="0.25">
      <c r="A75" s="6">
        <v>72</v>
      </c>
      <c r="B75" s="6" t="s">
        <v>15</v>
      </c>
      <c r="C75" s="6">
        <v>4</v>
      </c>
      <c r="D75" s="6" t="str">
        <f t="shared" si="2"/>
        <v>MGRA-4</v>
      </c>
      <c r="E75" s="6">
        <v>8</v>
      </c>
      <c r="F75" s="6" t="str">
        <f t="shared" si="3"/>
        <v>MGRA-4.8</v>
      </c>
      <c r="G75" s="1" t="s">
        <v>1802</v>
      </c>
      <c r="H75" s="1" t="s">
        <v>1803</v>
      </c>
      <c r="I75" s="9" t="s">
        <v>1202</v>
      </c>
      <c r="J75" s="11">
        <v>45798</v>
      </c>
      <c r="K75" s="11">
        <v>45805</v>
      </c>
      <c r="L75" s="11">
        <v>45805</v>
      </c>
      <c r="M75" s="38" t="s">
        <v>1843</v>
      </c>
      <c r="N75" s="6">
        <v>0</v>
      </c>
      <c r="O75" s="6" t="s">
        <v>1644</v>
      </c>
      <c r="P75" s="6" t="s">
        <v>1434</v>
      </c>
      <c r="Q75" s="6" t="str">
        <f>VLOOKUP(P75,'WMP Sections'!B:D,2,FALSE)</f>
        <v>Cost Benefit and Risk Reduction Supporting Data</v>
      </c>
      <c r="R75" s="6" t="s">
        <v>1205</v>
      </c>
      <c r="S75" s="6" t="s">
        <v>1205</v>
      </c>
    </row>
    <row r="76" spans="1:19" s="8" customFormat="1" ht="409.2" x14ac:dyDescent="0.25">
      <c r="A76" s="6">
        <v>73</v>
      </c>
      <c r="B76" s="6" t="s">
        <v>15</v>
      </c>
      <c r="C76" s="6">
        <v>4</v>
      </c>
      <c r="D76" s="6" t="str">
        <f t="shared" si="2"/>
        <v>MGRA-4</v>
      </c>
      <c r="E76" s="6">
        <v>9</v>
      </c>
      <c r="F76" s="6" t="str">
        <f t="shared" si="3"/>
        <v>MGRA-4.9</v>
      </c>
      <c r="G76" s="1" t="s">
        <v>1804</v>
      </c>
      <c r="H76" s="1" t="s">
        <v>1805</v>
      </c>
      <c r="I76" s="9" t="s">
        <v>1202</v>
      </c>
      <c r="J76" s="11">
        <v>45798</v>
      </c>
      <c r="K76" s="11">
        <v>45805</v>
      </c>
      <c r="L76" s="11">
        <v>45805</v>
      </c>
      <c r="M76" s="38" t="s">
        <v>1843</v>
      </c>
      <c r="N76" s="6">
        <v>0</v>
      </c>
      <c r="O76" s="6" t="s">
        <v>1644</v>
      </c>
      <c r="P76" s="6" t="s">
        <v>1434</v>
      </c>
      <c r="Q76" s="6" t="str">
        <f>VLOOKUP(P76,'WMP Sections'!B:D,2,FALSE)</f>
        <v>Cost Benefit and Risk Reduction Supporting Data</v>
      </c>
      <c r="R76" s="6" t="s">
        <v>1205</v>
      </c>
      <c r="S76" s="6" t="s">
        <v>1205</v>
      </c>
    </row>
    <row r="77" spans="1:19" s="8" customFormat="1" ht="277.2" x14ac:dyDescent="0.25">
      <c r="A77" s="6">
        <v>74</v>
      </c>
      <c r="B77" s="6" t="s">
        <v>15</v>
      </c>
      <c r="C77" s="6">
        <v>4</v>
      </c>
      <c r="D77" s="6" t="str">
        <f t="shared" si="2"/>
        <v>MGRA-4</v>
      </c>
      <c r="E77" s="6">
        <v>10</v>
      </c>
      <c r="F77" s="6" t="str">
        <f t="shared" si="3"/>
        <v>MGRA-4.10</v>
      </c>
      <c r="G77" s="1" t="s">
        <v>1806</v>
      </c>
      <c r="H77" s="1" t="s">
        <v>1807</v>
      </c>
      <c r="I77" s="9" t="s">
        <v>1202</v>
      </c>
      <c r="J77" s="11">
        <v>45798</v>
      </c>
      <c r="K77" s="11">
        <v>45805</v>
      </c>
      <c r="L77" s="11">
        <v>45805</v>
      </c>
      <c r="M77" s="38" t="s">
        <v>1846</v>
      </c>
      <c r="N77" s="6">
        <v>1</v>
      </c>
      <c r="O77" s="6" t="s">
        <v>1644</v>
      </c>
      <c r="P77" s="6" t="s">
        <v>1434</v>
      </c>
      <c r="Q77" s="6" t="str">
        <f>VLOOKUP(P77,'WMP Sections'!B:D,2,FALSE)</f>
        <v>Cost Benefit and Risk Reduction Supporting Data</v>
      </c>
      <c r="R77" s="6" t="s">
        <v>1205</v>
      </c>
      <c r="S77" s="6" t="s">
        <v>1205</v>
      </c>
    </row>
    <row r="78" spans="1:19" s="8" customFormat="1" ht="66" x14ac:dyDescent="0.25">
      <c r="A78" s="6">
        <v>75</v>
      </c>
      <c r="B78" s="6" t="s">
        <v>15</v>
      </c>
      <c r="C78" s="6">
        <v>4</v>
      </c>
      <c r="D78" s="6" t="str">
        <f t="shared" si="2"/>
        <v>MGRA-4</v>
      </c>
      <c r="E78" s="6">
        <v>11</v>
      </c>
      <c r="F78" s="6" t="str">
        <f t="shared" si="3"/>
        <v>MGRA-4.11</v>
      </c>
      <c r="G78" s="1" t="s">
        <v>1808</v>
      </c>
      <c r="H78" s="1" t="s">
        <v>1809</v>
      </c>
      <c r="I78" s="9" t="s">
        <v>1202</v>
      </c>
      <c r="J78" s="11">
        <v>45798</v>
      </c>
      <c r="K78" s="11">
        <v>45805</v>
      </c>
      <c r="L78" s="11">
        <v>45805</v>
      </c>
      <c r="M78" s="38" t="s">
        <v>1843</v>
      </c>
      <c r="N78" s="6">
        <v>0</v>
      </c>
      <c r="O78" s="6" t="s">
        <v>1644</v>
      </c>
      <c r="P78" s="6" t="s">
        <v>1434</v>
      </c>
      <c r="Q78" s="6" t="str">
        <f>VLOOKUP(P78,'WMP Sections'!B:D,2,FALSE)</f>
        <v>Cost Benefit and Risk Reduction Supporting Data</v>
      </c>
      <c r="R78" s="6" t="s">
        <v>1205</v>
      </c>
      <c r="S78" s="6" t="s">
        <v>1205</v>
      </c>
    </row>
    <row r="79" spans="1:19" s="8" customFormat="1" ht="184.8" x14ac:dyDescent="0.25">
      <c r="A79" s="6">
        <v>76</v>
      </c>
      <c r="B79" s="6" t="s">
        <v>15</v>
      </c>
      <c r="C79" s="6">
        <v>4</v>
      </c>
      <c r="D79" s="6" t="str">
        <f t="shared" si="2"/>
        <v>MGRA-4</v>
      </c>
      <c r="E79" s="6">
        <v>12</v>
      </c>
      <c r="F79" s="6" t="str">
        <f t="shared" si="3"/>
        <v>MGRA-4.12</v>
      </c>
      <c r="G79" s="1" t="s">
        <v>1810</v>
      </c>
      <c r="H79" s="1" t="s">
        <v>1811</v>
      </c>
      <c r="I79" s="9" t="s">
        <v>1202</v>
      </c>
      <c r="J79" s="11">
        <v>45798</v>
      </c>
      <c r="K79" s="11">
        <v>45805</v>
      </c>
      <c r="L79" s="11">
        <v>45805</v>
      </c>
      <c r="M79" s="38" t="s">
        <v>1843</v>
      </c>
      <c r="N79" s="6">
        <v>0</v>
      </c>
      <c r="O79" s="6" t="s">
        <v>1644</v>
      </c>
      <c r="P79" s="6" t="s">
        <v>1434</v>
      </c>
      <c r="Q79" s="6" t="str">
        <f>VLOOKUP(P79,'WMP Sections'!B:D,2,FALSE)</f>
        <v>Cost Benefit and Risk Reduction Supporting Data</v>
      </c>
      <c r="R79" s="6" t="s">
        <v>1205</v>
      </c>
      <c r="S79" s="6" t="s">
        <v>1205</v>
      </c>
    </row>
    <row r="80" spans="1:19" s="8" customFormat="1" ht="290.39999999999998" x14ac:dyDescent="0.25">
      <c r="A80" s="6">
        <v>77</v>
      </c>
      <c r="B80" s="6" t="s">
        <v>15</v>
      </c>
      <c r="C80" s="6">
        <v>4</v>
      </c>
      <c r="D80" s="6" t="str">
        <f t="shared" si="2"/>
        <v>MGRA-4</v>
      </c>
      <c r="E80" s="6">
        <v>13</v>
      </c>
      <c r="F80" s="6" t="str">
        <f t="shared" si="3"/>
        <v>MGRA-4.13</v>
      </c>
      <c r="G80" s="1" t="s">
        <v>1812</v>
      </c>
      <c r="H80" s="1" t="s">
        <v>1813</v>
      </c>
      <c r="I80" s="9" t="s">
        <v>1202</v>
      </c>
      <c r="J80" s="11">
        <v>45798</v>
      </c>
      <c r="K80" s="11">
        <v>45805</v>
      </c>
      <c r="L80" s="11">
        <v>45805</v>
      </c>
      <c r="M80" s="38" t="s">
        <v>1843</v>
      </c>
      <c r="N80" s="6">
        <v>0</v>
      </c>
      <c r="O80" s="6" t="s">
        <v>1644</v>
      </c>
      <c r="P80" s="6" t="s">
        <v>1434</v>
      </c>
      <c r="Q80" s="6" t="str">
        <f>VLOOKUP(P80,'WMP Sections'!B:D,2,FALSE)</f>
        <v>Cost Benefit and Risk Reduction Supporting Data</v>
      </c>
      <c r="R80" s="6" t="s">
        <v>1205</v>
      </c>
      <c r="S80" s="6" t="s">
        <v>1205</v>
      </c>
    </row>
    <row r="81" spans="1:19" s="8" customFormat="1" ht="250.8" x14ac:dyDescent="0.25">
      <c r="A81" s="6">
        <v>78</v>
      </c>
      <c r="B81" s="6" t="s">
        <v>15</v>
      </c>
      <c r="C81" s="6">
        <v>4</v>
      </c>
      <c r="D81" s="6" t="str">
        <f t="shared" si="2"/>
        <v>MGRA-4</v>
      </c>
      <c r="E81" s="6">
        <v>14</v>
      </c>
      <c r="F81" s="6" t="str">
        <f t="shared" si="3"/>
        <v>MGRA-4.14</v>
      </c>
      <c r="G81" s="1" t="s">
        <v>1814</v>
      </c>
      <c r="H81" s="1" t="s">
        <v>1815</v>
      </c>
      <c r="I81" s="9" t="s">
        <v>1202</v>
      </c>
      <c r="J81" s="11">
        <v>45798</v>
      </c>
      <c r="K81" s="11">
        <v>45805</v>
      </c>
      <c r="L81" s="11">
        <v>45805</v>
      </c>
      <c r="M81" s="38" t="s">
        <v>1843</v>
      </c>
      <c r="N81" s="6">
        <v>0</v>
      </c>
      <c r="O81" s="6" t="s">
        <v>1644</v>
      </c>
      <c r="P81" s="6" t="s">
        <v>1434</v>
      </c>
      <c r="Q81" s="6" t="str">
        <f>VLOOKUP(P81,'WMP Sections'!B:D,2,FALSE)</f>
        <v>Cost Benefit and Risk Reduction Supporting Data</v>
      </c>
      <c r="R81" s="6" t="s">
        <v>1205</v>
      </c>
      <c r="S81" s="6" t="s">
        <v>1205</v>
      </c>
    </row>
    <row r="82" spans="1:19" s="8" customFormat="1" ht="158.4" x14ac:dyDescent="0.25">
      <c r="A82" s="6">
        <v>79</v>
      </c>
      <c r="B82" s="6" t="s">
        <v>15</v>
      </c>
      <c r="C82" s="6">
        <v>4</v>
      </c>
      <c r="D82" s="6" t="str">
        <f t="shared" si="2"/>
        <v>MGRA-4</v>
      </c>
      <c r="E82" s="6">
        <v>15</v>
      </c>
      <c r="F82" s="6" t="str">
        <f t="shared" si="3"/>
        <v>MGRA-4.15</v>
      </c>
      <c r="G82" s="7" t="s">
        <v>1816</v>
      </c>
      <c r="H82" s="1" t="s">
        <v>1817</v>
      </c>
      <c r="I82" s="9" t="s">
        <v>1202</v>
      </c>
      <c r="J82" s="11">
        <v>45798</v>
      </c>
      <c r="K82" s="11">
        <v>45805</v>
      </c>
      <c r="L82" s="11">
        <v>45805</v>
      </c>
      <c r="M82" s="38" t="s">
        <v>1843</v>
      </c>
      <c r="N82" s="6">
        <v>0</v>
      </c>
      <c r="O82" s="6" t="s">
        <v>1644</v>
      </c>
      <c r="P82" s="6" t="s">
        <v>1205</v>
      </c>
      <c r="Q82" s="6" t="s">
        <v>1831</v>
      </c>
      <c r="R82" s="6" t="s">
        <v>1205</v>
      </c>
      <c r="S82" s="6" t="s">
        <v>1205</v>
      </c>
    </row>
    <row r="83" spans="1:19" s="8" customFormat="1" ht="66" x14ac:dyDescent="0.25">
      <c r="A83" s="6">
        <v>80</v>
      </c>
      <c r="B83" s="6" t="s">
        <v>15</v>
      </c>
      <c r="C83" s="6">
        <v>4</v>
      </c>
      <c r="D83" s="6" t="str">
        <f t="shared" si="2"/>
        <v>MGRA-4</v>
      </c>
      <c r="E83" s="6">
        <v>16</v>
      </c>
      <c r="F83" s="6" t="str">
        <f t="shared" si="3"/>
        <v>MGRA-4.16</v>
      </c>
      <c r="G83" s="7" t="s">
        <v>1818</v>
      </c>
      <c r="H83" s="1" t="s">
        <v>1819</v>
      </c>
      <c r="I83" s="9" t="s">
        <v>1202</v>
      </c>
      <c r="J83" s="11">
        <v>45798</v>
      </c>
      <c r="K83" s="11">
        <v>45805</v>
      </c>
      <c r="L83" s="11">
        <v>45805</v>
      </c>
      <c r="M83" s="38" t="s">
        <v>1843</v>
      </c>
      <c r="N83" s="6">
        <v>0</v>
      </c>
      <c r="O83" s="6" t="s">
        <v>1644</v>
      </c>
      <c r="P83" s="6" t="s">
        <v>1205</v>
      </c>
      <c r="Q83" s="6" t="s">
        <v>1831</v>
      </c>
      <c r="R83" s="6" t="s">
        <v>1205</v>
      </c>
      <c r="S83" s="6" t="s">
        <v>1205</v>
      </c>
    </row>
    <row r="84" spans="1:19" s="8" customFormat="1" ht="79.2" x14ac:dyDescent="0.25">
      <c r="A84" s="6">
        <v>81</v>
      </c>
      <c r="B84" s="6" t="s">
        <v>15</v>
      </c>
      <c r="C84" s="6">
        <v>4</v>
      </c>
      <c r="D84" s="6" t="str">
        <f t="shared" si="2"/>
        <v>MGRA-4</v>
      </c>
      <c r="E84" s="6">
        <v>17</v>
      </c>
      <c r="F84" s="6" t="str">
        <f t="shared" si="3"/>
        <v>MGRA-4.17</v>
      </c>
      <c r="G84" s="7" t="s">
        <v>1820</v>
      </c>
      <c r="H84" s="1" t="s">
        <v>1819</v>
      </c>
      <c r="I84" s="9" t="s">
        <v>1202</v>
      </c>
      <c r="J84" s="11">
        <v>45798</v>
      </c>
      <c r="K84" s="11">
        <v>45805</v>
      </c>
      <c r="L84" s="11">
        <v>45805</v>
      </c>
      <c r="M84" s="38" t="s">
        <v>1843</v>
      </c>
      <c r="N84" s="6">
        <v>0</v>
      </c>
      <c r="O84" s="6" t="s">
        <v>1644</v>
      </c>
      <c r="P84" s="6" t="s">
        <v>1205</v>
      </c>
      <c r="Q84" s="6" t="s">
        <v>1831</v>
      </c>
      <c r="R84" s="6" t="s">
        <v>1205</v>
      </c>
      <c r="S84" s="6" t="s">
        <v>1205</v>
      </c>
    </row>
    <row r="85" spans="1:19" s="8" customFormat="1" ht="409.6" x14ac:dyDescent="0.25">
      <c r="A85" s="6">
        <v>82</v>
      </c>
      <c r="B85" s="6" t="s">
        <v>15</v>
      </c>
      <c r="C85" s="6">
        <v>4</v>
      </c>
      <c r="D85" s="6" t="str">
        <f t="shared" si="2"/>
        <v>MGRA-4</v>
      </c>
      <c r="E85" s="6">
        <v>18</v>
      </c>
      <c r="F85" s="6" t="str">
        <f t="shared" si="3"/>
        <v>MGRA-4.18</v>
      </c>
      <c r="G85" s="7" t="s">
        <v>1821</v>
      </c>
      <c r="H85" s="1" t="s">
        <v>1822</v>
      </c>
      <c r="I85" s="9" t="s">
        <v>1202</v>
      </c>
      <c r="J85" s="11">
        <v>45798</v>
      </c>
      <c r="K85" s="11">
        <v>45805</v>
      </c>
      <c r="L85" s="11">
        <v>45805</v>
      </c>
      <c r="M85" s="38" t="s">
        <v>1843</v>
      </c>
      <c r="N85" s="6">
        <v>0</v>
      </c>
      <c r="O85" s="6" t="s">
        <v>1644</v>
      </c>
      <c r="P85" s="6" t="s">
        <v>1205</v>
      </c>
      <c r="Q85" s="6" t="s">
        <v>1831</v>
      </c>
      <c r="R85" s="6" t="s">
        <v>1205</v>
      </c>
      <c r="S85" s="6" t="s">
        <v>1205</v>
      </c>
    </row>
    <row r="86" spans="1:19" s="8" customFormat="1" ht="132" x14ac:dyDescent="0.25">
      <c r="A86" s="6">
        <v>83</v>
      </c>
      <c r="B86" s="6" t="s">
        <v>15</v>
      </c>
      <c r="C86" s="6">
        <v>4</v>
      </c>
      <c r="D86" s="6" t="str">
        <f t="shared" si="2"/>
        <v>MGRA-4</v>
      </c>
      <c r="E86" s="6">
        <v>19</v>
      </c>
      <c r="F86" s="6" t="str">
        <f t="shared" si="3"/>
        <v>MGRA-4.19</v>
      </c>
      <c r="G86" s="1" t="s">
        <v>1823</v>
      </c>
      <c r="H86" s="1" t="s">
        <v>1824</v>
      </c>
      <c r="I86" s="9" t="s">
        <v>1202</v>
      </c>
      <c r="J86" s="11">
        <v>45798</v>
      </c>
      <c r="K86" s="11">
        <v>45805</v>
      </c>
      <c r="L86" s="11">
        <v>45805</v>
      </c>
      <c r="M86" s="38" t="s">
        <v>1847</v>
      </c>
      <c r="N86" s="6">
        <v>1</v>
      </c>
      <c r="O86" s="6" t="s">
        <v>1644</v>
      </c>
      <c r="P86" s="6" t="s">
        <v>1205</v>
      </c>
      <c r="Q86" s="6" t="s">
        <v>1205</v>
      </c>
      <c r="R86" s="6" t="s">
        <v>1205</v>
      </c>
      <c r="S86" s="6" t="s">
        <v>1205</v>
      </c>
    </row>
    <row r="87" spans="1:19" s="8" customFormat="1" ht="171.6" x14ac:dyDescent="0.25">
      <c r="A87" s="6">
        <v>84</v>
      </c>
      <c r="B87" s="6" t="s">
        <v>16</v>
      </c>
      <c r="C87" s="6">
        <v>7</v>
      </c>
      <c r="D87" s="6" t="str">
        <f t="shared" ref="D87:D121" si="4">B87&amp;"-"&amp;C87</f>
        <v>OEIS-7</v>
      </c>
      <c r="E87" s="6">
        <v>1</v>
      </c>
      <c r="F87" s="6" t="str">
        <f t="shared" ref="F87:F121" si="5">D87&amp;"."&amp;E87</f>
        <v>OEIS-7.1</v>
      </c>
      <c r="G87" s="1" t="s">
        <v>1770</v>
      </c>
      <c r="H87" s="1" t="s">
        <v>1832</v>
      </c>
      <c r="I87" s="6" t="s">
        <v>1195</v>
      </c>
      <c r="J87" s="11">
        <v>45800</v>
      </c>
      <c r="K87" s="11">
        <v>45806</v>
      </c>
      <c r="L87" s="11">
        <v>45806</v>
      </c>
      <c r="M87" s="38" t="s">
        <v>1848</v>
      </c>
      <c r="N87" s="6">
        <v>1</v>
      </c>
      <c r="O87" s="6" t="s">
        <v>1644</v>
      </c>
      <c r="P87" s="6" t="s">
        <v>1205</v>
      </c>
      <c r="Q87" s="6" t="s">
        <v>1774</v>
      </c>
      <c r="R87" s="6" t="s">
        <v>1205</v>
      </c>
      <c r="S87" s="6" t="s">
        <v>1205</v>
      </c>
    </row>
    <row r="88" spans="1:19" s="8" customFormat="1" ht="224.4" x14ac:dyDescent="0.25">
      <c r="A88" s="6">
        <v>85</v>
      </c>
      <c r="B88" s="6" t="s">
        <v>16</v>
      </c>
      <c r="C88" s="6">
        <v>7</v>
      </c>
      <c r="D88" s="6" t="str">
        <f t="shared" si="4"/>
        <v>OEIS-7</v>
      </c>
      <c r="E88" s="6">
        <v>2</v>
      </c>
      <c r="F88" s="6" t="str">
        <f t="shared" si="5"/>
        <v>OEIS-7.2</v>
      </c>
      <c r="G88" s="1" t="s">
        <v>1771</v>
      </c>
      <c r="H88" s="1" t="s">
        <v>1833</v>
      </c>
      <c r="I88" s="6" t="s">
        <v>1195</v>
      </c>
      <c r="J88" s="11">
        <v>45800</v>
      </c>
      <c r="K88" s="11">
        <v>45806</v>
      </c>
      <c r="L88" s="11">
        <v>45806</v>
      </c>
      <c r="M88" s="38" t="s">
        <v>1849</v>
      </c>
      <c r="N88" s="2">
        <v>1</v>
      </c>
      <c r="O88" s="6" t="s">
        <v>1644</v>
      </c>
      <c r="P88" s="6" t="s">
        <v>1205</v>
      </c>
      <c r="Q88" s="6" t="s">
        <v>1775</v>
      </c>
      <c r="R88" s="6" t="s">
        <v>1205</v>
      </c>
      <c r="S88" s="6" t="s">
        <v>1205</v>
      </c>
    </row>
    <row r="89" spans="1:19" s="8" customFormat="1" ht="224.4" x14ac:dyDescent="0.25">
      <c r="A89" s="6">
        <v>86</v>
      </c>
      <c r="B89" s="6" t="s">
        <v>16</v>
      </c>
      <c r="C89" s="6">
        <v>7</v>
      </c>
      <c r="D89" s="6" t="str">
        <f t="shared" si="4"/>
        <v>OEIS-7</v>
      </c>
      <c r="E89" s="6">
        <v>3</v>
      </c>
      <c r="F89" s="6" t="str">
        <f t="shared" si="5"/>
        <v>OEIS-7.3</v>
      </c>
      <c r="G89" s="1" t="s">
        <v>1772</v>
      </c>
      <c r="H89" s="1" t="s">
        <v>1834</v>
      </c>
      <c r="I89" s="6" t="s">
        <v>1195</v>
      </c>
      <c r="J89" s="11">
        <v>45800</v>
      </c>
      <c r="K89" s="11">
        <v>45806</v>
      </c>
      <c r="L89" s="11">
        <v>45806</v>
      </c>
      <c r="M89" s="38" t="s">
        <v>1849</v>
      </c>
      <c r="N89" s="2">
        <v>1</v>
      </c>
      <c r="O89" s="6" t="s">
        <v>1644</v>
      </c>
      <c r="P89" s="6" t="s">
        <v>1205</v>
      </c>
      <c r="Q89" s="6" t="s">
        <v>1776</v>
      </c>
      <c r="R89" s="6" t="s">
        <v>1205</v>
      </c>
      <c r="S89" s="6" t="s">
        <v>1205</v>
      </c>
    </row>
    <row r="90" spans="1:19" s="8" customFormat="1" ht="224.4" x14ac:dyDescent="0.25">
      <c r="A90" s="6">
        <v>87</v>
      </c>
      <c r="B90" s="6" t="s">
        <v>16</v>
      </c>
      <c r="C90" s="6">
        <v>7</v>
      </c>
      <c r="D90" s="6" t="str">
        <f t="shared" si="4"/>
        <v>OEIS-7</v>
      </c>
      <c r="E90" s="6">
        <v>4</v>
      </c>
      <c r="F90" s="6" t="str">
        <f t="shared" si="5"/>
        <v>OEIS-7.4</v>
      </c>
      <c r="G90" s="1" t="s">
        <v>1773</v>
      </c>
      <c r="H90" s="1" t="s">
        <v>1835</v>
      </c>
      <c r="I90" s="6" t="s">
        <v>1195</v>
      </c>
      <c r="J90" s="11">
        <v>45800</v>
      </c>
      <c r="K90" s="11">
        <v>45806</v>
      </c>
      <c r="L90" s="11">
        <v>45806</v>
      </c>
      <c r="M90" s="38" t="s">
        <v>1848</v>
      </c>
      <c r="N90" s="2">
        <v>1</v>
      </c>
      <c r="O90" s="6" t="s">
        <v>1644</v>
      </c>
      <c r="P90" s="6" t="s">
        <v>1205</v>
      </c>
      <c r="Q90" s="6" t="s">
        <v>1777</v>
      </c>
      <c r="R90" s="6" t="s">
        <v>1205</v>
      </c>
      <c r="S90" s="6" t="s">
        <v>1205</v>
      </c>
    </row>
    <row r="91" spans="1:19" s="8" customFormat="1" ht="264" x14ac:dyDescent="0.25">
      <c r="A91" s="6">
        <v>88</v>
      </c>
      <c r="B91" s="6" t="s">
        <v>47</v>
      </c>
      <c r="C91" s="6">
        <v>1</v>
      </c>
      <c r="D91" s="6" t="str">
        <f t="shared" si="4"/>
        <v>SPD-1</v>
      </c>
      <c r="E91" s="2">
        <v>1</v>
      </c>
      <c r="F91" s="6" t="str">
        <f t="shared" si="5"/>
        <v>SPD-1.1</v>
      </c>
      <c r="G91" s="7" t="s">
        <v>1840</v>
      </c>
      <c r="H91" s="1" t="s">
        <v>1870</v>
      </c>
      <c r="I91" s="6" t="s">
        <v>1785</v>
      </c>
      <c r="J91" s="11">
        <v>45804</v>
      </c>
      <c r="K91" s="11">
        <v>45807</v>
      </c>
      <c r="L91" s="11">
        <v>45814</v>
      </c>
      <c r="M91" s="38" t="s">
        <v>1878</v>
      </c>
      <c r="N91" s="2">
        <v>0</v>
      </c>
      <c r="O91" s="6" t="s">
        <v>1644</v>
      </c>
      <c r="P91" s="6" t="s">
        <v>1205</v>
      </c>
      <c r="Q91" s="6" t="s">
        <v>1886</v>
      </c>
      <c r="R91" s="6" t="s">
        <v>1205</v>
      </c>
      <c r="S91" s="6" t="s">
        <v>1205</v>
      </c>
    </row>
    <row r="92" spans="1:19" s="8" customFormat="1" ht="409.2" x14ac:dyDescent="0.25">
      <c r="A92" s="6">
        <v>89</v>
      </c>
      <c r="B92" s="6" t="s">
        <v>47</v>
      </c>
      <c r="C92" s="6">
        <v>1</v>
      </c>
      <c r="D92" s="6" t="str">
        <f t="shared" si="4"/>
        <v>SPD-1</v>
      </c>
      <c r="E92" s="2">
        <v>2</v>
      </c>
      <c r="F92" s="6" t="str">
        <f t="shared" si="5"/>
        <v>SPD-1.2</v>
      </c>
      <c r="G92" s="7" t="s">
        <v>1778</v>
      </c>
      <c r="H92" s="1" t="s">
        <v>1887</v>
      </c>
      <c r="I92" s="6" t="s">
        <v>1785</v>
      </c>
      <c r="J92" s="11">
        <v>45804</v>
      </c>
      <c r="K92" s="11">
        <v>45807</v>
      </c>
      <c r="L92" s="11">
        <v>45814</v>
      </c>
      <c r="M92" s="38" t="s">
        <v>1879</v>
      </c>
      <c r="N92" s="2">
        <v>3</v>
      </c>
      <c r="O92" s="6" t="s">
        <v>1644</v>
      </c>
      <c r="P92" s="6" t="s">
        <v>1205</v>
      </c>
      <c r="Q92" s="6" t="s">
        <v>1888</v>
      </c>
      <c r="R92" s="6" t="s">
        <v>1205</v>
      </c>
      <c r="S92" s="6" t="s">
        <v>1205</v>
      </c>
    </row>
    <row r="93" spans="1:19" s="8" customFormat="1" ht="198" x14ac:dyDescent="0.25">
      <c r="A93" s="6">
        <v>90</v>
      </c>
      <c r="B93" s="6" t="s">
        <v>47</v>
      </c>
      <c r="C93" s="6">
        <v>1</v>
      </c>
      <c r="D93" s="6" t="str">
        <f t="shared" si="4"/>
        <v>SPD-1</v>
      </c>
      <c r="E93" s="2">
        <v>3</v>
      </c>
      <c r="F93" s="6" t="str">
        <f t="shared" si="5"/>
        <v>SPD-1.3</v>
      </c>
      <c r="G93" s="7" t="s">
        <v>1779</v>
      </c>
      <c r="H93" s="1" t="s">
        <v>1871</v>
      </c>
      <c r="I93" s="6" t="s">
        <v>1785</v>
      </c>
      <c r="J93" s="11">
        <v>45804</v>
      </c>
      <c r="K93" s="11">
        <v>45807</v>
      </c>
      <c r="L93" s="11">
        <v>45814</v>
      </c>
      <c r="M93" s="38" t="s">
        <v>1882</v>
      </c>
      <c r="N93" s="2">
        <v>1</v>
      </c>
      <c r="O93" s="6" t="s">
        <v>1644</v>
      </c>
      <c r="P93" s="6" t="s">
        <v>1205</v>
      </c>
      <c r="Q93" s="6" t="s">
        <v>1889</v>
      </c>
      <c r="R93" s="6" t="s">
        <v>1205</v>
      </c>
      <c r="S93" s="6" t="s">
        <v>1205</v>
      </c>
    </row>
    <row r="94" spans="1:19" s="8" customFormat="1" ht="409.6" x14ac:dyDescent="0.25">
      <c r="A94" s="6">
        <v>91</v>
      </c>
      <c r="B94" s="6" t="s">
        <v>47</v>
      </c>
      <c r="C94" s="6">
        <v>1</v>
      </c>
      <c r="D94" s="6" t="str">
        <f t="shared" si="4"/>
        <v>SPD-1</v>
      </c>
      <c r="E94" s="2">
        <v>4</v>
      </c>
      <c r="F94" s="6" t="str">
        <f t="shared" si="5"/>
        <v>SPD-1.4</v>
      </c>
      <c r="G94" s="7" t="s">
        <v>1784</v>
      </c>
      <c r="H94" s="1" t="s">
        <v>1872</v>
      </c>
      <c r="I94" s="6" t="s">
        <v>1785</v>
      </c>
      <c r="J94" s="11">
        <v>45804</v>
      </c>
      <c r="K94" s="11">
        <v>45807</v>
      </c>
      <c r="L94" s="11">
        <v>45814</v>
      </c>
      <c r="M94" s="38" t="s">
        <v>1880</v>
      </c>
      <c r="N94" s="2">
        <v>1</v>
      </c>
      <c r="O94" s="6" t="s">
        <v>1644</v>
      </c>
      <c r="P94" s="6" t="s">
        <v>1205</v>
      </c>
      <c r="Q94" s="6" t="s">
        <v>1889</v>
      </c>
      <c r="R94" s="6" t="s">
        <v>1205</v>
      </c>
      <c r="S94" s="6" t="s">
        <v>1205</v>
      </c>
    </row>
    <row r="95" spans="1:19" s="8" customFormat="1" ht="409.6" x14ac:dyDescent="0.25">
      <c r="A95" s="6">
        <v>92</v>
      </c>
      <c r="B95" s="6" t="s">
        <v>47</v>
      </c>
      <c r="C95" s="6">
        <v>1</v>
      </c>
      <c r="D95" s="6" t="str">
        <f t="shared" si="4"/>
        <v>SPD-1</v>
      </c>
      <c r="E95" s="2">
        <v>5</v>
      </c>
      <c r="F95" s="6" t="str">
        <f t="shared" si="5"/>
        <v>SPD-1.5</v>
      </c>
      <c r="G95" s="7" t="s">
        <v>1780</v>
      </c>
      <c r="H95" s="1" t="s">
        <v>1873</v>
      </c>
      <c r="I95" s="6" t="s">
        <v>1785</v>
      </c>
      <c r="J95" s="11">
        <v>45804</v>
      </c>
      <c r="K95" s="11">
        <v>45807</v>
      </c>
      <c r="L95" s="11">
        <v>45814</v>
      </c>
      <c r="M95" s="38" t="s">
        <v>1881</v>
      </c>
      <c r="N95" s="2">
        <v>1</v>
      </c>
      <c r="O95" s="6" t="s">
        <v>1644</v>
      </c>
      <c r="P95" s="6" t="s">
        <v>1205</v>
      </c>
      <c r="Q95" s="6" t="s">
        <v>1889</v>
      </c>
      <c r="R95" s="6" t="s">
        <v>1205</v>
      </c>
      <c r="S95" s="6" t="s">
        <v>1205</v>
      </c>
    </row>
    <row r="96" spans="1:19" s="8" customFormat="1" ht="79.2" x14ac:dyDescent="0.25">
      <c r="A96" s="6">
        <v>93</v>
      </c>
      <c r="B96" s="6" t="s">
        <v>47</v>
      </c>
      <c r="C96" s="6">
        <v>1</v>
      </c>
      <c r="D96" s="6" t="str">
        <f t="shared" si="4"/>
        <v>SPD-1</v>
      </c>
      <c r="E96" s="2">
        <v>6</v>
      </c>
      <c r="F96" s="6" t="str">
        <f t="shared" si="5"/>
        <v>SPD-1.6</v>
      </c>
      <c r="G96" s="7" t="s">
        <v>1781</v>
      </c>
      <c r="H96" s="1" t="s">
        <v>1874</v>
      </c>
      <c r="I96" s="6" t="s">
        <v>1785</v>
      </c>
      <c r="J96" s="11">
        <v>45804</v>
      </c>
      <c r="K96" s="11">
        <v>45807</v>
      </c>
      <c r="L96" s="11">
        <v>45814</v>
      </c>
      <c r="M96" s="38" t="s">
        <v>1878</v>
      </c>
      <c r="N96" s="2">
        <v>0</v>
      </c>
      <c r="O96" s="6" t="s">
        <v>1644</v>
      </c>
      <c r="P96" s="6" t="s">
        <v>1205</v>
      </c>
      <c r="Q96" s="6" t="s">
        <v>1890</v>
      </c>
      <c r="R96" s="6" t="s">
        <v>1205</v>
      </c>
      <c r="S96" s="6" t="s">
        <v>1205</v>
      </c>
    </row>
    <row r="97" spans="1:19" s="8" customFormat="1" ht="118.8" x14ac:dyDescent="0.25">
      <c r="A97" s="6">
        <v>94</v>
      </c>
      <c r="B97" s="6" t="s">
        <v>47</v>
      </c>
      <c r="C97" s="6">
        <v>1</v>
      </c>
      <c r="D97" s="6" t="str">
        <f t="shared" si="4"/>
        <v>SPD-1</v>
      </c>
      <c r="E97" s="2">
        <v>7</v>
      </c>
      <c r="F97" s="6" t="str">
        <f t="shared" si="5"/>
        <v>SPD-1.7</v>
      </c>
      <c r="G97" s="7" t="s">
        <v>1782</v>
      </c>
      <c r="H97" s="1" t="s">
        <v>1875</v>
      </c>
      <c r="I97" s="6" t="s">
        <v>1785</v>
      </c>
      <c r="J97" s="11">
        <v>45804</v>
      </c>
      <c r="K97" s="11">
        <v>45807</v>
      </c>
      <c r="L97" s="11">
        <v>45814</v>
      </c>
      <c r="M97" s="38" t="s">
        <v>1878</v>
      </c>
      <c r="N97" s="2">
        <v>0</v>
      </c>
      <c r="O97" s="6" t="s">
        <v>1644</v>
      </c>
      <c r="P97" s="6" t="s">
        <v>1205</v>
      </c>
      <c r="Q97" s="6" t="s">
        <v>1890</v>
      </c>
      <c r="R97" s="6" t="s">
        <v>1205</v>
      </c>
      <c r="S97" s="6" t="s">
        <v>1205</v>
      </c>
    </row>
    <row r="98" spans="1:19" s="8" customFormat="1" ht="356.4" x14ac:dyDescent="0.25">
      <c r="A98" s="6">
        <v>95</v>
      </c>
      <c r="B98" s="6" t="s">
        <v>47</v>
      </c>
      <c r="C98" s="6">
        <v>1</v>
      </c>
      <c r="D98" s="6" t="str">
        <f t="shared" si="4"/>
        <v>SPD-1</v>
      </c>
      <c r="E98" s="2">
        <v>8</v>
      </c>
      <c r="F98" s="6" t="str">
        <f t="shared" si="5"/>
        <v>SPD-1.8</v>
      </c>
      <c r="G98" s="7" t="s">
        <v>1783</v>
      </c>
      <c r="H98" s="1" t="s">
        <v>1876</v>
      </c>
      <c r="I98" s="6" t="s">
        <v>1785</v>
      </c>
      <c r="J98" s="11">
        <v>45804</v>
      </c>
      <c r="K98" s="11">
        <v>45807</v>
      </c>
      <c r="L98" s="11">
        <v>45814</v>
      </c>
      <c r="M98" s="38" t="s">
        <v>1878</v>
      </c>
      <c r="N98" s="2">
        <v>0</v>
      </c>
      <c r="O98" s="6" t="s">
        <v>1644</v>
      </c>
      <c r="P98" s="6" t="s">
        <v>485</v>
      </c>
      <c r="Q98" s="6" t="str">
        <f>VLOOKUP(P98,'WMP Sections'!B:D,2,FALSE)</f>
        <v>6.1.2 Risk-Informed Prioritization .</v>
      </c>
      <c r="R98" s="6" t="s">
        <v>1205</v>
      </c>
      <c r="S98" s="6" t="s">
        <v>1205</v>
      </c>
    </row>
    <row r="99" spans="1:19" s="8" customFormat="1" ht="369.6" x14ac:dyDescent="0.25">
      <c r="A99" s="6">
        <v>96</v>
      </c>
      <c r="B99" s="6" t="s">
        <v>15</v>
      </c>
      <c r="C99" s="6">
        <v>5</v>
      </c>
      <c r="D99" s="6" t="str">
        <f t="shared" si="4"/>
        <v>MGRA-5</v>
      </c>
      <c r="E99" s="2">
        <v>1</v>
      </c>
      <c r="F99" s="6" t="str">
        <f t="shared" si="5"/>
        <v>MGRA-5.1</v>
      </c>
      <c r="G99" s="1" t="s">
        <v>1839</v>
      </c>
      <c r="H99" s="1" t="s">
        <v>1850</v>
      </c>
      <c r="I99" s="9" t="s">
        <v>1202</v>
      </c>
      <c r="J99" s="12">
        <v>45807</v>
      </c>
      <c r="K99" s="12">
        <v>45812</v>
      </c>
      <c r="L99" s="12">
        <v>45812</v>
      </c>
      <c r="M99" s="38" t="s">
        <v>1862</v>
      </c>
      <c r="N99" s="2">
        <v>0</v>
      </c>
      <c r="O99" s="6" t="s">
        <v>1644</v>
      </c>
      <c r="P99" s="2" t="s">
        <v>1205</v>
      </c>
      <c r="Q99" s="7" t="s">
        <v>1837</v>
      </c>
      <c r="R99" s="2" t="s">
        <v>1205</v>
      </c>
      <c r="S99" s="2" t="s">
        <v>1205</v>
      </c>
    </row>
    <row r="100" spans="1:19" s="8" customFormat="1" ht="145.19999999999999" x14ac:dyDescent="0.25">
      <c r="A100" s="6">
        <v>97</v>
      </c>
      <c r="B100" s="6" t="s">
        <v>15</v>
      </c>
      <c r="C100" s="6">
        <v>5</v>
      </c>
      <c r="D100" s="6" t="str">
        <f t="shared" si="4"/>
        <v>MGRA-5</v>
      </c>
      <c r="E100" s="2">
        <v>2</v>
      </c>
      <c r="F100" s="6" t="str">
        <f t="shared" si="5"/>
        <v>MGRA-5.2</v>
      </c>
      <c r="G100" s="1" t="s">
        <v>1838</v>
      </c>
      <c r="H100" s="1" t="s">
        <v>1851</v>
      </c>
      <c r="I100" s="9" t="s">
        <v>1202</v>
      </c>
      <c r="J100" s="12">
        <v>45807</v>
      </c>
      <c r="K100" s="12">
        <v>45812</v>
      </c>
      <c r="L100" s="12">
        <v>45812</v>
      </c>
      <c r="M100" s="38" t="s">
        <v>1863</v>
      </c>
      <c r="N100" s="2">
        <v>1</v>
      </c>
      <c r="O100" s="6" t="s">
        <v>1644</v>
      </c>
      <c r="P100" s="2" t="s">
        <v>1205</v>
      </c>
      <c r="Q100" s="6" t="s">
        <v>1836</v>
      </c>
      <c r="R100" s="2" t="s">
        <v>1205</v>
      </c>
      <c r="S100" s="2" t="s">
        <v>1205</v>
      </c>
    </row>
    <row r="101" spans="1:19" s="8" customFormat="1" ht="409.2" x14ac:dyDescent="0.25">
      <c r="A101" s="6">
        <v>98</v>
      </c>
      <c r="B101" s="6" t="s">
        <v>16</v>
      </c>
      <c r="C101" s="6">
        <v>8</v>
      </c>
      <c r="D101" s="6" t="str">
        <f t="shared" si="4"/>
        <v>OEIS-8</v>
      </c>
      <c r="E101" s="2">
        <v>1</v>
      </c>
      <c r="F101" s="6" t="str">
        <f t="shared" si="5"/>
        <v>OEIS-8.1</v>
      </c>
      <c r="G101" s="1" t="s">
        <v>1852</v>
      </c>
      <c r="H101" s="1" t="s">
        <v>1857</v>
      </c>
      <c r="I101" s="6" t="s">
        <v>1195</v>
      </c>
      <c r="J101" s="12">
        <v>45807</v>
      </c>
      <c r="K101" s="12">
        <v>45812</v>
      </c>
      <c r="L101" s="12">
        <v>45812</v>
      </c>
      <c r="M101" s="38" t="s">
        <v>1865</v>
      </c>
      <c r="N101" s="2">
        <v>1</v>
      </c>
      <c r="O101" s="6" t="s">
        <v>1644</v>
      </c>
      <c r="P101" s="2">
        <v>10.5</v>
      </c>
      <c r="Q101" s="6" t="str">
        <f>VLOOKUP(P101,'WMP Sections'!B:D,2,FALSE)</f>
        <v xml:space="preserve">10.5 Weather Forecasting </v>
      </c>
      <c r="R101" s="6" t="s">
        <v>743</v>
      </c>
      <c r="S101" s="6" t="str">
        <f>VLOOKUP(R101,'WMP Sections'!B:D,2,FALSE)</f>
        <v>10.5.5 Weather Station Maintenance and Calibration .</v>
      </c>
    </row>
    <row r="102" spans="1:19" s="8" customFormat="1" ht="356.4" x14ac:dyDescent="0.25">
      <c r="A102" s="6">
        <v>99</v>
      </c>
      <c r="B102" s="6" t="s">
        <v>16</v>
      </c>
      <c r="C102" s="6">
        <v>8</v>
      </c>
      <c r="D102" s="6" t="str">
        <f t="shared" si="4"/>
        <v>OEIS-8</v>
      </c>
      <c r="E102" s="2">
        <v>2</v>
      </c>
      <c r="F102" s="6" t="str">
        <f t="shared" si="5"/>
        <v>OEIS-8.2</v>
      </c>
      <c r="G102" s="1" t="s">
        <v>1842</v>
      </c>
      <c r="H102" s="1" t="s">
        <v>1858</v>
      </c>
      <c r="I102" s="6" t="s">
        <v>1195</v>
      </c>
      <c r="J102" s="12">
        <v>45807</v>
      </c>
      <c r="K102" s="12">
        <v>45812</v>
      </c>
      <c r="L102" s="12">
        <v>45812</v>
      </c>
      <c r="M102" s="38" t="s">
        <v>1864</v>
      </c>
      <c r="N102" s="2">
        <v>0</v>
      </c>
      <c r="O102" s="6" t="s">
        <v>1644</v>
      </c>
      <c r="P102" s="2" t="s">
        <v>1205</v>
      </c>
      <c r="Q102" s="6" t="s">
        <v>1853</v>
      </c>
      <c r="R102" s="2" t="s">
        <v>1205</v>
      </c>
      <c r="S102" s="2" t="s">
        <v>1205</v>
      </c>
    </row>
    <row r="103" spans="1:19" s="8" customFormat="1" ht="277.2" x14ac:dyDescent="0.25">
      <c r="A103" s="6">
        <v>100</v>
      </c>
      <c r="B103" s="6" t="s">
        <v>16</v>
      </c>
      <c r="C103" s="6">
        <v>8</v>
      </c>
      <c r="D103" s="6" t="str">
        <f t="shared" si="4"/>
        <v>OEIS-8</v>
      </c>
      <c r="E103" s="2">
        <v>3</v>
      </c>
      <c r="F103" s="6" t="str">
        <f t="shared" si="5"/>
        <v>OEIS-8.3</v>
      </c>
      <c r="G103" s="1" t="s">
        <v>1854</v>
      </c>
      <c r="H103" s="1" t="s">
        <v>1859</v>
      </c>
      <c r="I103" s="6" t="s">
        <v>1195</v>
      </c>
      <c r="J103" s="12">
        <v>45807</v>
      </c>
      <c r="K103" s="12">
        <v>45812</v>
      </c>
      <c r="L103" s="12">
        <v>45812</v>
      </c>
      <c r="M103" s="69" t="s">
        <v>1864</v>
      </c>
      <c r="N103" s="2">
        <v>0</v>
      </c>
      <c r="O103" s="6" t="s">
        <v>1644</v>
      </c>
      <c r="P103" s="2" t="s">
        <v>714</v>
      </c>
      <c r="Q103" s="6" t="str">
        <f>VLOOKUP(P103,'WMP Sections'!B:D,2,FALSE)</f>
        <v>9.12.3 Trends .</v>
      </c>
      <c r="R103" s="6" t="s">
        <v>1466</v>
      </c>
      <c r="S103" s="6" t="str">
        <f>VLOOKUP(R103,'WMP Sections'!B:D,2,FALSE)</f>
        <v>9-8: Number of Past Due Vegetation Management Work Orders Categorized by Age and Priority Levels . 228</v>
      </c>
    </row>
    <row r="104" spans="1:19" s="8" customFormat="1" ht="285" customHeight="1" x14ac:dyDescent="0.25">
      <c r="A104" s="6">
        <v>101</v>
      </c>
      <c r="B104" s="6" t="s">
        <v>16</v>
      </c>
      <c r="C104" s="6">
        <v>8</v>
      </c>
      <c r="D104" s="6" t="str">
        <f t="shared" si="4"/>
        <v>OEIS-8</v>
      </c>
      <c r="E104" s="2">
        <v>4</v>
      </c>
      <c r="F104" s="6" t="str">
        <f t="shared" si="5"/>
        <v>OEIS-8.4</v>
      </c>
      <c r="G104" s="7" t="s">
        <v>1841</v>
      </c>
      <c r="H104" s="1" t="s">
        <v>1860</v>
      </c>
      <c r="I104" s="6" t="s">
        <v>1195</v>
      </c>
      <c r="J104" s="12">
        <v>45807</v>
      </c>
      <c r="K104" s="12">
        <v>45812</v>
      </c>
      <c r="L104" s="12">
        <v>45812</v>
      </c>
      <c r="M104" s="38" t="s">
        <v>1867</v>
      </c>
      <c r="N104" s="2">
        <v>1</v>
      </c>
      <c r="O104" s="6" t="s">
        <v>1644</v>
      </c>
      <c r="P104" s="6">
        <v>5.5</v>
      </c>
      <c r="Q104" s="6" t="str">
        <f>VLOOKUP(P104,'WMP Sections'!B:D,2,FALSE)</f>
        <v>5.5 Risk Analysis Results and Presentation .</v>
      </c>
      <c r="R104" s="6" t="s">
        <v>50</v>
      </c>
      <c r="S104" s="6" t="str">
        <f>VLOOKUP(R104,'WMP Sections'!B:D,2,FALSE)</f>
        <v xml:space="preserve">5.5.2 Top Risk-Contributing Circuits/Segments/Spans </v>
      </c>
    </row>
    <row r="105" spans="1:19" s="8" customFormat="1" ht="163.95" customHeight="1" x14ac:dyDescent="0.25">
      <c r="A105" s="6">
        <v>102</v>
      </c>
      <c r="B105" s="6" t="s">
        <v>16</v>
      </c>
      <c r="C105" s="6">
        <v>8</v>
      </c>
      <c r="D105" s="6" t="str">
        <f t="shared" si="4"/>
        <v>OEIS-8</v>
      </c>
      <c r="E105" s="2">
        <v>5</v>
      </c>
      <c r="F105" s="6" t="str">
        <f t="shared" si="5"/>
        <v>OEIS-8.5</v>
      </c>
      <c r="G105" s="7" t="s">
        <v>1855</v>
      </c>
      <c r="H105" s="1" t="s">
        <v>1861</v>
      </c>
      <c r="I105" s="6" t="s">
        <v>1195</v>
      </c>
      <c r="J105" s="12">
        <v>45807</v>
      </c>
      <c r="K105" s="12">
        <v>45812</v>
      </c>
      <c r="L105" s="12">
        <v>45812</v>
      </c>
      <c r="M105" s="38" t="s">
        <v>1866</v>
      </c>
      <c r="N105" s="2">
        <v>1</v>
      </c>
      <c r="O105" s="6" t="s">
        <v>1644</v>
      </c>
      <c r="P105" s="6" t="s">
        <v>1205</v>
      </c>
      <c r="Q105" s="6" t="s">
        <v>1856</v>
      </c>
      <c r="R105" s="6" t="s">
        <v>1205</v>
      </c>
      <c r="S105" s="6" t="s">
        <v>1205</v>
      </c>
    </row>
    <row r="106" spans="1:19" s="8" customFormat="1" ht="330" x14ac:dyDescent="0.25">
      <c r="A106" s="6">
        <v>103</v>
      </c>
      <c r="B106" s="6" t="s">
        <v>15</v>
      </c>
      <c r="C106" s="6">
        <v>6</v>
      </c>
      <c r="D106" s="6" t="str">
        <f t="shared" si="4"/>
        <v>MGRA-6</v>
      </c>
      <c r="E106" s="2">
        <v>1</v>
      </c>
      <c r="F106" s="6" t="str">
        <f t="shared" si="5"/>
        <v>MGRA-6.1</v>
      </c>
      <c r="G106" s="7" t="s">
        <v>1868</v>
      </c>
      <c r="H106" s="1" t="s">
        <v>1884</v>
      </c>
      <c r="I106" s="6" t="s">
        <v>1202</v>
      </c>
      <c r="J106" s="12">
        <v>45814</v>
      </c>
      <c r="K106" s="12">
        <v>45819</v>
      </c>
      <c r="L106" s="12">
        <v>45819</v>
      </c>
      <c r="M106" s="38" t="s">
        <v>1885</v>
      </c>
      <c r="N106" s="2">
        <v>1</v>
      </c>
      <c r="O106" s="6" t="s">
        <v>1644</v>
      </c>
      <c r="P106" s="6" t="s">
        <v>1380</v>
      </c>
      <c r="Q106" s="6" t="str">
        <f>VLOOKUP(P106,'WMP Sections'!B:D,2,FALSE)</f>
        <v>3-1: List of Risks and Risk Drivers to Prioritize  11</v>
      </c>
      <c r="R106" s="6" t="s">
        <v>1205</v>
      </c>
      <c r="S106" s="6" t="s">
        <v>1205</v>
      </c>
    </row>
    <row r="107" spans="1:19" s="8" customFormat="1" ht="224.4" x14ac:dyDescent="0.25">
      <c r="A107" s="6">
        <v>104</v>
      </c>
      <c r="B107" s="6" t="s">
        <v>16</v>
      </c>
      <c r="C107" s="6">
        <v>9</v>
      </c>
      <c r="D107" s="6" t="str">
        <f t="shared" si="4"/>
        <v>OEIS-9</v>
      </c>
      <c r="E107" s="2">
        <v>1</v>
      </c>
      <c r="F107" s="6" t="str">
        <f t="shared" si="5"/>
        <v>OEIS-9.1</v>
      </c>
      <c r="G107" s="7" t="s">
        <v>1869</v>
      </c>
      <c r="H107" s="1" t="s">
        <v>1877</v>
      </c>
      <c r="I107" s="6" t="s">
        <v>1195</v>
      </c>
      <c r="J107" s="12">
        <v>45814</v>
      </c>
      <c r="K107" s="12">
        <v>45819</v>
      </c>
      <c r="L107" s="12">
        <v>45817</v>
      </c>
      <c r="M107" s="38" t="s">
        <v>1883</v>
      </c>
      <c r="N107" s="2">
        <v>0</v>
      </c>
      <c r="O107" s="6" t="s">
        <v>1644</v>
      </c>
      <c r="P107" s="6">
        <v>10.5</v>
      </c>
      <c r="Q107" s="6" t="str">
        <f>VLOOKUP(P107,'WMP Sections'!B:D,2,FALSE)</f>
        <v xml:space="preserve">10.5 Weather Forecasting </v>
      </c>
      <c r="R107" s="6" t="s">
        <v>743</v>
      </c>
      <c r="S107" s="6" t="str">
        <f>VLOOKUP(R107,'WMP Sections'!B:D,2,FALSE)</f>
        <v>10.5.5 Weather Station Maintenance and Calibration .</v>
      </c>
    </row>
    <row r="108" spans="1:19" s="8" customFormat="1" ht="211.2" x14ac:dyDescent="0.25">
      <c r="A108" s="6">
        <v>105</v>
      </c>
      <c r="B108" s="6" t="s">
        <v>16</v>
      </c>
      <c r="C108" s="6">
        <v>10</v>
      </c>
      <c r="D108" s="6" t="str">
        <f t="shared" si="4"/>
        <v>OEIS-10</v>
      </c>
      <c r="E108" s="2">
        <v>1</v>
      </c>
      <c r="F108" s="6" t="str">
        <f t="shared" si="5"/>
        <v>OEIS-10.1</v>
      </c>
      <c r="G108" s="7" t="s">
        <v>1891</v>
      </c>
      <c r="H108" s="1"/>
      <c r="I108" s="6" t="s">
        <v>1195</v>
      </c>
      <c r="J108" s="12">
        <v>45832</v>
      </c>
      <c r="K108" s="12" t="s">
        <v>1895</v>
      </c>
      <c r="L108" s="12"/>
      <c r="M108" s="38"/>
      <c r="N108" s="2"/>
      <c r="O108" s="6"/>
      <c r="P108" s="6" t="s">
        <v>1205</v>
      </c>
      <c r="Q108" s="6" t="s">
        <v>1892</v>
      </c>
      <c r="R108" s="6" t="s">
        <v>1205</v>
      </c>
      <c r="S108" s="6" t="s">
        <v>1205</v>
      </c>
    </row>
    <row r="109" spans="1:19" s="8" customFormat="1" ht="198" x14ac:dyDescent="0.25">
      <c r="A109" s="6">
        <v>106</v>
      </c>
      <c r="B109" s="6" t="s">
        <v>16</v>
      </c>
      <c r="C109" s="6">
        <v>11</v>
      </c>
      <c r="D109" s="6" t="str">
        <f t="shared" si="4"/>
        <v>OEIS-11</v>
      </c>
      <c r="E109" s="2">
        <v>1</v>
      </c>
      <c r="F109" s="6" t="str">
        <f t="shared" si="5"/>
        <v>OEIS-11.1</v>
      </c>
      <c r="G109" s="7" t="s">
        <v>1893</v>
      </c>
      <c r="H109" s="1"/>
      <c r="I109" s="6" t="s">
        <v>1195</v>
      </c>
      <c r="J109" s="12">
        <v>45832</v>
      </c>
      <c r="K109" s="12" t="s">
        <v>1895</v>
      </c>
      <c r="L109" s="12"/>
      <c r="M109" s="38"/>
      <c r="N109" s="2"/>
      <c r="O109" s="6"/>
      <c r="P109" s="2" t="s">
        <v>660</v>
      </c>
      <c r="Q109" s="6" t="s">
        <v>1896</v>
      </c>
      <c r="R109" s="2" t="s">
        <v>1205</v>
      </c>
      <c r="S109" s="2" t="s">
        <v>1205</v>
      </c>
    </row>
    <row r="110" spans="1:19" s="8" customFormat="1" ht="237.6" x14ac:dyDescent="0.25">
      <c r="A110" s="6">
        <v>107</v>
      </c>
      <c r="B110" s="6" t="s">
        <v>16</v>
      </c>
      <c r="C110" s="6">
        <v>11</v>
      </c>
      <c r="D110" s="6" t="str">
        <f t="shared" si="4"/>
        <v>OEIS-11</v>
      </c>
      <c r="E110" s="2">
        <v>2</v>
      </c>
      <c r="F110" s="6" t="str">
        <f t="shared" si="5"/>
        <v>OEIS-11.2</v>
      </c>
      <c r="G110" s="7" t="s">
        <v>1894</v>
      </c>
      <c r="H110" s="1"/>
      <c r="I110" s="6" t="s">
        <v>1195</v>
      </c>
      <c r="J110" s="12">
        <v>45832</v>
      </c>
      <c r="K110" s="12" t="s">
        <v>1895</v>
      </c>
      <c r="L110" s="12"/>
      <c r="M110" s="38"/>
      <c r="N110" s="2"/>
      <c r="O110" s="6"/>
      <c r="P110" s="2" t="s">
        <v>1205</v>
      </c>
      <c r="Q110" s="6" t="s">
        <v>1207</v>
      </c>
      <c r="R110" s="2" t="s">
        <v>1205</v>
      </c>
      <c r="S110" s="2" t="s">
        <v>1205</v>
      </c>
    </row>
    <row r="111" spans="1:19" s="8" customFormat="1" ht="409.6" x14ac:dyDescent="0.25">
      <c r="A111" s="6">
        <v>108</v>
      </c>
      <c r="B111" s="6" t="s">
        <v>47</v>
      </c>
      <c r="C111" s="6">
        <v>2</v>
      </c>
      <c r="D111" s="6" t="str">
        <f t="shared" si="4"/>
        <v>SPD-2</v>
      </c>
      <c r="E111" s="2">
        <v>1</v>
      </c>
      <c r="F111" s="6" t="str">
        <f t="shared" si="5"/>
        <v>SPD-2.1</v>
      </c>
      <c r="G111" s="7" t="s">
        <v>1897</v>
      </c>
      <c r="H111" s="7" t="s">
        <v>1907</v>
      </c>
      <c r="I111" s="6" t="s">
        <v>1785</v>
      </c>
      <c r="J111" s="12">
        <v>45838</v>
      </c>
      <c r="K111" s="12">
        <v>45841</v>
      </c>
      <c r="L111" s="12">
        <v>45840</v>
      </c>
      <c r="M111" s="38" t="s">
        <v>1919</v>
      </c>
      <c r="N111" s="2">
        <v>0</v>
      </c>
      <c r="O111" s="6" t="s">
        <v>1205</v>
      </c>
      <c r="P111" s="6" t="s">
        <v>1205</v>
      </c>
      <c r="Q111" s="6" t="s">
        <v>1909</v>
      </c>
      <c r="R111" s="6" t="s">
        <v>1205</v>
      </c>
      <c r="S111" s="6" t="s">
        <v>1205</v>
      </c>
    </row>
    <row r="112" spans="1:19" s="8" customFormat="1" ht="145.19999999999999" x14ac:dyDescent="0.25">
      <c r="A112" s="6">
        <v>109</v>
      </c>
      <c r="B112" s="6" t="s">
        <v>47</v>
      </c>
      <c r="C112" s="6">
        <v>2</v>
      </c>
      <c r="D112" s="6" t="str">
        <f t="shared" si="4"/>
        <v>SPD-2</v>
      </c>
      <c r="E112" s="2">
        <v>2</v>
      </c>
      <c r="F112" s="6" t="str">
        <f t="shared" si="5"/>
        <v>SPD-2.2</v>
      </c>
      <c r="G112" s="7" t="s">
        <v>1898</v>
      </c>
      <c r="H112" s="70" t="s">
        <v>1908</v>
      </c>
      <c r="I112" s="6" t="s">
        <v>1785</v>
      </c>
      <c r="J112" s="12">
        <v>45838</v>
      </c>
      <c r="K112" s="12">
        <v>45841</v>
      </c>
      <c r="L112" s="12">
        <v>45840</v>
      </c>
      <c r="M112" s="38" t="s">
        <v>1919</v>
      </c>
      <c r="N112" s="2">
        <v>0</v>
      </c>
      <c r="O112" s="6" t="s">
        <v>1205</v>
      </c>
      <c r="P112" s="6" t="s">
        <v>1910</v>
      </c>
      <c r="Q112" s="6" t="s">
        <v>1911</v>
      </c>
      <c r="R112" s="6" t="s">
        <v>1205</v>
      </c>
      <c r="S112" s="6" t="s">
        <v>1205</v>
      </c>
    </row>
    <row r="113" spans="1:19" s="8" customFormat="1" ht="330" x14ac:dyDescent="0.25">
      <c r="A113" s="6">
        <v>110</v>
      </c>
      <c r="B113" s="6" t="s">
        <v>47</v>
      </c>
      <c r="C113" s="6">
        <v>2</v>
      </c>
      <c r="D113" s="6" t="str">
        <f t="shared" si="4"/>
        <v>SPD-2</v>
      </c>
      <c r="E113" s="2">
        <v>3</v>
      </c>
      <c r="F113" s="6" t="str">
        <f t="shared" si="5"/>
        <v>SPD-2.3</v>
      </c>
      <c r="G113" s="7" t="s">
        <v>1899</v>
      </c>
      <c r="H113" s="70" t="s">
        <v>1908</v>
      </c>
      <c r="I113" s="6" t="s">
        <v>1785</v>
      </c>
      <c r="J113" s="12">
        <v>45838</v>
      </c>
      <c r="K113" s="12">
        <v>45841</v>
      </c>
      <c r="L113" s="12">
        <v>45840</v>
      </c>
      <c r="M113" s="38" t="s">
        <v>1919</v>
      </c>
      <c r="N113" s="2">
        <v>0</v>
      </c>
      <c r="O113" s="6" t="s">
        <v>1205</v>
      </c>
      <c r="P113" s="6" t="s">
        <v>1205</v>
      </c>
      <c r="Q113" s="6" t="s">
        <v>1912</v>
      </c>
      <c r="R113" s="6" t="s">
        <v>1205</v>
      </c>
      <c r="S113" s="6" t="s">
        <v>1205</v>
      </c>
    </row>
    <row r="114" spans="1:19" s="8" customFormat="1" ht="145.19999999999999" x14ac:dyDescent="0.25">
      <c r="A114" s="6">
        <v>111</v>
      </c>
      <c r="B114" s="6" t="s">
        <v>47</v>
      </c>
      <c r="C114" s="6">
        <v>2</v>
      </c>
      <c r="D114" s="6" t="str">
        <f t="shared" si="4"/>
        <v>SPD-2</v>
      </c>
      <c r="E114" s="2">
        <v>4</v>
      </c>
      <c r="F114" s="6" t="str">
        <f t="shared" si="5"/>
        <v>SPD-2.4</v>
      </c>
      <c r="G114" s="7" t="s">
        <v>1900</v>
      </c>
      <c r="H114" s="70" t="s">
        <v>1908</v>
      </c>
      <c r="I114" s="6" t="s">
        <v>1785</v>
      </c>
      <c r="J114" s="12">
        <v>45838</v>
      </c>
      <c r="K114" s="12">
        <v>45841</v>
      </c>
      <c r="L114" s="12">
        <v>45840</v>
      </c>
      <c r="M114" s="38" t="s">
        <v>1919</v>
      </c>
      <c r="N114" s="2">
        <v>0</v>
      </c>
      <c r="O114" s="6" t="s">
        <v>1205</v>
      </c>
      <c r="P114" s="6" t="s">
        <v>1205</v>
      </c>
      <c r="Q114" s="6" t="s">
        <v>1913</v>
      </c>
      <c r="R114" s="6" t="s">
        <v>1205</v>
      </c>
      <c r="S114" s="6" t="s">
        <v>1205</v>
      </c>
    </row>
    <row r="115" spans="1:19" s="8" customFormat="1" ht="277.2" x14ac:dyDescent="0.25">
      <c r="A115" s="6">
        <v>112</v>
      </c>
      <c r="B115" s="6" t="s">
        <v>47</v>
      </c>
      <c r="C115" s="6">
        <v>2</v>
      </c>
      <c r="D115" s="6" t="str">
        <f t="shared" si="4"/>
        <v>SPD-2</v>
      </c>
      <c r="E115" s="2">
        <v>5</v>
      </c>
      <c r="F115" s="6" t="str">
        <f t="shared" si="5"/>
        <v>SPD-2.5</v>
      </c>
      <c r="G115" s="7" t="s">
        <v>1901</v>
      </c>
      <c r="H115" s="70" t="s">
        <v>1908</v>
      </c>
      <c r="I115" s="6" t="s">
        <v>1785</v>
      </c>
      <c r="J115" s="12">
        <v>45838</v>
      </c>
      <c r="K115" s="12">
        <v>45841</v>
      </c>
      <c r="L115" s="12">
        <v>45840</v>
      </c>
      <c r="M115" s="38" t="s">
        <v>1919</v>
      </c>
      <c r="N115" s="2">
        <v>0</v>
      </c>
      <c r="O115" s="6" t="s">
        <v>1205</v>
      </c>
      <c r="P115" s="6" t="s">
        <v>1205</v>
      </c>
      <c r="Q115" s="6" t="s">
        <v>1914</v>
      </c>
      <c r="R115" s="6" t="s">
        <v>1205</v>
      </c>
      <c r="S115" s="6" t="s">
        <v>1205</v>
      </c>
    </row>
    <row r="116" spans="1:19" s="8" customFormat="1" ht="224.4" x14ac:dyDescent="0.25">
      <c r="A116" s="6">
        <v>113</v>
      </c>
      <c r="B116" s="6" t="s">
        <v>47</v>
      </c>
      <c r="C116" s="6">
        <v>2</v>
      </c>
      <c r="D116" s="6" t="str">
        <f t="shared" si="4"/>
        <v>SPD-2</v>
      </c>
      <c r="E116" s="2">
        <v>6</v>
      </c>
      <c r="F116" s="6" t="str">
        <f t="shared" si="5"/>
        <v>SPD-2.6</v>
      </c>
      <c r="G116" s="7" t="s">
        <v>1902</v>
      </c>
      <c r="H116" s="70" t="s">
        <v>1908</v>
      </c>
      <c r="I116" s="6" t="s">
        <v>1785</v>
      </c>
      <c r="J116" s="12">
        <v>45838</v>
      </c>
      <c r="K116" s="12">
        <v>45841</v>
      </c>
      <c r="L116" s="12">
        <v>45840</v>
      </c>
      <c r="M116" s="38" t="s">
        <v>1919</v>
      </c>
      <c r="N116" s="2">
        <v>0</v>
      </c>
      <c r="O116" s="6" t="s">
        <v>1205</v>
      </c>
      <c r="P116" s="6" t="s">
        <v>1205</v>
      </c>
      <c r="Q116" s="6" t="s">
        <v>1915</v>
      </c>
      <c r="R116" s="6" t="s">
        <v>1205</v>
      </c>
      <c r="S116" s="6" t="s">
        <v>1205</v>
      </c>
    </row>
    <row r="117" spans="1:19" s="8" customFormat="1" ht="409.6" x14ac:dyDescent="0.25">
      <c r="A117" s="6">
        <v>114</v>
      </c>
      <c r="B117" s="6" t="s">
        <v>47</v>
      </c>
      <c r="C117" s="6">
        <v>2</v>
      </c>
      <c r="D117" s="6" t="str">
        <f t="shared" si="4"/>
        <v>SPD-2</v>
      </c>
      <c r="E117" s="2">
        <v>7</v>
      </c>
      <c r="F117" s="6" t="str">
        <f t="shared" si="5"/>
        <v>SPD-2.7</v>
      </c>
      <c r="G117" s="7" t="s">
        <v>1903</v>
      </c>
      <c r="H117" s="70" t="s">
        <v>1908</v>
      </c>
      <c r="I117" s="6" t="s">
        <v>1785</v>
      </c>
      <c r="J117" s="12">
        <v>45838</v>
      </c>
      <c r="K117" s="12">
        <v>45841</v>
      </c>
      <c r="L117" s="12">
        <v>45840</v>
      </c>
      <c r="M117" s="38" t="s">
        <v>1919</v>
      </c>
      <c r="N117" s="2">
        <v>0</v>
      </c>
      <c r="O117" s="6" t="s">
        <v>1205</v>
      </c>
      <c r="P117" s="6" t="s">
        <v>1205</v>
      </c>
      <c r="Q117" s="6" t="s">
        <v>1916</v>
      </c>
      <c r="R117" s="6" t="s">
        <v>1205</v>
      </c>
      <c r="S117" s="6" t="s">
        <v>1205</v>
      </c>
    </row>
    <row r="118" spans="1:19" ht="409.6" x14ac:dyDescent="0.25">
      <c r="A118" s="6">
        <v>115</v>
      </c>
      <c r="B118" s="6" t="s">
        <v>47</v>
      </c>
      <c r="C118" s="6">
        <v>2</v>
      </c>
      <c r="D118" s="6" t="str">
        <f t="shared" si="4"/>
        <v>SPD-2</v>
      </c>
      <c r="E118" s="2">
        <v>8</v>
      </c>
      <c r="F118" s="6" t="str">
        <f t="shared" si="5"/>
        <v>SPD-2.8</v>
      </c>
      <c r="G118" s="7" t="s">
        <v>1904</v>
      </c>
      <c r="H118" s="70" t="s">
        <v>1908</v>
      </c>
      <c r="I118" s="6" t="s">
        <v>1785</v>
      </c>
      <c r="J118" s="12">
        <v>45838</v>
      </c>
      <c r="K118" s="12">
        <v>45841</v>
      </c>
      <c r="L118" s="12">
        <v>45840</v>
      </c>
      <c r="M118" s="38" t="s">
        <v>1919</v>
      </c>
      <c r="N118" s="2">
        <v>0</v>
      </c>
      <c r="O118" s="6" t="s">
        <v>1205</v>
      </c>
      <c r="P118" s="6" t="s">
        <v>1205</v>
      </c>
      <c r="Q118" s="6" t="s">
        <v>1917</v>
      </c>
      <c r="R118" s="6" t="s">
        <v>1205</v>
      </c>
      <c r="S118" s="6" t="s">
        <v>1205</v>
      </c>
    </row>
    <row r="119" spans="1:19" ht="330" x14ac:dyDescent="0.25">
      <c r="A119" s="6">
        <v>116</v>
      </c>
      <c r="B119" s="6" t="s">
        <v>47</v>
      </c>
      <c r="C119" s="6">
        <v>2</v>
      </c>
      <c r="D119" s="6" t="str">
        <f t="shared" si="4"/>
        <v>SPD-2</v>
      </c>
      <c r="E119" s="2">
        <v>9</v>
      </c>
      <c r="F119" s="6" t="str">
        <f t="shared" si="5"/>
        <v>SPD-2.9</v>
      </c>
      <c r="G119" s="7" t="s">
        <v>1905</v>
      </c>
      <c r="H119" s="70" t="s">
        <v>1908</v>
      </c>
      <c r="I119" s="6" t="s">
        <v>1785</v>
      </c>
      <c r="J119" s="12">
        <v>45838</v>
      </c>
      <c r="K119" s="12">
        <v>45841</v>
      </c>
      <c r="L119" s="12">
        <v>45840</v>
      </c>
      <c r="M119" s="38" t="s">
        <v>1919</v>
      </c>
      <c r="N119" s="2">
        <v>0</v>
      </c>
      <c r="O119" s="6" t="s">
        <v>1205</v>
      </c>
      <c r="P119" s="6" t="s">
        <v>1434</v>
      </c>
      <c r="Q119" s="6" t="str">
        <f>VLOOKUP(P119,'WMP Sections'!B:D,2,FALSE)</f>
        <v>Cost Benefit and Risk Reduction Supporting Data</v>
      </c>
      <c r="R119" s="6" t="s">
        <v>1205</v>
      </c>
      <c r="S119" s="6" t="s">
        <v>1205</v>
      </c>
    </row>
    <row r="120" spans="1:19" ht="145.19999999999999" x14ac:dyDescent="0.25">
      <c r="A120" s="6">
        <v>117</v>
      </c>
      <c r="B120" s="6" t="s">
        <v>47</v>
      </c>
      <c r="C120" s="6">
        <v>2</v>
      </c>
      <c r="D120" s="6" t="str">
        <f t="shared" si="4"/>
        <v>SPD-2</v>
      </c>
      <c r="E120" s="2">
        <v>10</v>
      </c>
      <c r="F120" s="6" t="str">
        <f t="shared" si="5"/>
        <v>SPD-2.10</v>
      </c>
      <c r="G120" s="7" t="s">
        <v>1906</v>
      </c>
      <c r="H120" s="70" t="s">
        <v>1908</v>
      </c>
      <c r="I120" s="6" t="s">
        <v>1785</v>
      </c>
      <c r="J120" s="12">
        <v>45838</v>
      </c>
      <c r="K120" s="12">
        <v>45841</v>
      </c>
      <c r="L120" s="12">
        <v>45840</v>
      </c>
      <c r="M120" s="38" t="s">
        <v>1919</v>
      </c>
      <c r="N120" s="2">
        <v>0</v>
      </c>
      <c r="O120" s="6" t="s">
        <v>1205</v>
      </c>
      <c r="P120" s="6" t="s">
        <v>1434</v>
      </c>
      <c r="Q120" s="6" t="str">
        <f>VLOOKUP(P120,'WMP Sections'!B:D,2,FALSE)</f>
        <v>Cost Benefit and Risk Reduction Supporting Data</v>
      </c>
      <c r="R120" s="6" t="s">
        <v>1205</v>
      </c>
      <c r="S120" s="6" t="s">
        <v>1205</v>
      </c>
    </row>
    <row r="121" spans="1:19" ht="409.6" x14ac:dyDescent="0.25">
      <c r="A121" s="6">
        <v>118</v>
      </c>
      <c r="B121" s="6" t="s">
        <v>47</v>
      </c>
      <c r="C121" s="6">
        <v>2</v>
      </c>
      <c r="D121" s="6" t="str">
        <f t="shared" si="4"/>
        <v>SPD-2</v>
      </c>
      <c r="E121" s="2">
        <v>11</v>
      </c>
      <c r="F121" s="6" t="str">
        <f t="shared" si="5"/>
        <v>SPD-2.11</v>
      </c>
      <c r="G121" s="7" t="s">
        <v>1918</v>
      </c>
      <c r="H121" s="70" t="s">
        <v>1908</v>
      </c>
      <c r="I121" s="6" t="s">
        <v>1785</v>
      </c>
      <c r="J121" s="12">
        <v>45838</v>
      </c>
      <c r="K121" s="12">
        <v>45841</v>
      </c>
      <c r="L121" s="12">
        <v>45840</v>
      </c>
      <c r="M121" s="38" t="s">
        <v>1919</v>
      </c>
      <c r="N121" s="2">
        <v>0</v>
      </c>
      <c r="O121" s="6" t="s">
        <v>1205</v>
      </c>
      <c r="P121" s="6" t="s">
        <v>1434</v>
      </c>
      <c r="Q121" s="6" t="str">
        <f>VLOOKUP(P121,'WMP Sections'!B:D,2,FALSE)</f>
        <v>Cost Benefit and Risk Reduction Supporting Data</v>
      </c>
      <c r="R121" s="6" t="s">
        <v>1205</v>
      </c>
      <c r="S121" s="6" t="s">
        <v>1205</v>
      </c>
    </row>
    <row r="122" spans="1:19" s="8" customFormat="1" x14ac:dyDescent="0.25">
      <c r="A122" s="2"/>
      <c r="B122" s="1"/>
      <c r="C122" s="2"/>
      <c r="D122" s="2"/>
      <c r="E122" s="2"/>
      <c r="F122" s="6"/>
      <c r="G122" s="1"/>
      <c r="H122" s="1"/>
      <c r="I122" s="6"/>
      <c r="J122" s="2"/>
      <c r="K122" s="2"/>
      <c r="L122" s="2"/>
      <c r="M122" s="2"/>
      <c r="N122" s="2"/>
      <c r="O122" s="1"/>
      <c r="P122" s="2"/>
      <c r="Q122" s="1"/>
      <c r="R122" s="2"/>
      <c r="S122" s="1"/>
    </row>
    <row r="123" spans="1:19" s="8" customFormat="1" x14ac:dyDescent="0.25">
      <c r="A123" s="2"/>
      <c r="B123" s="1"/>
      <c r="C123" s="2"/>
      <c r="D123" s="2"/>
      <c r="E123" s="2"/>
      <c r="F123" s="6"/>
      <c r="G123" s="1"/>
      <c r="H123" s="1"/>
      <c r="I123" s="6"/>
      <c r="J123" s="2"/>
      <c r="K123" s="2"/>
      <c r="L123" s="2"/>
      <c r="M123" s="2"/>
      <c r="N123" s="2"/>
      <c r="O123" s="1"/>
      <c r="P123" s="2"/>
      <c r="Q123" s="1"/>
      <c r="R123" s="2"/>
      <c r="S123" s="1"/>
    </row>
    <row r="124" spans="1:19" s="8" customFormat="1" x14ac:dyDescent="0.25">
      <c r="A124" s="2"/>
      <c r="B124" s="1"/>
      <c r="C124" s="2"/>
      <c r="D124" s="2"/>
      <c r="E124" s="2"/>
      <c r="F124" s="6"/>
      <c r="G124" s="1"/>
      <c r="H124" s="1"/>
      <c r="I124" s="6"/>
      <c r="J124" s="2"/>
      <c r="K124" s="2"/>
      <c r="L124" s="2"/>
      <c r="M124" s="2"/>
      <c r="N124" s="2"/>
      <c r="O124" s="1"/>
      <c r="P124" s="2"/>
      <c r="Q124" s="1"/>
      <c r="R124" s="2"/>
      <c r="S124" s="1"/>
    </row>
    <row r="125" spans="1:19" s="8" customFormat="1" x14ac:dyDescent="0.25">
      <c r="A125" s="2"/>
      <c r="B125" s="1"/>
      <c r="C125" s="2"/>
      <c r="D125" s="2"/>
      <c r="E125" s="2"/>
      <c r="F125" s="6"/>
      <c r="G125" s="1"/>
      <c r="H125" s="1"/>
      <c r="I125" s="6"/>
      <c r="J125" s="2"/>
      <c r="K125" s="2"/>
      <c r="L125" s="2"/>
      <c r="M125" s="2"/>
      <c r="N125" s="2"/>
      <c r="O125" s="1"/>
      <c r="P125" s="2"/>
      <c r="Q125" s="1"/>
      <c r="R125" s="2"/>
      <c r="S125" s="1"/>
    </row>
    <row r="126" spans="1:19" s="8" customFormat="1" x14ac:dyDescent="0.25">
      <c r="A126" s="2"/>
      <c r="B126" s="1"/>
      <c r="C126" s="2"/>
      <c r="D126" s="2"/>
      <c r="E126" s="2"/>
      <c r="F126" s="6"/>
      <c r="G126" s="1"/>
      <c r="H126" s="1"/>
      <c r="I126" s="6"/>
      <c r="J126" s="2"/>
      <c r="K126" s="2"/>
      <c r="L126" s="2"/>
      <c r="M126" s="2"/>
      <c r="N126" s="2"/>
      <c r="O126" s="1"/>
      <c r="P126" s="2"/>
      <c r="Q126" s="1"/>
      <c r="R126" s="2"/>
      <c r="S126" s="1"/>
    </row>
    <row r="127" spans="1:19" s="8" customFormat="1" x14ac:dyDescent="0.25">
      <c r="A127" s="2"/>
      <c r="B127" s="1"/>
      <c r="C127" s="2"/>
      <c r="D127" s="2"/>
      <c r="E127" s="2"/>
      <c r="F127" s="6"/>
      <c r="G127" s="1"/>
      <c r="H127" s="1"/>
      <c r="I127" s="6"/>
      <c r="J127" s="2"/>
      <c r="K127" s="2"/>
      <c r="L127" s="2"/>
      <c r="M127" s="2"/>
      <c r="N127" s="2"/>
      <c r="O127" s="1"/>
      <c r="P127" s="2"/>
      <c r="Q127" s="1"/>
      <c r="R127" s="2"/>
      <c r="S127" s="1"/>
    </row>
    <row r="128" spans="1:19" s="8" customFormat="1" x14ac:dyDescent="0.25">
      <c r="A128" s="2"/>
      <c r="B128" s="1"/>
      <c r="C128" s="2"/>
      <c r="D128" s="2"/>
      <c r="E128" s="2"/>
      <c r="F128" s="6"/>
      <c r="G128" s="1"/>
      <c r="H128" s="1"/>
      <c r="I128" s="6"/>
      <c r="J128" s="2"/>
      <c r="K128" s="2"/>
      <c r="L128" s="2"/>
      <c r="M128" s="2"/>
      <c r="N128" s="2"/>
      <c r="O128" s="1"/>
      <c r="P128" s="2"/>
      <c r="Q128" s="1"/>
      <c r="R128" s="2"/>
      <c r="S128" s="1"/>
    </row>
    <row r="129" spans="1:19" s="8" customFormat="1" x14ac:dyDescent="0.25">
      <c r="A129" s="2"/>
      <c r="B129" s="1"/>
      <c r="C129" s="2"/>
      <c r="D129" s="2"/>
      <c r="E129" s="2"/>
      <c r="F129" s="6"/>
      <c r="G129" s="1"/>
      <c r="H129" s="1"/>
      <c r="I129" s="6"/>
      <c r="J129" s="2"/>
      <c r="K129" s="2"/>
      <c r="L129" s="2"/>
      <c r="M129" s="2"/>
      <c r="N129" s="2"/>
      <c r="O129" s="1"/>
      <c r="P129" s="2"/>
      <c r="Q129" s="1"/>
      <c r="R129" s="2"/>
      <c r="S129" s="1"/>
    </row>
    <row r="130" spans="1:19" s="8" customFormat="1" x14ac:dyDescent="0.25">
      <c r="A130" s="2"/>
      <c r="B130" s="1"/>
      <c r="C130" s="2"/>
      <c r="D130" s="2"/>
      <c r="E130" s="2"/>
      <c r="F130" s="6"/>
      <c r="G130" s="1"/>
      <c r="H130" s="1"/>
      <c r="I130" s="6"/>
      <c r="J130" s="2"/>
      <c r="K130" s="2"/>
      <c r="L130" s="2"/>
      <c r="M130" s="2"/>
      <c r="N130" s="2"/>
      <c r="O130" s="1"/>
      <c r="P130" s="2"/>
      <c r="Q130" s="1"/>
      <c r="R130" s="2"/>
      <c r="S130" s="1"/>
    </row>
    <row r="131" spans="1:19" s="8" customFormat="1" x14ac:dyDescent="0.25">
      <c r="A131" s="2"/>
      <c r="B131" s="1"/>
      <c r="C131" s="2"/>
      <c r="D131" s="2"/>
      <c r="E131" s="2"/>
      <c r="F131" s="6"/>
      <c r="G131" s="1"/>
      <c r="H131" s="1"/>
      <c r="I131" s="6"/>
      <c r="J131" s="2"/>
      <c r="K131" s="2"/>
      <c r="L131" s="2"/>
      <c r="M131" s="2"/>
      <c r="N131" s="2"/>
      <c r="O131" s="1"/>
      <c r="P131" s="2"/>
      <c r="Q131" s="1"/>
      <c r="R131" s="2"/>
      <c r="S131" s="1"/>
    </row>
    <row r="132" spans="1:19" s="8" customFormat="1" x14ac:dyDescent="0.25">
      <c r="A132" s="2"/>
      <c r="B132" s="1"/>
      <c r="C132" s="2"/>
      <c r="D132" s="2"/>
      <c r="E132" s="2"/>
      <c r="F132" s="6"/>
      <c r="G132" s="1"/>
      <c r="H132" s="1"/>
      <c r="I132" s="6"/>
      <c r="J132" s="2"/>
      <c r="K132" s="2"/>
      <c r="L132" s="2"/>
      <c r="M132" s="2"/>
      <c r="N132" s="2"/>
      <c r="O132" s="1"/>
      <c r="P132" s="2"/>
      <c r="Q132" s="1"/>
      <c r="R132" s="2"/>
      <c r="S132" s="1"/>
    </row>
    <row r="133" spans="1:19" s="8" customFormat="1" x14ac:dyDescent="0.25">
      <c r="A133" s="2"/>
      <c r="B133" s="1"/>
      <c r="C133" s="2"/>
      <c r="D133" s="2"/>
      <c r="E133" s="2"/>
      <c r="F133" s="6"/>
      <c r="G133" s="1"/>
      <c r="H133" s="1"/>
      <c r="I133" s="6"/>
      <c r="J133" s="2"/>
      <c r="K133" s="2"/>
      <c r="L133" s="2"/>
      <c r="M133" s="2"/>
      <c r="N133" s="2"/>
      <c r="O133" s="1"/>
      <c r="P133" s="2"/>
      <c r="Q133" s="1"/>
      <c r="R133" s="2"/>
      <c r="S133" s="1"/>
    </row>
    <row r="134" spans="1:19" s="8" customFormat="1" x14ac:dyDescent="0.25">
      <c r="A134" s="2"/>
      <c r="B134" s="1"/>
      <c r="C134" s="2"/>
      <c r="D134" s="2"/>
      <c r="E134" s="2"/>
      <c r="F134" s="6"/>
      <c r="G134" s="1"/>
      <c r="H134" s="1"/>
      <c r="I134" s="6"/>
      <c r="J134" s="2"/>
      <c r="K134" s="2"/>
      <c r="L134" s="2"/>
      <c r="M134" s="2"/>
      <c r="N134" s="2"/>
      <c r="O134" s="1"/>
      <c r="P134" s="2"/>
      <c r="Q134" s="1"/>
      <c r="R134" s="2"/>
      <c r="S134" s="1"/>
    </row>
    <row r="135" spans="1:19" s="8" customFormat="1" x14ac:dyDescent="0.25">
      <c r="A135" s="2"/>
      <c r="B135" s="1"/>
      <c r="C135" s="2"/>
      <c r="D135" s="2"/>
      <c r="E135" s="2"/>
      <c r="F135" s="6"/>
      <c r="G135" s="1"/>
      <c r="H135" s="1"/>
      <c r="I135" s="6"/>
      <c r="J135" s="2"/>
      <c r="K135" s="2"/>
      <c r="L135" s="2"/>
      <c r="M135" s="2"/>
      <c r="N135" s="2"/>
      <c r="O135" s="1"/>
      <c r="P135" s="2"/>
      <c r="Q135" s="1"/>
      <c r="R135" s="2"/>
      <c r="S135" s="1"/>
    </row>
    <row r="136" spans="1:19" s="8" customFormat="1" x14ac:dyDescent="0.25">
      <c r="A136" s="2"/>
      <c r="B136" s="1"/>
      <c r="C136" s="2"/>
      <c r="D136" s="2"/>
      <c r="E136" s="2"/>
      <c r="F136" s="6"/>
      <c r="G136" s="1"/>
      <c r="H136" s="1"/>
      <c r="I136" s="6"/>
      <c r="J136" s="2"/>
      <c r="K136" s="2"/>
      <c r="L136" s="2"/>
      <c r="M136" s="2"/>
      <c r="N136" s="2"/>
      <c r="O136" s="1"/>
      <c r="P136" s="2"/>
      <c r="Q136" s="1"/>
      <c r="R136" s="2"/>
      <c r="S136" s="1"/>
    </row>
    <row r="137" spans="1:19" s="8" customFormat="1" x14ac:dyDescent="0.25">
      <c r="A137" s="2"/>
      <c r="B137" s="1"/>
      <c r="C137" s="2"/>
      <c r="D137" s="2"/>
      <c r="E137" s="2"/>
      <c r="F137" s="6"/>
      <c r="G137" s="1"/>
      <c r="H137" s="1"/>
      <c r="I137" s="6"/>
      <c r="J137" s="2"/>
      <c r="K137" s="2"/>
      <c r="L137" s="2"/>
      <c r="M137" s="2"/>
      <c r="N137" s="2"/>
      <c r="O137" s="1"/>
      <c r="P137" s="2"/>
      <c r="Q137" s="1"/>
      <c r="R137" s="2"/>
      <c r="S137" s="1"/>
    </row>
    <row r="138" spans="1:19" s="8" customFormat="1" x14ac:dyDescent="0.25">
      <c r="A138" s="2"/>
      <c r="B138" s="1"/>
      <c r="C138" s="2"/>
      <c r="D138" s="2"/>
      <c r="E138" s="2"/>
      <c r="F138" s="6"/>
      <c r="G138" s="1"/>
      <c r="H138" s="1"/>
      <c r="I138" s="6"/>
      <c r="J138" s="2"/>
      <c r="K138" s="2"/>
      <c r="L138" s="2"/>
      <c r="M138" s="2"/>
      <c r="N138" s="2"/>
      <c r="O138" s="1"/>
      <c r="P138" s="2"/>
      <c r="Q138" s="1"/>
      <c r="R138" s="2"/>
      <c r="S138" s="1"/>
    </row>
    <row r="139" spans="1:19" s="8" customFormat="1" x14ac:dyDescent="0.25">
      <c r="A139" s="2"/>
      <c r="B139" s="1"/>
      <c r="C139" s="2"/>
      <c r="D139" s="2"/>
      <c r="E139" s="2"/>
      <c r="F139" s="6"/>
      <c r="G139" s="1"/>
      <c r="H139" s="1"/>
      <c r="I139" s="6"/>
      <c r="J139" s="2"/>
      <c r="K139" s="2"/>
      <c r="L139" s="2"/>
      <c r="M139" s="2"/>
      <c r="N139" s="2"/>
      <c r="O139" s="1"/>
      <c r="P139" s="2"/>
      <c r="Q139" s="1"/>
      <c r="R139" s="2"/>
      <c r="S139" s="1"/>
    </row>
    <row r="140" spans="1:19" s="8" customFormat="1" x14ac:dyDescent="0.25">
      <c r="A140" s="2"/>
      <c r="B140" s="1"/>
      <c r="C140" s="2"/>
      <c r="D140" s="2"/>
      <c r="E140" s="2"/>
      <c r="F140" s="6"/>
      <c r="G140" s="1"/>
      <c r="H140" s="1"/>
      <c r="I140" s="6"/>
      <c r="J140" s="2"/>
      <c r="K140" s="2"/>
      <c r="L140" s="2"/>
      <c r="M140" s="2"/>
      <c r="N140" s="2"/>
      <c r="O140" s="1"/>
      <c r="P140" s="2"/>
      <c r="Q140" s="1"/>
      <c r="R140" s="2"/>
      <c r="S140" s="1"/>
    </row>
    <row r="141" spans="1:19" s="8" customFormat="1" x14ac:dyDescent="0.25">
      <c r="A141" s="2"/>
      <c r="B141" s="1"/>
      <c r="C141" s="2"/>
      <c r="D141" s="2"/>
      <c r="E141" s="2"/>
      <c r="F141" s="6"/>
      <c r="G141" s="1"/>
      <c r="H141" s="1"/>
      <c r="I141" s="6"/>
      <c r="J141" s="2"/>
      <c r="K141" s="2"/>
      <c r="L141" s="2"/>
      <c r="M141" s="2"/>
      <c r="N141" s="2"/>
      <c r="O141" s="1"/>
      <c r="P141" s="2"/>
      <c r="Q141" s="1"/>
      <c r="R141" s="2"/>
      <c r="S141" s="1"/>
    </row>
    <row r="142" spans="1:19" s="8" customFormat="1" x14ac:dyDescent="0.25">
      <c r="A142" s="2"/>
      <c r="B142" s="1"/>
      <c r="C142" s="2"/>
      <c r="D142" s="2"/>
      <c r="E142" s="2"/>
      <c r="F142" s="6"/>
      <c r="G142" s="1"/>
      <c r="H142" s="1"/>
      <c r="I142" s="6"/>
      <c r="J142" s="2"/>
      <c r="K142" s="2"/>
      <c r="L142" s="2"/>
      <c r="M142" s="2"/>
      <c r="N142" s="2"/>
      <c r="O142" s="1"/>
      <c r="P142" s="2"/>
      <c r="Q142" s="1"/>
      <c r="R142" s="2"/>
      <c r="S142" s="1"/>
    </row>
    <row r="143" spans="1:19" s="8" customFormat="1" x14ac:dyDescent="0.25">
      <c r="A143" s="2"/>
      <c r="B143" s="1"/>
      <c r="C143" s="2"/>
      <c r="D143" s="2"/>
      <c r="E143" s="2"/>
      <c r="F143" s="6"/>
      <c r="G143" s="1"/>
      <c r="H143" s="1"/>
      <c r="I143" s="6"/>
      <c r="J143" s="2"/>
      <c r="K143" s="2"/>
      <c r="L143" s="2"/>
      <c r="M143" s="2"/>
      <c r="N143" s="2"/>
      <c r="O143" s="1"/>
      <c r="P143" s="2"/>
      <c r="Q143" s="1"/>
      <c r="R143" s="2"/>
      <c r="S143" s="1"/>
    </row>
    <row r="144" spans="1:19" s="8" customFormat="1" x14ac:dyDescent="0.25">
      <c r="A144" s="2"/>
      <c r="B144" s="1"/>
      <c r="C144" s="2"/>
      <c r="D144" s="2"/>
      <c r="E144" s="2"/>
      <c r="F144" s="6"/>
      <c r="G144" s="1"/>
      <c r="H144" s="1"/>
      <c r="I144" s="6"/>
      <c r="J144" s="2"/>
      <c r="K144" s="2"/>
      <c r="L144" s="2"/>
      <c r="M144" s="2"/>
      <c r="N144" s="2"/>
      <c r="O144" s="1"/>
      <c r="P144" s="2"/>
      <c r="Q144" s="1"/>
      <c r="R144" s="2"/>
      <c r="S144" s="1"/>
    </row>
    <row r="145" spans="1:19" s="8" customFormat="1" x14ac:dyDescent="0.25">
      <c r="A145" s="2"/>
      <c r="B145" s="1"/>
      <c r="C145" s="2"/>
      <c r="D145" s="2"/>
      <c r="E145" s="2"/>
      <c r="F145" s="6"/>
      <c r="G145" s="1"/>
      <c r="H145" s="1"/>
      <c r="I145" s="6"/>
      <c r="J145" s="2"/>
      <c r="K145" s="2"/>
      <c r="L145" s="2"/>
      <c r="M145" s="2"/>
      <c r="N145" s="2"/>
      <c r="O145" s="1"/>
      <c r="P145" s="2"/>
      <c r="Q145" s="1"/>
      <c r="R145" s="2"/>
      <c r="S145" s="1"/>
    </row>
    <row r="146" spans="1:19" s="8" customFormat="1" x14ac:dyDescent="0.25">
      <c r="A146" s="2"/>
      <c r="B146" s="1"/>
      <c r="C146" s="2"/>
      <c r="D146" s="2"/>
      <c r="E146" s="2"/>
      <c r="F146" s="6"/>
      <c r="G146" s="1"/>
      <c r="H146" s="1"/>
      <c r="I146" s="6"/>
      <c r="J146" s="2"/>
      <c r="K146" s="2"/>
      <c r="L146" s="2"/>
      <c r="M146" s="2"/>
      <c r="N146" s="2"/>
      <c r="O146" s="1"/>
      <c r="P146" s="2"/>
      <c r="Q146" s="1"/>
      <c r="R146" s="2"/>
      <c r="S146" s="1"/>
    </row>
    <row r="147" spans="1:19" s="8" customFormat="1" x14ac:dyDescent="0.25">
      <c r="A147" s="2"/>
      <c r="B147" s="1"/>
      <c r="C147" s="2"/>
      <c r="D147" s="2"/>
      <c r="E147" s="2"/>
      <c r="F147" s="6"/>
      <c r="G147" s="1"/>
      <c r="H147" s="1"/>
      <c r="I147" s="6"/>
      <c r="J147" s="2"/>
      <c r="K147" s="2"/>
      <c r="L147" s="2"/>
      <c r="M147" s="2"/>
      <c r="N147" s="2"/>
      <c r="O147" s="1"/>
      <c r="P147" s="2"/>
      <c r="Q147" s="1"/>
      <c r="R147" s="2"/>
      <c r="S147" s="1"/>
    </row>
    <row r="148" spans="1:19" s="8" customFormat="1" x14ac:dyDescent="0.25">
      <c r="A148" s="2"/>
      <c r="B148" s="1"/>
      <c r="C148" s="2"/>
      <c r="D148" s="2"/>
      <c r="E148" s="2"/>
      <c r="F148" s="6"/>
      <c r="G148" s="1"/>
      <c r="H148" s="1"/>
      <c r="I148" s="6"/>
      <c r="J148" s="2"/>
      <c r="K148" s="2"/>
      <c r="L148" s="2"/>
      <c r="M148" s="2"/>
      <c r="N148" s="2"/>
      <c r="O148" s="1"/>
      <c r="P148" s="2"/>
      <c r="Q148" s="1"/>
      <c r="R148" s="2"/>
      <c r="S148" s="1"/>
    </row>
    <row r="149" spans="1:19" s="8" customFormat="1" x14ac:dyDescent="0.25">
      <c r="A149" s="2"/>
      <c r="B149" s="1"/>
      <c r="C149" s="2"/>
      <c r="D149" s="2"/>
      <c r="E149" s="2"/>
      <c r="F149" s="6"/>
      <c r="G149" s="1"/>
      <c r="H149" s="1"/>
      <c r="I149" s="6"/>
      <c r="J149" s="2"/>
      <c r="K149" s="2"/>
      <c r="L149" s="2"/>
      <c r="M149" s="2"/>
      <c r="N149" s="2"/>
      <c r="O149" s="1"/>
      <c r="P149" s="2"/>
      <c r="Q149" s="1"/>
      <c r="R149" s="2"/>
      <c r="S149" s="1"/>
    </row>
    <row r="150" spans="1:19" s="8" customFormat="1" x14ac:dyDescent="0.25">
      <c r="A150" s="2"/>
      <c r="B150" s="1"/>
      <c r="C150" s="2"/>
      <c r="D150" s="2"/>
      <c r="E150" s="2"/>
      <c r="F150" s="6"/>
      <c r="G150" s="1"/>
      <c r="H150" s="1"/>
      <c r="I150" s="6"/>
      <c r="J150" s="2"/>
      <c r="K150" s="2"/>
      <c r="L150" s="2"/>
      <c r="M150" s="2"/>
      <c r="N150" s="2"/>
      <c r="O150" s="1"/>
      <c r="P150" s="2"/>
      <c r="Q150" s="1"/>
      <c r="R150" s="2"/>
      <c r="S150" s="1"/>
    </row>
    <row r="151" spans="1:19" s="8" customFormat="1" x14ac:dyDescent="0.25">
      <c r="A151" s="2"/>
      <c r="B151" s="1"/>
      <c r="C151" s="2"/>
      <c r="D151" s="2"/>
      <c r="E151" s="2"/>
      <c r="F151" s="6"/>
      <c r="G151" s="1"/>
      <c r="H151" s="1"/>
      <c r="I151" s="6"/>
      <c r="J151" s="2"/>
      <c r="K151" s="2"/>
      <c r="L151" s="2"/>
      <c r="M151" s="2"/>
      <c r="N151" s="2"/>
      <c r="O151" s="1"/>
      <c r="P151" s="2"/>
      <c r="Q151" s="1"/>
      <c r="R151" s="2"/>
      <c r="S151" s="1"/>
    </row>
    <row r="152" spans="1:19" s="8" customFormat="1" x14ac:dyDescent="0.25">
      <c r="A152" s="2"/>
      <c r="B152" s="1"/>
      <c r="C152" s="2"/>
      <c r="D152" s="2"/>
      <c r="E152" s="2"/>
      <c r="F152" s="6"/>
      <c r="G152" s="1"/>
      <c r="H152" s="1"/>
      <c r="I152" s="6"/>
      <c r="J152" s="2"/>
      <c r="K152" s="2"/>
      <c r="L152" s="2"/>
      <c r="M152" s="2"/>
      <c r="N152" s="2"/>
      <c r="O152" s="1"/>
      <c r="P152" s="2"/>
      <c r="Q152" s="1"/>
      <c r="R152" s="2"/>
      <c r="S152" s="1"/>
    </row>
    <row r="153" spans="1:19" s="8" customFormat="1" x14ac:dyDescent="0.25">
      <c r="A153" s="2"/>
      <c r="B153" s="1"/>
      <c r="C153" s="2"/>
      <c r="D153" s="2"/>
      <c r="E153" s="2"/>
      <c r="F153" s="6"/>
      <c r="G153" s="1"/>
      <c r="H153" s="1"/>
      <c r="I153" s="6"/>
      <c r="J153" s="2"/>
      <c r="K153" s="2"/>
      <c r="L153" s="2"/>
      <c r="M153" s="2"/>
      <c r="N153" s="2"/>
      <c r="O153" s="1"/>
      <c r="P153" s="2"/>
      <c r="Q153" s="1"/>
      <c r="R153" s="2"/>
      <c r="S153" s="1"/>
    </row>
    <row r="154" spans="1:19" s="8" customFormat="1" x14ac:dyDescent="0.25">
      <c r="A154" s="2"/>
      <c r="B154" s="1"/>
      <c r="C154" s="2"/>
      <c r="D154" s="2"/>
      <c r="E154" s="2"/>
      <c r="F154" s="6"/>
      <c r="G154" s="1"/>
      <c r="H154" s="1"/>
      <c r="I154" s="6"/>
      <c r="J154" s="2"/>
      <c r="K154" s="2"/>
      <c r="L154" s="2"/>
      <c r="M154" s="2"/>
      <c r="N154" s="2"/>
      <c r="O154" s="1"/>
      <c r="P154" s="2"/>
      <c r="Q154" s="1"/>
      <c r="R154" s="2"/>
      <c r="S154" s="1"/>
    </row>
    <row r="155" spans="1:19" s="8" customFormat="1" x14ac:dyDescent="0.25">
      <c r="A155" s="2"/>
      <c r="B155" s="1"/>
      <c r="C155" s="2"/>
      <c r="D155" s="2"/>
      <c r="E155" s="2"/>
      <c r="F155" s="6"/>
      <c r="G155" s="1"/>
      <c r="H155" s="1"/>
      <c r="I155" s="6"/>
      <c r="J155" s="2"/>
      <c r="K155" s="2"/>
      <c r="L155" s="2"/>
      <c r="M155" s="2"/>
      <c r="N155" s="2"/>
      <c r="O155" s="1"/>
      <c r="P155" s="2"/>
      <c r="Q155" s="1"/>
      <c r="R155" s="2"/>
      <c r="S155" s="1"/>
    </row>
    <row r="156" spans="1:19" s="8" customFormat="1" x14ac:dyDescent="0.25">
      <c r="A156" s="2"/>
      <c r="B156" s="1"/>
      <c r="C156" s="2"/>
      <c r="D156" s="2"/>
      <c r="E156" s="2"/>
      <c r="F156" s="6"/>
      <c r="G156" s="1"/>
      <c r="H156" s="1"/>
      <c r="I156" s="6"/>
      <c r="J156" s="2"/>
      <c r="K156" s="2"/>
      <c r="L156" s="2"/>
      <c r="M156" s="2"/>
      <c r="N156" s="2"/>
      <c r="O156" s="1"/>
      <c r="P156" s="2"/>
      <c r="Q156" s="1"/>
      <c r="R156" s="2"/>
      <c r="S156" s="1"/>
    </row>
  </sheetData>
  <mergeCells count="2">
    <mergeCell ref="R3:S3"/>
    <mergeCell ref="A2:S2"/>
  </mergeCells>
  <phoneticPr fontId="10" type="noConversion"/>
  <conditionalFormatting sqref="N1:P1048576">
    <cfRule type="containsBlanks" priority="9">
      <formula>LEN(TRIM(N1))=0</formula>
    </cfRule>
  </conditionalFormatting>
  <conditionalFormatting sqref="R93:S98">
    <cfRule type="containsBlanks" priority="12">
      <formula>LEN(TRIM(R93))=0</formula>
    </cfRule>
  </conditionalFormatting>
  <conditionalFormatting sqref="R108:S121">
    <cfRule type="containsBlanks" priority="1">
      <formula>LEN(TRIM(R108))=0</formula>
    </cfRule>
  </conditionalFormatting>
  <hyperlinks>
    <hyperlink ref="M15" r:id="rId1" xr:uid="{A05EE689-4B1B-4338-AB9A-7C06CE15A091}"/>
    <hyperlink ref="M16" r:id="rId2" xr:uid="{02BB9DEE-C19F-49ED-9D41-B5B6D1486306}"/>
    <hyperlink ref="M31" r:id="rId3" xr:uid="{CC633BF1-BE49-446E-89C7-96AF0F73F7DD}"/>
    <hyperlink ref="M103" r:id="rId4" xr:uid="{A4B8D419-2758-4D3A-93AC-6620A0FBA8B8}"/>
    <hyperlink ref="M93" r:id="rId5" display="https://www.sdge.com/sites/default/files/regulatory/SDGE%20Response%20SPD-SDGE-WMP2026-001.pdf_x000a__x000a_" xr:uid="{DAE5A24D-144A-41C3-9501-2D25E5D54843}"/>
    <hyperlink ref="M107" r:id="rId6" xr:uid="{40F693BF-B69C-445E-975F-D6C653011186}"/>
  </hyperlinks>
  <printOptions horizontalCentered="1"/>
  <pageMargins left="0.25" right="0.25" top="0.25" bottom="0.25" header="0.3" footer="0.3"/>
  <pageSetup paperSize="5" scale="54" fitToHeight="0" orientation="landscape" horizontalDpi="200" verticalDpi="200" r:id="rId7"/>
  <rowBreaks count="1" manualBreakCount="1">
    <brk id="120" max="1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C6E65-23F1-4E0C-A4F5-406F7BC99013}">
  <dimension ref="A1:E540"/>
  <sheetViews>
    <sheetView topLeftCell="A425" zoomScaleNormal="100" workbookViewId="0">
      <selection activeCell="B435" sqref="B435"/>
    </sheetView>
  </sheetViews>
  <sheetFormatPr defaultColWidth="8.77734375" defaultRowHeight="14.4" x14ac:dyDescent="0.3"/>
  <cols>
    <col min="1" max="1" width="91.6640625" style="34" bestFit="1" customWidth="1"/>
    <col min="2" max="2" width="64.33203125" style="34" bestFit="1" customWidth="1"/>
    <col min="3" max="3" width="81.44140625" style="33" bestFit="1" customWidth="1"/>
    <col min="4" max="4" width="6.33203125" style="35" bestFit="1" customWidth="1"/>
    <col min="5" max="16384" width="8.77734375" style="33"/>
  </cols>
  <sheetData>
    <row r="1" spans="1:4" x14ac:dyDescent="0.3">
      <c r="A1" s="33"/>
      <c r="B1" s="37" t="s">
        <v>463</v>
      </c>
      <c r="C1" s="36" t="s">
        <v>462</v>
      </c>
      <c r="D1" s="52" t="s">
        <v>464</v>
      </c>
    </row>
    <row r="2" spans="1:4" x14ac:dyDescent="0.3">
      <c r="A2" s="53" t="s">
        <v>63</v>
      </c>
      <c r="B2" s="53">
        <v>1</v>
      </c>
      <c r="C2" s="50" t="s">
        <v>830</v>
      </c>
      <c r="D2" s="51">
        <v>1</v>
      </c>
    </row>
    <row r="3" spans="1:4" x14ac:dyDescent="0.3">
      <c r="A3" s="53" t="s">
        <v>64</v>
      </c>
      <c r="B3" s="53">
        <v>1.1000000000000001</v>
      </c>
      <c r="C3" s="50" t="s">
        <v>935</v>
      </c>
      <c r="D3" s="51">
        <v>2</v>
      </c>
    </row>
    <row r="4" spans="1:4" x14ac:dyDescent="0.3">
      <c r="A4" s="53" t="s">
        <v>65</v>
      </c>
      <c r="B4" s="53">
        <v>1.2</v>
      </c>
      <c r="C4" s="50" t="s">
        <v>879</v>
      </c>
      <c r="D4" s="51">
        <v>3</v>
      </c>
    </row>
    <row r="5" spans="1:4" x14ac:dyDescent="0.3">
      <c r="A5" s="53" t="s">
        <v>66</v>
      </c>
      <c r="B5" s="53">
        <v>1.3</v>
      </c>
      <c r="C5" s="50" t="s">
        <v>936</v>
      </c>
      <c r="D5" s="51">
        <v>4</v>
      </c>
    </row>
    <row r="6" spans="1:4" x14ac:dyDescent="0.3">
      <c r="A6" s="53" t="s">
        <v>67</v>
      </c>
      <c r="B6" s="53">
        <v>2</v>
      </c>
      <c r="C6" s="50" t="s">
        <v>880</v>
      </c>
      <c r="D6" s="51">
        <v>7</v>
      </c>
    </row>
    <row r="7" spans="1:4" x14ac:dyDescent="0.3">
      <c r="A7" s="53" t="s">
        <v>68</v>
      </c>
      <c r="B7" s="53">
        <v>3</v>
      </c>
      <c r="C7" s="50" t="s">
        <v>881</v>
      </c>
      <c r="D7" s="51">
        <v>9</v>
      </c>
    </row>
    <row r="8" spans="1:4" x14ac:dyDescent="0.3">
      <c r="A8" s="53" t="s">
        <v>69</v>
      </c>
      <c r="B8" s="53">
        <v>3.1</v>
      </c>
      <c r="C8" s="50" t="s">
        <v>937</v>
      </c>
      <c r="D8" s="51">
        <v>9</v>
      </c>
    </row>
    <row r="9" spans="1:4" x14ac:dyDescent="0.3">
      <c r="A9" s="53" t="s">
        <v>70</v>
      </c>
      <c r="B9" s="53">
        <v>3.2</v>
      </c>
      <c r="C9" s="50" t="s">
        <v>831</v>
      </c>
      <c r="D9" s="51">
        <v>9</v>
      </c>
    </row>
    <row r="10" spans="1:4" x14ac:dyDescent="0.3">
      <c r="A10" s="53" t="s">
        <v>71</v>
      </c>
      <c r="B10" s="53" t="s">
        <v>465</v>
      </c>
      <c r="C10" s="50" t="s">
        <v>1036</v>
      </c>
      <c r="D10" s="51">
        <v>9</v>
      </c>
    </row>
    <row r="11" spans="1:4" x14ac:dyDescent="0.3">
      <c r="A11" s="54" t="s">
        <v>72</v>
      </c>
      <c r="B11" s="53" t="s">
        <v>466</v>
      </c>
      <c r="C11" s="50" t="s">
        <v>882</v>
      </c>
      <c r="D11" s="51">
        <v>10</v>
      </c>
    </row>
    <row r="12" spans="1:4" x14ac:dyDescent="0.3">
      <c r="A12" s="54" t="s">
        <v>73</v>
      </c>
      <c r="B12" s="53" t="s">
        <v>467</v>
      </c>
      <c r="C12" s="50" t="s">
        <v>832</v>
      </c>
      <c r="D12" s="51">
        <v>10</v>
      </c>
    </row>
    <row r="13" spans="1:4" x14ac:dyDescent="0.3">
      <c r="A13" s="53" t="s">
        <v>74</v>
      </c>
      <c r="B13" s="53">
        <v>3.3</v>
      </c>
      <c r="C13" s="50" t="s">
        <v>1037</v>
      </c>
      <c r="D13" s="51">
        <v>10</v>
      </c>
    </row>
    <row r="14" spans="1:4" x14ac:dyDescent="0.3">
      <c r="A14" s="53" t="s">
        <v>75</v>
      </c>
      <c r="B14" s="53">
        <v>3.4</v>
      </c>
      <c r="C14" s="50" t="s">
        <v>938</v>
      </c>
      <c r="D14" s="51">
        <v>11</v>
      </c>
    </row>
    <row r="15" spans="1:4" x14ac:dyDescent="0.3">
      <c r="A15" s="53" t="s">
        <v>76</v>
      </c>
      <c r="B15" s="53">
        <v>3.5</v>
      </c>
      <c r="C15" s="50" t="s">
        <v>939</v>
      </c>
      <c r="D15" s="51">
        <v>14</v>
      </c>
    </row>
    <row r="16" spans="1:4" x14ac:dyDescent="0.3">
      <c r="A16" s="53" t="s">
        <v>77</v>
      </c>
      <c r="B16" s="53">
        <v>3.6</v>
      </c>
      <c r="C16" s="50" t="s">
        <v>787</v>
      </c>
      <c r="D16" s="51">
        <v>16</v>
      </c>
    </row>
    <row r="17" spans="1:4" x14ac:dyDescent="0.3">
      <c r="A17" s="53" t="s">
        <v>78</v>
      </c>
      <c r="B17" s="53">
        <v>3.7</v>
      </c>
      <c r="C17" s="50" t="s">
        <v>833</v>
      </c>
      <c r="D17" s="51">
        <v>16</v>
      </c>
    </row>
    <row r="18" spans="1:4" x14ac:dyDescent="0.3">
      <c r="A18" s="53" t="s">
        <v>79</v>
      </c>
      <c r="B18" s="53">
        <v>4</v>
      </c>
      <c r="C18" s="50" t="s">
        <v>834</v>
      </c>
      <c r="D18" s="51">
        <v>19</v>
      </c>
    </row>
    <row r="19" spans="1:4" x14ac:dyDescent="0.3">
      <c r="A19" s="53" t="s">
        <v>80</v>
      </c>
      <c r="B19" s="53">
        <v>4.0999999999999996</v>
      </c>
      <c r="C19" s="50" t="s">
        <v>883</v>
      </c>
      <c r="D19" s="51">
        <v>19</v>
      </c>
    </row>
    <row r="20" spans="1:4" x14ac:dyDescent="0.3">
      <c r="A20" s="53" t="s">
        <v>81</v>
      </c>
      <c r="B20" s="53">
        <v>4.2</v>
      </c>
      <c r="C20" s="50" t="s">
        <v>1038</v>
      </c>
      <c r="D20" s="51">
        <v>21</v>
      </c>
    </row>
    <row r="21" spans="1:4" x14ac:dyDescent="0.3">
      <c r="A21" s="53" t="s">
        <v>82</v>
      </c>
      <c r="B21" s="53">
        <v>4.3</v>
      </c>
      <c r="C21" s="50" t="s">
        <v>1039</v>
      </c>
      <c r="D21" s="51">
        <v>22</v>
      </c>
    </row>
    <row r="22" spans="1:4" x14ac:dyDescent="0.3">
      <c r="A22" s="53" t="s">
        <v>83</v>
      </c>
      <c r="B22" s="53">
        <v>5</v>
      </c>
      <c r="C22" s="50" t="s">
        <v>1040</v>
      </c>
      <c r="D22" s="51">
        <v>24</v>
      </c>
    </row>
    <row r="23" spans="1:4" x14ac:dyDescent="0.3">
      <c r="A23" s="53" t="s">
        <v>84</v>
      </c>
      <c r="B23" s="53">
        <v>5.0999999999999996</v>
      </c>
      <c r="C23" s="50" t="s">
        <v>940</v>
      </c>
      <c r="D23" s="51">
        <v>24</v>
      </c>
    </row>
    <row r="24" spans="1:4" x14ac:dyDescent="0.3">
      <c r="A24" s="53" t="s">
        <v>85</v>
      </c>
      <c r="B24" s="53" t="s">
        <v>468</v>
      </c>
      <c r="C24" s="50" t="s">
        <v>884</v>
      </c>
      <c r="D24" s="51">
        <v>24</v>
      </c>
    </row>
    <row r="25" spans="1:4" x14ac:dyDescent="0.3">
      <c r="A25" s="53" t="s">
        <v>86</v>
      </c>
      <c r="B25" s="53">
        <v>5.2</v>
      </c>
      <c r="C25" s="50" t="s">
        <v>788</v>
      </c>
      <c r="D25" s="51">
        <v>29</v>
      </c>
    </row>
    <row r="26" spans="1:4" x14ac:dyDescent="0.3">
      <c r="A26" s="53" t="s">
        <v>87</v>
      </c>
      <c r="B26" s="53" t="s">
        <v>469</v>
      </c>
      <c r="C26" s="50" t="s">
        <v>1041</v>
      </c>
      <c r="D26" s="51">
        <v>30</v>
      </c>
    </row>
    <row r="27" spans="1:4" x14ac:dyDescent="0.3">
      <c r="A27" s="53" t="s">
        <v>88</v>
      </c>
      <c r="B27" s="53" t="s">
        <v>471</v>
      </c>
      <c r="C27" s="50" t="s">
        <v>835</v>
      </c>
      <c r="D27" s="51">
        <v>33</v>
      </c>
    </row>
    <row r="28" spans="1:4" x14ac:dyDescent="0.3">
      <c r="A28" s="53" t="s">
        <v>89</v>
      </c>
      <c r="B28" s="53" t="s">
        <v>470</v>
      </c>
      <c r="C28" s="50" t="s">
        <v>836</v>
      </c>
      <c r="D28" s="51">
        <v>34</v>
      </c>
    </row>
    <row r="29" spans="1:4" x14ac:dyDescent="0.3">
      <c r="A29" s="53" t="s">
        <v>90</v>
      </c>
      <c r="B29" s="53" t="s">
        <v>472</v>
      </c>
      <c r="C29" s="50" t="s">
        <v>941</v>
      </c>
      <c r="D29" s="51">
        <v>37</v>
      </c>
    </row>
    <row r="30" spans="1:4" x14ac:dyDescent="0.3">
      <c r="A30" s="53" t="s">
        <v>91</v>
      </c>
      <c r="B30" s="53" t="s">
        <v>473</v>
      </c>
      <c r="C30" s="50" t="s">
        <v>1042</v>
      </c>
      <c r="D30" s="51">
        <v>37</v>
      </c>
    </row>
    <row r="31" spans="1:4" x14ac:dyDescent="0.3">
      <c r="A31" s="53" t="s">
        <v>92</v>
      </c>
      <c r="B31" s="53" t="s">
        <v>474</v>
      </c>
      <c r="C31" s="50" t="s">
        <v>1043</v>
      </c>
      <c r="D31" s="51">
        <v>40</v>
      </c>
    </row>
    <row r="32" spans="1:4" x14ac:dyDescent="0.3">
      <c r="A32" s="53" t="s">
        <v>93</v>
      </c>
      <c r="B32" s="53" t="s">
        <v>475</v>
      </c>
      <c r="C32" s="50" t="s">
        <v>885</v>
      </c>
      <c r="D32" s="51">
        <v>43</v>
      </c>
    </row>
    <row r="33" spans="1:4" x14ac:dyDescent="0.3">
      <c r="A33" s="53" t="s">
        <v>94</v>
      </c>
      <c r="B33" s="53">
        <v>5.3</v>
      </c>
      <c r="C33" s="50" t="s">
        <v>837</v>
      </c>
      <c r="D33" s="51">
        <v>46</v>
      </c>
    </row>
    <row r="34" spans="1:4" x14ac:dyDescent="0.3">
      <c r="A34" s="53" t="s">
        <v>95</v>
      </c>
      <c r="B34" s="53" t="s">
        <v>39</v>
      </c>
      <c r="C34" s="50" t="s">
        <v>1044</v>
      </c>
      <c r="D34" s="51">
        <v>49</v>
      </c>
    </row>
    <row r="35" spans="1:4" x14ac:dyDescent="0.3">
      <c r="A35" s="53" t="s">
        <v>96</v>
      </c>
      <c r="B35" s="53" t="s">
        <v>38</v>
      </c>
      <c r="C35" s="50" t="s">
        <v>886</v>
      </c>
      <c r="D35" s="51">
        <v>51</v>
      </c>
    </row>
    <row r="36" spans="1:4" x14ac:dyDescent="0.3">
      <c r="A36" s="53" t="s">
        <v>97</v>
      </c>
      <c r="B36" s="53">
        <v>5.4</v>
      </c>
      <c r="C36" s="50" t="s">
        <v>789</v>
      </c>
      <c r="D36" s="51">
        <v>53</v>
      </c>
    </row>
    <row r="37" spans="1:4" x14ac:dyDescent="0.3">
      <c r="A37" s="53" t="s">
        <v>98</v>
      </c>
      <c r="B37" s="53">
        <v>5.5</v>
      </c>
      <c r="C37" s="50" t="s">
        <v>838</v>
      </c>
      <c r="D37" s="51">
        <v>57</v>
      </c>
    </row>
    <row r="38" spans="1:4" x14ac:dyDescent="0.3">
      <c r="A38" s="53" t="s">
        <v>99</v>
      </c>
      <c r="B38" s="53" t="s">
        <v>49</v>
      </c>
      <c r="C38" s="50" t="s">
        <v>1045</v>
      </c>
      <c r="D38" s="51">
        <v>57</v>
      </c>
    </row>
    <row r="39" spans="1:4" x14ac:dyDescent="0.3">
      <c r="A39" s="53" t="s">
        <v>100</v>
      </c>
      <c r="B39" s="53" t="s">
        <v>476</v>
      </c>
      <c r="C39" s="50" t="s">
        <v>1046</v>
      </c>
      <c r="D39" s="51">
        <v>58</v>
      </c>
    </row>
    <row r="40" spans="1:4" x14ac:dyDescent="0.3">
      <c r="A40" s="53" t="s">
        <v>101</v>
      </c>
      <c r="B40" s="53" t="s">
        <v>477</v>
      </c>
      <c r="C40" s="50" t="s">
        <v>1047</v>
      </c>
      <c r="D40" s="51">
        <v>59</v>
      </c>
    </row>
    <row r="41" spans="1:4" x14ac:dyDescent="0.3">
      <c r="A41" s="53" t="s">
        <v>102</v>
      </c>
      <c r="B41" s="53" t="s">
        <v>50</v>
      </c>
      <c r="C41" s="50" t="s">
        <v>790</v>
      </c>
      <c r="D41" s="51">
        <v>60</v>
      </c>
    </row>
    <row r="42" spans="1:4" x14ac:dyDescent="0.3">
      <c r="A42" s="53" t="s">
        <v>103</v>
      </c>
      <c r="B42" s="53">
        <v>5.6</v>
      </c>
      <c r="C42" s="50" t="s">
        <v>1048</v>
      </c>
      <c r="D42" s="51">
        <v>60</v>
      </c>
    </row>
    <row r="43" spans="1:4" x14ac:dyDescent="0.3">
      <c r="A43" s="53" t="s">
        <v>104</v>
      </c>
      <c r="B43" s="53" t="s">
        <v>51</v>
      </c>
      <c r="C43" s="50" t="s">
        <v>942</v>
      </c>
      <c r="D43" s="51">
        <v>60</v>
      </c>
    </row>
    <row r="44" spans="1:4" x14ac:dyDescent="0.3">
      <c r="A44" s="54" t="s">
        <v>105</v>
      </c>
      <c r="B44" s="53" t="s">
        <v>52</v>
      </c>
      <c r="C44" s="50" t="s">
        <v>943</v>
      </c>
      <c r="D44" s="51">
        <v>75</v>
      </c>
    </row>
    <row r="45" spans="1:4" x14ac:dyDescent="0.3">
      <c r="A45" s="53" t="s">
        <v>106</v>
      </c>
      <c r="B45" s="53" t="s">
        <v>478</v>
      </c>
      <c r="C45" s="50" t="s">
        <v>887</v>
      </c>
      <c r="D45" s="51">
        <v>75</v>
      </c>
    </row>
    <row r="46" spans="1:4" x14ac:dyDescent="0.3">
      <c r="A46" s="53" t="s">
        <v>107</v>
      </c>
      <c r="B46" s="53" t="s">
        <v>479</v>
      </c>
      <c r="C46" s="50" t="s">
        <v>839</v>
      </c>
      <c r="D46" s="51">
        <v>75</v>
      </c>
    </row>
    <row r="47" spans="1:4" x14ac:dyDescent="0.3">
      <c r="A47" s="53" t="s">
        <v>108</v>
      </c>
      <c r="B47" s="53" t="s">
        <v>480</v>
      </c>
      <c r="C47" s="50" t="s">
        <v>944</v>
      </c>
      <c r="D47" s="51">
        <v>75</v>
      </c>
    </row>
    <row r="48" spans="1:4" x14ac:dyDescent="0.3">
      <c r="A48" s="53" t="s">
        <v>109</v>
      </c>
      <c r="B48" s="53">
        <v>5.7</v>
      </c>
      <c r="C48" s="50" t="s">
        <v>1049</v>
      </c>
      <c r="D48" s="51">
        <v>76</v>
      </c>
    </row>
    <row r="49" spans="1:4" x14ac:dyDescent="0.3">
      <c r="A49" s="53" t="s">
        <v>110</v>
      </c>
      <c r="B49" s="53" t="s">
        <v>53</v>
      </c>
      <c r="C49" s="50" t="s">
        <v>1050</v>
      </c>
      <c r="D49" s="51">
        <v>76</v>
      </c>
    </row>
    <row r="50" spans="1:4" x14ac:dyDescent="0.3">
      <c r="A50" s="53" t="s">
        <v>111</v>
      </c>
      <c r="B50" s="53" t="s">
        <v>54</v>
      </c>
      <c r="C50" s="50" t="s">
        <v>840</v>
      </c>
      <c r="D50" s="51">
        <v>76</v>
      </c>
    </row>
    <row r="51" spans="1:4" x14ac:dyDescent="0.3">
      <c r="A51" s="53" t="s">
        <v>112</v>
      </c>
      <c r="B51" s="53" t="s">
        <v>481</v>
      </c>
      <c r="C51" s="50" t="s">
        <v>945</v>
      </c>
      <c r="D51" s="51">
        <v>77</v>
      </c>
    </row>
    <row r="52" spans="1:4" x14ac:dyDescent="0.3">
      <c r="A52" s="53" t="s">
        <v>113</v>
      </c>
      <c r="B52" s="53" t="s">
        <v>482</v>
      </c>
      <c r="C52" s="50" t="s">
        <v>1051</v>
      </c>
      <c r="D52" s="51">
        <v>77</v>
      </c>
    </row>
    <row r="53" spans="1:4" x14ac:dyDescent="0.3">
      <c r="A53" s="53" t="s">
        <v>114</v>
      </c>
      <c r="B53" s="53" t="s">
        <v>483</v>
      </c>
      <c r="C53" s="50" t="s">
        <v>841</v>
      </c>
      <c r="D53" s="51">
        <v>77</v>
      </c>
    </row>
    <row r="54" spans="1:4" x14ac:dyDescent="0.3">
      <c r="A54" s="53" t="s">
        <v>115</v>
      </c>
      <c r="B54" s="53">
        <v>6</v>
      </c>
      <c r="C54" s="50" t="s">
        <v>888</v>
      </c>
      <c r="D54" s="51">
        <v>81</v>
      </c>
    </row>
    <row r="55" spans="1:4" x14ac:dyDescent="0.3">
      <c r="A55" s="53" t="s">
        <v>116</v>
      </c>
      <c r="B55" s="53">
        <v>6.1</v>
      </c>
      <c r="C55" s="50" t="s">
        <v>842</v>
      </c>
      <c r="D55" s="51">
        <v>81</v>
      </c>
    </row>
    <row r="56" spans="1:4" x14ac:dyDescent="0.3">
      <c r="A56" s="53" t="s">
        <v>117</v>
      </c>
      <c r="B56" s="53" t="s">
        <v>484</v>
      </c>
      <c r="C56" s="50" t="s">
        <v>889</v>
      </c>
      <c r="D56" s="51">
        <v>81</v>
      </c>
    </row>
    <row r="57" spans="1:4" x14ac:dyDescent="0.3">
      <c r="A57" s="53" t="s">
        <v>118</v>
      </c>
      <c r="B57" s="53" t="s">
        <v>485</v>
      </c>
      <c r="C57" s="50" t="s">
        <v>843</v>
      </c>
      <c r="D57" s="51">
        <v>82</v>
      </c>
    </row>
    <row r="58" spans="1:4" x14ac:dyDescent="0.3">
      <c r="A58" s="53" t="s">
        <v>119</v>
      </c>
      <c r="B58" s="53" t="s">
        <v>486</v>
      </c>
      <c r="C58" s="50" t="s">
        <v>1052</v>
      </c>
      <c r="D58" s="51">
        <v>83</v>
      </c>
    </row>
    <row r="59" spans="1:4" x14ac:dyDescent="0.3">
      <c r="A59" s="53" t="s">
        <v>120</v>
      </c>
      <c r="B59" s="53" t="s">
        <v>487</v>
      </c>
      <c r="C59" s="50" t="s">
        <v>946</v>
      </c>
      <c r="D59" s="51">
        <v>85</v>
      </c>
    </row>
    <row r="60" spans="1:4" x14ac:dyDescent="0.3">
      <c r="A60" s="53" t="s">
        <v>121</v>
      </c>
      <c r="B60" s="53" t="s">
        <v>488</v>
      </c>
      <c r="C60" s="50" t="s">
        <v>1053</v>
      </c>
      <c r="D60" s="51">
        <v>86</v>
      </c>
    </row>
    <row r="61" spans="1:4" x14ac:dyDescent="0.3">
      <c r="A61" s="53" t="s">
        <v>122</v>
      </c>
      <c r="B61" s="53" t="s">
        <v>489</v>
      </c>
      <c r="C61" s="50" t="s">
        <v>947</v>
      </c>
      <c r="D61" s="51">
        <v>95</v>
      </c>
    </row>
    <row r="62" spans="1:4" x14ac:dyDescent="0.3">
      <c r="A62" s="53" t="s">
        <v>123</v>
      </c>
      <c r="B62" s="53" t="s">
        <v>490</v>
      </c>
      <c r="C62" s="50" t="s">
        <v>791</v>
      </c>
      <c r="D62" s="51">
        <v>103</v>
      </c>
    </row>
    <row r="63" spans="1:4" x14ac:dyDescent="0.3">
      <c r="A63" s="53" t="s">
        <v>124</v>
      </c>
      <c r="B63" s="53" t="s">
        <v>491</v>
      </c>
      <c r="C63" s="50" t="s">
        <v>1054</v>
      </c>
      <c r="D63" s="51">
        <v>105</v>
      </c>
    </row>
    <row r="64" spans="1:4" x14ac:dyDescent="0.3">
      <c r="A64" s="53" t="s">
        <v>125</v>
      </c>
      <c r="B64" s="53">
        <v>6.2</v>
      </c>
      <c r="C64" s="50" t="s">
        <v>948</v>
      </c>
      <c r="D64" s="51">
        <v>109</v>
      </c>
    </row>
    <row r="65" spans="1:4" x14ac:dyDescent="0.3">
      <c r="A65" s="53" t="s">
        <v>126</v>
      </c>
      <c r="B65" s="53" t="s">
        <v>492</v>
      </c>
      <c r="C65" s="50" t="s">
        <v>949</v>
      </c>
      <c r="D65" s="51">
        <v>109</v>
      </c>
    </row>
    <row r="66" spans="1:4" x14ac:dyDescent="0.3">
      <c r="A66" s="53" t="s">
        <v>127</v>
      </c>
      <c r="B66" s="53" t="s">
        <v>493</v>
      </c>
      <c r="C66" s="50" t="s">
        <v>950</v>
      </c>
      <c r="D66" s="51">
        <v>109</v>
      </c>
    </row>
    <row r="67" spans="1:4" x14ac:dyDescent="0.3">
      <c r="A67" s="53" t="s">
        <v>128</v>
      </c>
      <c r="B67" s="53" t="s">
        <v>494</v>
      </c>
      <c r="C67" s="50" t="s">
        <v>1055</v>
      </c>
      <c r="D67" s="51">
        <v>110</v>
      </c>
    </row>
    <row r="68" spans="1:4" x14ac:dyDescent="0.3">
      <c r="A68" s="53" t="s">
        <v>129</v>
      </c>
      <c r="B68" s="53" t="s">
        <v>495</v>
      </c>
      <c r="C68" s="50" t="s">
        <v>129</v>
      </c>
      <c r="D68" s="51" t="s">
        <v>786</v>
      </c>
    </row>
    <row r="69" spans="1:4" x14ac:dyDescent="0.3">
      <c r="A69" s="53" t="s">
        <v>130</v>
      </c>
      <c r="B69" s="53" t="s">
        <v>496</v>
      </c>
      <c r="C69" s="50" t="s">
        <v>951</v>
      </c>
      <c r="D69" s="51">
        <v>117</v>
      </c>
    </row>
    <row r="70" spans="1:4" x14ac:dyDescent="0.3">
      <c r="A70" s="53" t="s">
        <v>131</v>
      </c>
      <c r="B70" s="53">
        <v>7</v>
      </c>
      <c r="C70" s="50" t="s">
        <v>890</v>
      </c>
      <c r="D70" s="51">
        <v>119</v>
      </c>
    </row>
    <row r="71" spans="1:4" x14ac:dyDescent="0.3">
      <c r="A71" s="53" t="s">
        <v>132</v>
      </c>
      <c r="B71" s="53">
        <v>7.1</v>
      </c>
      <c r="C71" s="50" t="s">
        <v>1056</v>
      </c>
      <c r="D71" s="51">
        <v>119</v>
      </c>
    </row>
    <row r="72" spans="1:4" x14ac:dyDescent="0.3">
      <c r="A72" s="53" t="s">
        <v>133</v>
      </c>
      <c r="B72" s="53">
        <v>7.2</v>
      </c>
      <c r="C72" s="50" t="s">
        <v>1057</v>
      </c>
      <c r="D72" s="51">
        <v>119</v>
      </c>
    </row>
    <row r="73" spans="1:4" x14ac:dyDescent="0.3">
      <c r="A73" s="53" t="s">
        <v>134</v>
      </c>
      <c r="B73" s="53">
        <v>7.3</v>
      </c>
      <c r="C73" s="50" t="s">
        <v>1058</v>
      </c>
      <c r="D73" s="51">
        <v>122</v>
      </c>
    </row>
    <row r="74" spans="1:4" x14ac:dyDescent="0.3">
      <c r="A74" s="53" t="s">
        <v>135</v>
      </c>
      <c r="B74" s="53">
        <v>7.4</v>
      </c>
      <c r="C74" s="50" t="s">
        <v>844</v>
      </c>
      <c r="D74" s="51">
        <v>123</v>
      </c>
    </row>
    <row r="75" spans="1:4" x14ac:dyDescent="0.3">
      <c r="A75" s="53" t="s">
        <v>136</v>
      </c>
      <c r="B75" s="53">
        <v>8</v>
      </c>
      <c r="C75" s="50" t="s">
        <v>1102</v>
      </c>
      <c r="D75" s="51">
        <v>124</v>
      </c>
    </row>
    <row r="76" spans="1:4" x14ac:dyDescent="0.3">
      <c r="A76" s="53" t="s">
        <v>137</v>
      </c>
      <c r="B76" s="53">
        <v>8.1</v>
      </c>
      <c r="C76" s="50" t="s">
        <v>845</v>
      </c>
      <c r="D76" s="51">
        <v>124</v>
      </c>
    </row>
    <row r="77" spans="1:4" x14ac:dyDescent="0.3">
      <c r="A77" s="53" t="s">
        <v>138</v>
      </c>
      <c r="B77" s="53" t="s">
        <v>497</v>
      </c>
      <c r="C77" s="50" t="s">
        <v>1059</v>
      </c>
      <c r="D77" s="51">
        <v>124</v>
      </c>
    </row>
    <row r="78" spans="1:4" x14ac:dyDescent="0.3">
      <c r="A78" s="53" t="s">
        <v>139</v>
      </c>
      <c r="B78" s="53" t="s">
        <v>498</v>
      </c>
      <c r="C78" s="50" t="s">
        <v>792</v>
      </c>
      <c r="D78" s="51">
        <v>124</v>
      </c>
    </row>
    <row r="79" spans="1:4" x14ac:dyDescent="0.3">
      <c r="A79" s="53" t="s">
        <v>140</v>
      </c>
      <c r="B79" s="53">
        <v>8.1999999999999993</v>
      </c>
      <c r="C79" s="50" t="s">
        <v>846</v>
      </c>
      <c r="D79" s="51">
        <v>131</v>
      </c>
    </row>
    <row r="80" spans="1:4" x14ac:dyDescent="0.3">
      <c r="A80" s="53" t="s">
        <v>141</v>
      </c>
      <c r="B80" s="53" t="s">
        <v>499</v>
      </c>
      <c r="C80" s="50" t="s">
        <v>1101</v>
      </c>
      <c r="D80" s="51">
        <v>131</v>
      </c>
    </row>
    <row r="81" spans="1:5" x14ac:dyDescent="0.3">
      <c r="A81" s="53" t="s">
        <v>142</v>
      </c>
      <c r="B81" s="53" t="s">
        <v>500</v>
      </c>
      <c r="C81" s="50" t="s">
        <v>847</v>
      </c>
      <c r="D81" s="51">
        <v>131</v>
      </c>
    </row>
    <row r="82" spans="1:5" x14ac:dyDescent="0.3">
      <c r="A82" s="53" t="s">
        <v>501</v>
      </c>
      <c r="B82" s="53" t="s">
        <v>501</v>
      </c>
      <c r="C82" s="50" t="s">
        <v>501</v>
      </c>
      <c r="D82" s="51">
        <v>1.2</v>
      </c>
    </row>
    <row r="83" spans="1:5" x14ac:dyDescent="0.3">
      <c r="A83" s="53" t="s">
        <v>143</v>
      </c>
      <c r="B83" s="53" t="s">
        <v>503</v>
      </c>
      <c r="C83" s="50" t="s">
        <v>952</v>
      </c>
      <c r="D83" s="51">
        <v>131</v>
      </c>
    </row>
    <row r="84" spans="1:5" x14ac:dyDescent="0.3">
      <c r="A84" s="53" t="s">
        <v>144</v>
      </c>
      <c r="B84" s="53" t="s">
        <v>502</v>
      </c>
      <c r="C84" s="50" t="s">
        <v>891</v>
      </c>
      <c r="D84" s="51">
        <v>132</v>
      </c>
    </row>
    <row r="85" spans="1:5" x14ac:dyDescent="0.3">
      <c r="A85" s="53" t="s">
        <v>145</v>
      </c>
      <c r="B85" s="53" t="s">
        <v>504</v>
      </c>
      <c r="C85" s="50" t="s">
        <v>793</v>
      </c>
      <c r="D85" s="51">
        <v>132</v>
      </c>
    </row>
    <row r="86" spans="1:5" x14ac:dyDescent="0.3">
      <c r="A86" s="53" t="s">
        <v>146</v>
      </c>
      <c r="B86" s="53" t="s">
        <v>505</v>
      </c>
      <c r="C86" s="50" t="s">
        <v>892</v>
      </c>
      <c r="D86" s="51">
        <v>132</v>
      </c>
    </row>
    <row r="87" spans="1:5" x14ac:dyDescent="0.3">
      <c r="A87" s="53" t="s">
        <v>147</v>
      </c>
      <c r="B87" s="53" t="s">
        <v>506</v>
      </c>
      <c r="C87" s="50" t="s">
        <v>1060</v>
      </c>
      <c r="D87" s="51">
        <v>132</v>
      </c>
    </row>
    <row r="88" spans="1:5" x14ac:dyDescent="0.3">
      <c r="A88" s="53" t="s">
        <v>148</v>
      </c>
      <c r="B88" s="53" t="s">
        <v>507</v>
      </c>
      <c r="C88" s="50" t="s">
        <v>848</v>
      </c>
      <c r="D88" s="51">
        <v>132</v>
      </c>
      <c r="E88" s="50"/>
    </row>
    <row r="89" spans="1:5" x14ac:dyDescent="0.3">
      <c r="A89" s="53" t="s">
        <v>149</v>
      </c>
      <c r="B89" s="53" t="s">
        <v>508</v>
      </c>
      <c r="C89" s="50" t="s">
        <v>953</v>
      </c>
      <c r="D89" s="51">
        <v>133</v>
      </c>
      <c r="E89" s="50"/>
    </row>
    <row r="90" spans="1:5" x14ac:dyDescent="0.3">
      <c r="A90" s="53" t="s">
        <v>150</v>
      </c>
      <c r="B90" s="53" t="s">
        <v>509</v>
      </c>
      <c r="C90" s="50" t="s">
        <v>1105</v>
      </c>
      <c r="D90" s="51">
        <v>133</v>
      </c>
      <c r="E90" s="50"/>
    </row>
    <row r="91" spans="1:5" x14ac:dyDescent="0.3">
      <c r="A91" s="53" t="s">
        <v>151</v>
      </c>
      <c r="B91" s="53" t="s">
        <v>510</v>
      </c>
      <c r="C91" s="50" t="s">
        <v>1104</v>
      </c>
      <c r="D91" s="51">
        <v>133</v>
      </c>
      <c r="E91" s="50"/>
    </row>
    <row r="92" spans="1:5" x14ac:dyDescent="0.3">
      <c r="A92" s="53" t="s">
        <v>152</v>
      </c>
      <c r="B92" s="53" t="s">
        <v>511</v>
      </c>
      <c r="C92" s="50" t="s">
        <v>794</v>
      </c>
      <c r="D92" s="51">
        <v>133</v>
      </c>
      <c r="E92" s="50"/>
    </row>
    <row r="93" spans="1:5" x14ac:dyDescent="0.3">
      <c r="A93" s="53" t="s">
        <v>153</v>
      </c>
      <c r="B93" s="53" t="s">
        <v>512</v>
      </c>
      <c r="C93" s="50" t="s">
        <v>893</v>
      </c>
      <c r="D93" s="51">
        <v>134</v>
      </c>
      <c r="E93" s="50"/>
    </row>
    <row r="94" spans="1:5" x14ac:dyDescent="0.3">
      <c r="A94" s="53" t="s">
        <v>154</v>
      </c>
      <c r="B94" s="53" t="s">
        <v>513</v>
      </c>
      <c r="C94" s="50" t="s">
        <v>954</v>
      </c>
      <c r="D94" s="51">
        <v>134</v>
      </c>
      <c r="E94" s="50"/>
    </row>
    <row r="95" spans="1:5" x14ac:dyDescent="0.3">
      <c r="A95" s="53" t="s">
        <v>155</v>
      </c>
      <c r="B95" s="53" t="s">
        <v>514</v>
      </c>
      <c r="C95" s="50" t="s">
        <v>1103</v>
      </c>
      <c r="D95" s="51">
        <v>134</v>
      </c>
      <c r="E95" s="50"/>
    </row>
    <row r="96" spans="1:5" x14ac:dyDescent="0.3">
      <c r="A96" s="53" t="s">
        <v>156</v>
      </c>
      <c r="B96" s="53" t="s">
        <v>515</v>
      </c>
      <c r="C96" s="50" t="s">
        <v>1106</v>
      </c>
      <c r="D96" s="51">
        <v>135</v>
      </c>
    </row>
    <row r="97" spans="1:4" x14ac:dyDescent="0.3">
      <c r="A97" s="53" t="s">
        <v>157</v>
      </c>
      <c r="B97" s="53" t="s">
        <v>516</v>
      </c>
      <c r="C97" s="50" t="s">
        <v>1107</v>
      </c>
      <c r="D97" s="51">
        <v>137</v>
      </c>
    </row>
    <row r="98" spans="1:4" x14ac:dyDescent="0.3">
      <c r="A98" s="53" t="s">
        <v>158</v>
      </c>
      <c r="B98" s="53" t="s">
        <v>517</v>
      </c>
      <c r="C98" s="50" t="s">
        <v>849</v>
      </c>
      <c r="D98" s="51">
        <v>137</v>
      </c>
    </row>
    <row r="99" spans="1:4" x14ac:dyDescent="0.3">
      <c r="A99" s="53" t="s">
        <v>159</v>
      </c>
      <c r="B99" s="53" t="s">
        <v>518</v>
      </c>
      <c r="C99" s="50" t="s">
        <v>955</v>
      </c>
      <c r="D99" s="51">
        <v>137</v>
      </c>
    </row>
    <row r="100" spans="1:4" x14ac:dyDescent="0.3">
      <c r="A100" s="53" t="s">
        <v>160</v>
      </c>
      <c r="B100" s="53" t="s">
        <v>519</v>
      </c>
      <c r="C100" s="50" t="s">
        <v>956</v>
      </c>
      <c r="D100" s="51">
        <v>137</v>
      </c>
    </row>
    <row r="101" spans="1:4" x14ac:dyDescent="0.3">
      <c r="A101" s="53" t="s">
        <v>161</v>
      </c>
      <c r="B101" s="53" t="s">
        <v>520</v>
      </c>
      <c r="C101" s="50" t="s">
        <v>894</v>
      </c>
      <c r="D101" s="51">
        <v>137</v>
      </c>
    </row>
    <row r="102" spans="1:4" x14ac:dyDescent="0.3">
      <c r="A102" s="53" t="s">
        <v>162</v>
      </c>
      <c r="B102" s="53" t="s">
        <v>521</v>
      </c>
      <c r="C102" s="50" t="s">
        <v>795</v>
      </c>
      <c r="D102" s="51">
        <v>137</v>
      </c>
    </row>
    <row r="103" spans="1:4" x14ac:dyDescent="0.3">
      <c r="A103" s="53" t="s">
        <v>163</v>
      </c>
      <c r="B103" s="53" t="s">
        <v>522</v>
      </c>
      <c r="C103" s="50" t="s">
        <v>895</v>
      </c>
      <c r="D103" s="51">
        <v>137</v>
      </c>
    </row>
    <row r="104" spans="1:4" x14ac:dyDescent="0.3">
      <c r="A104" s="53" t="s">
        <v>164</v>
      </c>
      <c r="B104" s="53" t="s">
        <v>523</v>
      </c>
      <c r="C104" s="50" t="s">
        <v>850</v>
      </c>
      <c r="D104" s="51">
        <v>137</v>
      </c>
    </row>
    <row r="105" spans="1:4" x14ac:dyDescent="0.3">
      <c r="A105" s="53" t="s">
        <v>165</v>
      </c>
      <c r="B105" s="53" t="s">
        <v>524</v>
      </c>
      <c r="C105" s="50" t="s">
        <v>1108</v>
      </c>
      <c r="D105" s="51">
        <v>137</v>
      </c>
    </row>
    <row r="106" spans="1:4" x14ac:dyDescent="0.3">
      <c r="A106" s="53" t="s">
        <v>166</v>
      </c>
      <c r="B106" s="53" t="s">
        <v>525</v>
      </c>
      <c r="C106" s="50" t="s">
        <v>1109</v>
      </c>
      <c r="D106" s="51">
        <v>139</v>
      </c>
    </row>
    <row r="107" spans="1:4" x14ac:dyDescent="0.3">
      <c r="A107" s="53" t="s">
        <v>167</v>
      </c>
      <c r="B107" s="53" t="s">
        <v>526</v>
      </c>
      <c r="C107" s="50" t="s">
        <v>1061</v>
      </c>
      <c r="D107" s="51">
        <v>140</v>
      </c>
    </row>
    <row r="108" spans="1:4" x14ac:dyDescent="0.3">
      <c r="A108" s="53" t="s">
        <v>168</v>
      </c>
      <c r="B108" s="53" t="s">
        <v>527</v>
      </c>
      <c r="C108" s="50" t="s">
        <v>1110</v>
      </c>
      <c r="D108" s="51">
        <v>140</v>
      </c>
    </row>
    <row r="109" spans="1:4" x14ac:dyDescent="0.3">
      <c r="A109" s="53" t="s">
        <v>169</v>
      </c>
      <c r="B109" s="53" t="s">
        <v>528</v>
      </c>
      <c r="C109" s="50" t="s">
        <v>851</v>
      </c>
      <c r="D109" s="51">
        <v>140</v>
      </c>
    </row>
    <row r="110" spans="1:4" x14ac:dyDescent="0.3">
      <c r="A110" s="53" t="s">
        <v>170</v>
      </c>
      <c r="B110" s="53" t="s">
        <v>529</v>
      </c>
      <c r="C110" s="50" t="s">
        <v>957</v>
      </c>
      <c r="D110" s="51">
        <v>140</v>
      </c>
    </row>
    <row r="111" spans="1:4" x14ac:dyDescent="0.3">
      <c r="A111" s="53" t="s">
        <v>171</v>
      </c>
      <c r="B111" s="53" t="s">
        <v>530</v>
      </c>
      <c r="C111" s="50" t="s">
        <v>1111</v>
      </c>
      <c r="D111" s="51">
        <v>141</v>
      </c>
    </row>
    <row r="112" spans="1:4" x14ac:dyDescent="0.3">
      <c r="A112" s="53" t="s">
        <v>172</v>
      </c>
      <c r="B112" s="53" t="s">
        <v>531</v>
      </c>
      <c r="C112" s="50" t="s">
        <v>1112</v>
      </c>
      <c r="D112" s="51">
        <v>141</v>
      </c>
    </row>
    <row r="113" spans="1:4" x14ac:dyDescent="0.3">
      <c r="A113" s="53" t="s">
        <v>173</v>
      </c>
      <c r="B113" s="53" t="s">
        <v>532</v>
      </c>
      <c r="C113" s="50" t="s">
        <v>796</v>
      </c>
      <c r="D113" s="51">
        <v>141</v>
      </c>
    </row>
    <row r="114" spans="1:4" x14ac:dyDescent="0.3">
      <c r="A114" s="53" t="s">
        <v>174</v>
      </c>
      <c r="B114" s="53" t="s">
        <v>533</v>
      </c>
      <c r="C114" s="50" t="s">
        <v>1113</v>
      </c>
      <c r="D114" s="51">
        <v>141</v>
      </c>
    </row>
    <row r="115" spans="1:4" x14ac:dyDescent="0.3">
      <c r="A115" s="53" t="s">
        <v>175</v>
      </c>
      <c r="B115" s="53" t="s">
        <v>534</v>
      </c>
      <c r="C115" s="50" t="s">
        <v>1062</v>
      </c>
      <c r="D115" s="51">
        <v>141</v>
      </c>
    </row>
    <row r="116" spans="1:4" x14ac:dyDescent="0.3">
      <c r="A116" s="53" t="s">
        <v>176</v>
      </c>
      <c r="B116" s="53" t="s">
        <v>535</v>
      </c>
      <c r="C116" s="50" t="s">
        <v>1114</v>
      </c>
      <c r="D116" s="51">
        <v>141</v>
      </c>
    </row>
    <row r="117" spans="1:4" x14ac:dyDescent="0.3">
      <c r="A117" s="53" t="s">
        <v>177</v>
      </c>
      <c r="B117" s="53" t="s">
        <v>536</v>
      </c>
      <c r="C117" s="50" t="s">
        <v>958</v>
      </c>
      <c r="D117" s="51">
        <v>144</v>
      </c>
    </row>
    <row r="118" spans="1:4" x14ac:dyDescent="0.3">
      <c r="A118" s="53" t="s">
        <v>178</v>
      </c>
      <c r="B118" s="53" t="s">
        <v>537</v>
      </c>
      <c r="C118" s="50" t="s">
        <v>852</v>
      </c>
      <c r="D118" s="51">
        <v>144</v>
      </c>
    </row>
    <row r="119" spans="1:4" x14ac:dyDescent="0.3">
      <c r="A119" s="53" t="s">
        <v>179</v>
      </c>
      <c r="B119" s="53" t="s">
        <v>538</v>
      </c>
      <c r="C119" s="50" t="s">
        <v>959</v>
      </c>
      <c r="D119" s="51">
        <v>144</v>
      </c>
    </row>
    <row r="120" spans="1:4" x14ac:dyDescent="0.3">
      <c r="A120" s="53" t="s">
        <v>180</v>
      </c>
      <c r="B120" s="53" t="s">
        <v>540</v>
      </c>
      <c r="C120" s="50" t="s">
        <v>1115</v>
      </c>
      <c r="D120" s="51">
        <v>144</v>
      </c>
    </row>
    <row r="121" spans="1:4" x14ac:dyDescent="0.3">
      <c r="A121" s="53" t="s">
        <v>181</v>
      </c>
      <c r="B121" s="53" t="s">
        <v>539</v>
      </c>
      <c r="C121" s="50" t="s">
        <v>1116</v>
      </c>
      <c r="D121" s="51">
        <v>144</v>
      </c>
    </row>
    <row r="122" spans="1:4" x14ac:dyDescent="0.3">
      <c r="A122" s="53" t="s">
        <v>182</v>
      </c>
      <c r="B122" s="53" t="s">
        <v>541</v>
      </c>
      <c r="C122" s="50" t="s">
        <v>797</v>
      </c>
      <c r="D122" s="51">
        <v>144</v>
      </c>
    </row>
    <row r="123" spans="1:4" x14ac:dyDescent="0.3">
      <c r="A123" s="53" t="s">
        <v>183</v>
      </c>
      <c r="B123" s="53" t="s">
        <v>542</v>
      </c>
      <c r="C123" s="50" t="s">
        <v>1117</v>
      </c>
      <c r="D123" s="51">
        <v>144</v>
      </c>
    </row>
    <row r="124" spans="1:4" x14ac:dyDescent="0.3">
      <c r="A124" s="53" t="s">
        <v>184</v>
      </c>
      <c r="B124" s="53" t="s">
        <v>543</v>
      </c>
      <c r="C124" s="50" t="s">
        <v>1118</v>
      </c>
      <c r="D124" s="51">
        <v>144</v>
      </c>
    </row>
    <row r="125" spans="1:4" x14ac:dyDescent="0.3">
      <c r="A125" s="53" t="s">
        <v>185</v>
      </c>
      <c r="B125" s="53" t="s">
        <v>544</v>
      </c>
      <c r="C125" s="50" t="s">
        <v>1119</v>
      </c>
      <c r="D125" s="51">
        <v>145</v>
      </c>
    </row>
    <row r="126" spans="1:4" x14ac:dyDescent="0.3">
      <c r="A126" s="53" t="s">
        <v>186</v>
      </c>
      <c r="B126" s="53" t="s">
        <v>545</v>
      </c>
      <c r="C126" s="50" t="s">
        <v>1120</v>
      </c>
      <c r="D126" s="51">
        <v>145</v>
      </c>
    </row>
    <row r="127" spans="1:4" x14ac:dyDescent="0.3">
      <c r="A127" s="53" t="s">
        <v>187</v>
      </c>
      <c r="B127" s="53" t="s">
        <v>546</v>
      </c>
      <c r="C127" s="50" t="s">
        <v>1121</v>
      </c>
      <c r="D127" s="51">
        <v>146</v>
      </c>
    </row>
    <row r="128" spans="1:4" x14ac:dyDescent="0.3">
      <c r="A128" s="62" t="s">
        <v>188</v>
      </c>
      <c r="B128" s="53" t="s">
        <v>547</v>
      </c>
      <c r="C128" s="50" t="s">
        <v>1122</v>
      </c>
      <c r="D128" s="51">
        <v>147</v>
      </c>
    </row>
    <row r="129" spans="1:4" x14ac:dyDescent="0.3">
      <c r="A129" s="62" t="s">
        <v>189</v>
      </c>
      <c r="B129" s="53" t="s">
        <v>548</v>
      </c>
      <c r="C129" s="50" t="s">
        <v>1123</v>
      </c>
      <c r="D129" s="51">
        <v>148</v>
      </c>
    </row>
    <row r="130" spans="1:4" x14ac:dyDescent="0.3">
      <c r="A130" s="62" t="s">
        <v>190</v>
      </c>
      <c r="B130" s="53" t="s">
        <v>549</v>
      </c>
      <c r="C130" s="50" t="s">
        <v>1124</v>
      </c>
      <c r="D130" s="51">
        <v>149</v>
      </c>
    </row>
    <row r="131" spans="1:4" x14ac:dyDescent="0.3">
      <c r="A131" s="62" t="s">
        <v>191</v>
      </c>
      <c r="B131" s="53" t="s">
        <v>550</v>
      </c>
      <c r="C131" s="50" t="s">
        <v>1125</v>
      </c>
      <c r="D131" s="51">
        <v>149</v>
      </c>
    </row>
    <row r="132" spans="1:4" x14ac:dyDescent="0.3">
      <c r="A132" s="62" t="s">
        <v>192</v>
      </c>
      <c r="B132" s="53" t="s">
        <v>551</v>
      </c>
      <c r="C132" s="50" t="s">
        <v>1126</v>
      </c>
      <c r="D132" s="51">
        <v>149</v>
      </c>
    </row>
    <row r="133" spans="1:4" x14ac:dyDescent="0.3">
      <c r="A133" s="62" t="s">
        <v>193</v>
      </c>
      <c r="B133" s="53">
        <v>8.3000000000000007</v>
      </c>
      <c r="C133" s="50" t="s">
        <v>1127</v>
      </c>
      <c r="D133" s="51">
        <v>150</v>
      </c>
    </row>
    <row r="134" spans="1:4" x14ac:dyDescent="0.3">
      <c r="A134" s="62" t="s">
        <v>194</v>
      </c>
      <c r="B134" s="53" t="s">
        <v>552</v>
      </c>
      <c r="C134" s="50" t="s">
        <v>1128</v>
      </c>
      <c r="D134" s="51">
        <v>153</v>
      </c>
    </row>
    <row r="135" spans="1:4" x14ac:dyDescent="0.3">
      <c r="A135" s="62" t="s">
        <v>195</v>
      </c>
      <c r="B135" s="53" t="s">
        <v>553</v>
      </c>
      <c r="C135" s="50" t="s">
        <v>1129</v>
      </c>
      <c r="D135" s="51">
        <v>153</v>
      </c>
    </row>
    <row r="136" spans="1:4" x14ac:dyDescent="0.3">
      <c r="A136" s="62" t="s">
        <v>196</v>
      </c>
      <c r="B136" s="53" t="s">
        <v>554</v>
      </c>
      <c r="C136" s="50" t="s">
        <v>1130</v>
      </c>
      <c r="D136" s="51">
        <v>153</v>
      </c>
    </row>
    <row r="137" spans="1:4" x14ac:dyDescent="0.3">
      <c r="A137" s="62" t="s">
        <v>197</v>
      </c>
      <c r="B137" s="53" t="s">
        <v>555</v>
      </c>
      <c r="C137" s="50" t="s">
        <v>1131</v>
      </c>
      <c r="D137" s="51">
        <v>154</v>
      </c>
    </row>
    <row r="138" spans="1:4" x14ac:dyDescent="0.3">
      <c r="A138" s="62" t="s">
        <v>198</v>
      </c>
      <c r="B138" s="53" t="s">
        <v>556</v>
      </c>
      <c r="C138" s="50" t="s">
        <v>1132</v>
      </c>
      <c r="D138" s="51">
        <v>155</v>
      </c>
    </row>
    <row r="139" spans="1:4" x14ac:dyDescent="0.3">
      <c r="A139" s="62" t="s">
        <v>199</v>
      </c>
      <c r="B139" s="53" t="s">
        <v>557</v>
      </c>
      <c r="C139" s="50" t="s">
        <v>1133</v>
      </c>
      <c r="D139" s="51">
        <v>155</v>
      </c>
    </row>
    <row r="140" spans="1:4" x14ac:dyDescent="0.3">
      <c r="A140" s="62" t="s">
        <v>200</v>
      </c>
      <c r="B140" s="53" t="s">
        <v>558</v>
      </c>
      <c r="C140" s="50" t="s">
        <v>1134</v>
      </c>
      <c r="D140" s="51">
        <v>157</v>
      </c>
    </row>
    <row r="141" spans="1:4" x14ac:dyDescent="0.3">
      <c r="A141" s="62" t="s">
        <v>201</v>
      </c>
      <c r="B141" s="53" t="s">
        <v>559</v>
      </c>
      <c r="C141" s="50" t="s">
        <v>1135</v>
      </c>
      <c r="D141" s="51">
        <v>157</v>
      </c>
    </row>
    <row r="142" spans="1:4" x14ac:dyDescent="0.3">
      <c r="A142" s="62" t="s">
        <v>202</v>
      </c>
      <c r="B142" s="53" t="s">
        <v>560</v>
      </c>
      <c r="C142" s="50" t="s">
        <v>1136</v>
      </c>
      <c r="D142" s="51">
        <v>157</v>
      </c>
    </row>
    <row r="143" spans="1:4" x14ac:dyDescent="0.3">
      <c r="A143" s="62" t="s">
        <v>203</v>
      </c>
      <c r="B143" s="53" t="s">
        <v>561</v>
      </c>
      <c r="C143" s="50" t="s">
        <v>1137</v>
      </c>
      <c r="D143" s="51">
        <v>157</v>
      </c>
    </row>
    <row r="144" spans="1:4" x14ac:dyDescent="0.3">
      <c r="A144" s="62" t="s">
        <v>204</v>
      </c>
      <c r="B144" s="53" t="s">
        <v>562</v>
      </c>
      <c r="C144" s="50" t="s">
        <v>1138</v>
      </c>
      <c r="D144" s="51">
        <v>158</v>
      </c>
    </row>
    <row r="145" spans="1:4" x14ac:dyDescent="0.3">
      <c r="A145" s="62" t="s">
        <v>205</v>
      </c>
      <c r="B145" s="53" t="s">
        <v>563</v>
      </c>
      <c r="C145" s="50" t="s">
        <v>1139</v>
      </c>
      <c r="D145" s="51">
        <v>159</v>
      </c>
    </row>
    <row r="146" spans="1:4" x14ac:dyDescent="0.3">
      <c r="A146" s="62" t="s">
        <v>206</v>
      </c>
      <c r="B146" s="53" t="s">
        <v>564</v>
      </c>
      <c r="C146" s="50" t="s">
        <v>1140</v>
      </c>
      <c r="D146" s="51">
        <v>159</v>
      </c>
    </row>
    <row r="147" spans="1:4" x14ac:dyDescent="0.3">
      <c r="A147" s="62" t="s">
        <v>207</v>
      </c>
      <c r="B147" s="53" t="s">
        <v>565</v>
      </c>
      <c r="C147" s="50" t="s">
        <v>1141</v>
      </c>
      <c r="D147" s="51">
        <v>159</v>
      </c>
    </row>
    <row r="148" spans="1:4" x14ac:dyDescent="0.3">
      <c r="A148" s="61" t="s">
        <v>208</v>
      </c>
      <c r="B148" s="53" t="s">
        <v>566</v>
      </c>
      <c r="C148" s="50" t="s">
        <v>1142</v>
      </c>
      <c r="D148" s="51">
        <v>160</v>
      </c>
    </row>
    <row r="149" spans="1:4" x14ac:dyDescent="0.3">
      <c r="A149" s="61" t="s">
        <v>209</v>
      </c>
      <c r="B149" s="53" t="s">
        <v>567</v>
      </c>
      <c r="C149" s="50" t="s">
        <v>1143</v>
      </c>
      <c r="D149" s="51">
        <v>161</v>
      </c>
    </row>
    <row r="150" spans="1:4" x14ac:dyDescent="0.3">
      <c r="A150" s="61" t="s">
        <v>210</v>
      </c>
      <c r="B150" s="53" t="s">
        <v>568</v>
      </c>
      <c r="C150" s="50" t="s">
        <v>1144</v>
      </c>
      <c r="D150" s="51">
        <v>161</v>
      </c>
    </row>
    <row r="151" spans="1:4" x14ac:dyDescent="0.3">
      <c r="A151" s="61" t="s">
        <v>211</v>
      </c>
      <c r="B151" s="53" t="s">
        <v>569</v>
      </c>
      <c r="C151" s="50" t="s">
        <v>1145</v>
      </c>
      <c r="D151" s="51">
        <v>161</v>
      </c>
    </row>
    <row r="152" spans="1:4" x14ac:dyDescent="0.3">
      <c r="A152" s="61" t="s">
        <v>212</v>
      </c>
      <c r="B152" s="53" t="s">
        <v>570</v>
      </c>
      <c r="C152" s="50" t="s">
        <v>1146</v>
      </c>
      <c r="D152" s="51">
        <v>161</v>
      </c>
    </row>
    <row r="153" spans="1:4" x14ac:dyDescent="0.3">
      <c r="A153" s="61" t="s">
        <v>213</v>
      </c>
      <c r="B153" s="53" t="s">
        <v>571</v>
      </c>
      <c r="C153" s="50" t="s">
        <v>1147</v>
      </c>
      <c r="D153" s="51">
        <v>161</v>
      </c>
    </row>
    <row r="154" spans="1:4" x14ac:dyDescent="0.3">
      <c r="A154" s="61" t="s">
        <v>214</v>
      </c>
      <c r="B154" s="53" t="s">
        <v>572</v>
      </c>
      <c r="C154" s="50" t="s">
        <v>1148</v>
      </c>
      <c r="D154" s="51">
        <v>162</v>
      </c>
    </row>
    <row r="155" spans="1:4" x14ac:dyDescent="0.3">
      <c r="A155" s="61" t="s">
        <v>215</v>
      </c>
      <c r="B155" s="53" t="s">
        <v>573</v>
      </c>
      <c r="C155" s="50" t="s">
        <v>1149</v>
      </c>
      <c r="D155" s="51">
        <v>162</v>
      </c>
    </row>
    <row r="156" spans="1:4" x14ac:dyDescent="0.3">
      <c r="A156" s="61" t="s">
        <v>216</v>
      </c>
      <c r="B156" s="53" t="s">
        <v>574</v>
      </c>
      <c r="C156" s="50" t="s">
        <v>1150</v>
      </c>
      <c r="D156" s="51">
        <v>163</v>
      </c>
    </row>
    <row r="157" spans="1:4" x14ac:dyDescent="0.3">
      <c r="A157" s="61" t="s">
        <v>217</v>
      </c>
      <c r="B157" s="53" t="s">
        <v>575</v>
      </c>
      <c r="C157" s="50" t="s">
        <v>1151</v>
      </c>
      <c r="D157" s="51">
        <v>165</v>
      </c>
    </row>
    <row r="158" spans="1:4" x14ac:dyDescent="0.3">
      <c r="A158" s="61" t="s">
        <v>218</v>
      </c>
      <c r="B158" s="53" t="s">
        <v>576</v>
      </c>
      <c r="C158" s="50" t="s">
        <v>1152</v>
      </c>
      <c r="D158" s="51">
        <v>166</v>
      </c>
    </row>
    <row r="159" spans="1:4" x14ac:dyDescent="0.3">
      <c r="A159" s="61" t="s">
        <v>219</v>
      </c>
      <c r="B159" s="53" t="s">
        <v>577</v>
      </c>
      <c r="C159" s="50" t="s">
        <v>1153</v>
      </c>
      <c r="D159" s="51">
        <v>166</v>
      </c>
    </row>
    <row r="160" spans="1:4" x14ac:dyDescent="0.3">
      <c r="A160" s="61" t="s">
        <v>220</v>
      </c>
      <c r="B160" s="53" t="s">
        <v>578</v>
      </c>
      <c r="C160" s="50" t="s">
        <v>1154</v>
      </c>
      <c r="D160" s="51">
        <v>166</v>
      </c>
    </row>
    <row r="161" spans="1:4" x14ac:dyDescent="0.3">
      <c r="A161" s="34" t="s">
        <v>221</v>
      </c>
      <c r="B161" s="53" t="s">
        <v>579</v>
      </c>
      <c r="C161" s="50" t="s">
        <v>1155</v>
      </c>
      <c r="D161" s="51">
        <v>167</v>
      </c>
    </row>
    <row r="162" spans="1:4" x14ac:dyDescent="0.3">
      <c r="A162" s="34" t="s">
        <v>222</v>
      </c>
      <c r="B162" s="53" t="s">
        <v>580</v>
      </c>
      <c r="C162" s="50" t="s">
        <v>1156</v>
      </c>
      <c r="D162" s="51">
        <v>167</v>
      </c>
    </row>
    <row r="163" spans="1:4" x14ac:dyDescent="0.3">
      <c r="A163" s="34" t="s">
        <v>223</v>
      </c>
      <c r="B163" s="53" t="s">
        <v>581</v>
      </c>
      <c r="C163" s="50" t="s">
        <v>1157</v>
      </c>
      <c r="D163" s="51">
        <v>167</v>
      </c>
    </row>
    <row r="164" spans="1:4" x14ac:dyDescent="0.3">
      <c r="A164" s="34" t="s">
        <v>224</v>
      </c>
      <c r="B164" s="53" t="s">
        <v>582</v>
      </c>
      <c r="C164" s="50" t="s">
        <v>1158</v>
      </c>
      <c r="D164" s="51">
        <v>169</v>
      </c>
    </row>
    <row r="165" spans="1:4" x14ac:dyDescent="0.3">
      <c r="A165" s="34" t="s">
        <v>225</v>
      </c>
      <c r="B165" s="53" t="s">
        <v>583</v>
      </c>
      <c r="C165" s="50" t="s">
        <v>1159</v>
      </c>
      <c r="D165" s="51">
        <v>169</v>
      </c>
    </row>
    <row r="166" spans="1:4" x14ac:dyDescent="0.3">
      <c r="A166" s="34" t="s">
        <v>226</v>
      </c>
      <c r="B166" s="53" t="s">
        <v>584</v>
      </c>
      <c r="C166" s="50" t="s">
        <v>1160</v>
      </c>
      <c r="D166" s="51">
        <v>169</v>
      </c>
    </row>
    <row r="167" spans="1:4" x14ac:dyDescent="0.3">
      <c r="A167" s="34" t="s">
        <v>227</v>
      </c>
      <c r="B167" s="53" t="s">
        <v>585</v>
      </c>
      <c r="C167" s="50" t="s">
        <v>1161</v>
      </c>
      <c r="D167" s="51">
        <v>169</v>
      </c>
    </row>
    <row r="168" spans="1:4" x14ac:dyDescent="0.3">
      <c r="A168" s="34" t="s">
        <v>228</v>
      </c>
      <c r="B168" s="53" t="s">
        <v>586</v>
      </c>
      <c r="C168" s="50" t="s">
        <v>1162</v>
      </c>
      <c r="D168" s="51">
        <v>170</v>
      </c>
    </row>
    <row r="169" spans="1:4" x14ac:dyDescent="0.3">
      <c r="A169" s="34" t="s">
        <v>229</v>
      </c>
      <c r="B169" s="53" t="s">
        <v>587</v>
      </c>
      <c r="C169" s="50" t="s">
        <v>1163</v>
      </c>
      <c r="D169" s="51">
        <v>170</v>
      </c>
    </row>
    <row r="170" spans="1:4" x14ac:dyDescent="0.3">
      <c r="A170" s="34" t="s">
        <v>230</v>
      </c>
      <c r="B170" s="53" t="s">
        <v>588</v>
      </c>
      <c r="C170" s="50" t="s">
        <v>1164</v>
      </c>
      <c r="D170" s="51">
        <v>171</v>
      </c>
    </row>
    <row r="171" spans="1:4" x14ac:dyDescent="0.3">
      <c r="A171" s="34" t="s">
        <v>231</v>
      </c>
      <c r="B171" s="53" t="s">
        <v>589</v>
      </c>
      <c r="C171" s="50" t="s">
        <v>1165</v>
      </c>
      <c r="D171" s="51">
        <v>171</v>
      </c>
    </row>
    <row r="172" spans="1:4" x14ac:dyDescent="0.3">
      <c r="A172" s="34" t="s">
        <v>232</v>
      </c>
      <c r="B172" s="53" t="s">
        <v>590</v>
      </c>
      <c r="C172" s="50" t="s">
        <v>1166</v>
      </c>
      <c r="D172" s="51">
        <v>171</v>
      </c>
    </row>
    <row r="173" spans="1:4" x14ac:dyDescent="0.3">
      <c r="A173" s="34" t="s">
        <v>233</v>
      </c>
      <c r="B173" s="53" t="s">
        <v>591</v>
      </c>
      <c r="C173" s="50" t="s">
        <v>1167</v>
      </c>
      <c r="D173" s="51">
        <v>171</v>
      </c>
    </row>
    <row r="174" spans="1:4" x14ac:dyDescent="0.3">
      <c r="A174" s="34" t="s">
        <v>234</v>
      </c>
      <c r="B174" s="53">
        <v>8.4</v>
      </c>
      <c r="C174" s="50" t="s">
        <v>1168</v>
      </c>
      <c r="D174" s="51">
        <v>171</v>
      </c>
    </row>
    <row r="175" spans="1:4" x14ac:dyDescent="0.3">
      <c r="A175" s="34" t="s">
        <v>235</v>
      </c>
      <c r="B175" s="53" t="s">
        <v>592</v>
      </c>
      <c r="C175" s="50" t="s">
        <v>1169</v>
      </c>
      <c r="D175" s="51">
        <v>171</v>
      </c>
    </row>
    <row r="176" spans="1:4" x14ac:dyDescent="0.3">
      <c r="A176" s="34" t="s">
        <v>236</v>
      </c>
      <c r="B176" s="53" t="s">
        <v>593</v>
      </c>
      <c r="C176" s="50" t="s">
        <v>1170</v>
      </c>
      <c r="D176" s="51">
        <v>174</v>
      </c>
    </row>
    <row r="177" spans="1:4" x14ac:dyDescent="0.3">
      <c r="A177" s="34" t="s">
        <v>237</v>
      </c>
      <c r="B177" s="53" t="s">
        <v>594</v>
      </c>
      <c r="C177" s="50" t="s">
        <v>1171</v>
      </c>
      <c r="D177" s="51">
        <v>176</v>
      </c>
    </row>
    <row r="178" spans="1:4" x14ac:dyDescent="0.3">
      <c r="A178" s="34" t="s">
        <v>238</v>
      </c>
      <c r="B178" s="53" t="s">
        <v>595</v>
      </c>
      <c r="C178" s="50" t="s">
        <v>1172</v>
      </c>
      <c r="D178" s="51">
        <v>176</v>
      </c>
    </row>
    <row r="179" spans="1:4" x14ac:dyDescent="0.3">
      <c r="A179" s="34" t="s">
        <v>239</v>
      </c>
      <c r="B179" s="53" t="s">
        <v>596</v>
      </c>
      <c r="C179" s="50" t="s">
        <v>1173</v>
      </c>
      <c r="D179" s="51">
        <v>176</v>
      </c>
    </row>
    <row r="180" spans="1:4" x14ac:dyDescent="0.3">
      <c r="A180" s="34" t="s">
        <v>240</v>
      </c>
      <c r="B180" s="53">
        <v>8.5</v>
      </c>
      <c r="C180" s="50" t="s">
        <v>1063</v>
      </c>
      <c r="D180" s="51">
        <v>177</v>
      </c>
    </row>
    <row r="181" spans="1:4" x14ac:dyDescent="0.3">
      <c r="A181" s="34" t="s">
        <v>241</v>
      </c>
      <c r="B181" s="53" t="s">
        <v>597</v>
      </c>
      <c r="C181" s="50" t="s">
        <v>1174</v>
      </c>
      <c r="D181" s="51">
        <v>177</v>
      </c>
    </row>
    <row r="182" spans="1:4" x14ac:dyDescent="0.3">
      <c r="A182" s="34" t="s">
        <v>242</v>
      </c>
      <c r="B182" s="53" t="s">
        <v>598</v>
      </c>
      <c r="C182" s="50" t="s">
        <v>1175</v>
      </c>
      <c r="D182" s="51">
        <v>181</v>
      </c>
    </row>
    <row r="183" spans="1:4" x14ac:dyDescent="0.3">
      <c r="A183" s="34" t="s">
        <v>243</v>
      </c>
      <c r="B183" s="53" t="s">
        <v>599</v>
      </c>
      <c r="C183" s="50" t="s">
        <v>960</v>
      </c>
      <c r="D183" s="51">
        <v>181</v>
      </c>
    </row>
    <row r="184" spans="1:4" x14ac:dyDescent="0.3">
      <c r="A184" s="34" t="s">
        <v>244</v>
      </c>
      <c r="B184" s="53" t="s">
        <v>600</v>
      </c>
      <c r="C184" s="50" t="s">
        <v>961</v>
      </c>
      <c r="D184" s="51">
        <v>181</v>
      </c>
    </row>
    <row r="185" spans="1:4" x14ac:dyDescent="0.3">
      <c r="A185" s="34" t="s">
        <v>245</v>
      </c>
      <c r="B185" s="53" t="s">
        <v>601</v>
      </c>
      <c r="C185" s="50" t="s">
        <v>962</v>
      </c>
      <c r="D185" s="51">
        <v>182</v>
      </c>
    </row>
    <row r="186" spans="1:4" x14ac:dyDescent="0.3">
      <c r="A186" s="34" t="s">
        <v>246</v>
      </c>
      <c r="B186" s="53" t="s">
        <v>602</v>
      </c>
      <c r="C186" s="50" t="s">
        <v>853</v>
      </c>
      <c r="D186" s="51">
        <v>182</v>
      </c>
    </row>
    <row r="187" spans="1:4" x14ac:dyDescent="0.3">
      <c r="A187" s="34" t="s">
        <v>247</v>
      </c>
      <c r="B187" s="53" t="s">
        <v>603</v>
      </c>
      <c r="C187" s="50" t="s">
        <v>963</v>
      </c>
      <c r="D187" s="51">
        <v>182</v>
      </c>
    </row>
    <row r="188" spans="1:4" x14ac:dyDescent="0.3">
      <c r="A188" s="34" t="s">
        <v>248</v>
      </c>
      <c r="B188" s="53" t="s">
        <v>604</v>
      </c>
      <c r="C188" s="50" t="s">
        <v>964</v>
      </c>
      <c r="D188" s="51">
        <v>182</v>
      </c>
    </row>
    <row r="189" spans="1:4" x14ac:dyDescent="0.3">
      <c r="A189" s="34" t="s">
        <v>249</v>
      </c>
      <c r="B189" s="53" t="s">
        <v>605</v>
      </c>
      <c r="C189" s="50" t="s">
        <v>965</v>
      </c>
      <c r="D189" s="51">
        <v>183</v>
      </c>
    </row>
    <row r="190" spans="1:4" x14ac:dyDescent="0.3">
      <c r="A190" s="34" t="s">
        <v>250</v>
      </c>
      <c r="B190" s="53" t="s">
        <v>606</v>
      </c>
      <c r="C190" s="50" t="s">
        <v>798</v>
      </c>
      <c r="D190" s="51">
        <v>183</v>
      </c>
    </row>
    <row r="191" spans="1:4" x14ac:dyDescent="0.3">
      <c r="A191" s="34" t="s">
        <v>251</v>
      </c>
      <c r="B191" s="53" t="s">
        <v>607</v>
      </c>
      <c r="C191" s="50" t="s">
        <v>966</v>
      </c>
      <c r="D191" s="51">
        <v>183</v>
      </c>
    </row>
    <row r="192" spans="1:4" x14ac:dyDescent="0.3">
      <c r="A192" s="34" t="s">
        <v>252</v>
      </c>
      <c r="B192" s="53" t="s">
        <v>608</v>
      </c>
      <c r="C192" s="50" t="s">
        <v>967</v>
      </c>
      <c r="D192" s="51">
        <v>184</v>
      </c>
    </row>
    <row r="193" spans="1:4" x14ac:dyDescent="0.3">
      <c r="A193" s="34" t="s">
        <v>253</v>
      </c>
      <c r="B193" s="53" t="s">
        <v>609</v>
      </c>
      <c r="C193" s="50" t="s">
        <v>968</v>
      </c>
      <c r="D193" s="51">
        <v>185</v>
      </c>
    </row>
    <row r="194" spans="1:4" x14ac:dyDescent="0.3">
      <c r="A194" s="34" t="s">
        <v>254</v>
      </c>
      <c r="B194" s="53" t="s">
        <v>610</v>
      </c>
      <c r="C194" s="50" t="s">
        <v>854</v>
      </c>
      <c r="D194" s="51">
        <v>185</v>
      </c>
    </row>
    <row r="195" spans="1:4" x14ac:dyDescent="0.3">
      <c r="A195" s="34" t="s">
        <v>255</v>
      </c>
      <c r="B195" s="53" t="s">
        <v>611</v>
      </c>
      <c r="C195" s="50" t="s">
        <v>969</v>
      </c>
      <c r="D195" s="51">
        <v>185</v>
      </c>
    </row>
    <row r="196" spans="1:4" x14ac:dyDescent="0.3">
      <c r="A196" s="34" t="s">
        <v>256</v>
      </c>
      <c r="B196" s="53" t="s">
        <v>612</v>
      </c>
      <c r="C196" s="50" t="s">
        <v>970</v>
      </c>
      <c r="D196" s="51">
        <v>185</v>
      </c>
    </row>
    <row r="197" spans="1:4" x14ac:dyDescent="0.3">
      <c r="A197" s="34" t="s">
        <v>257</v>
      </c>
      <c r="B197" s="53" t="s">
        <v>613</v>
      </c>
      <c r="C197" s="50" t="s">
        <v>971</v>
      </c>
      <c r="D197" s="51">
        <v>185</v>
      </c>
    </row>
    <row r="198" spans="1:4" x14ac:dyDescent="0.3">
      <c r="A198" s="34" t="s">
        <v>258</v>
      </c>
      <c r="B198" s="53" t="s">
        <v>614</v>
      </c>
      <c r="C198" s="50" t="s">
        <v>972</v>
      </c>
      <c r="D198" s="51">
        <v>186</v>
      </c>
    </row>
    <row r="199" spans="1:4" x14ac:dyDescent="0.3">
      <c r="A199" s="34" t="s">
        <v>259</v>
      </c>
      <c r="B199" s="53" t="s">
        <v>615</v>
      </c>
      <c r="C199" s="50" t="s">
        <v>973</v>
      </c>
      <c r="D199" s="51">
        <v>186</v>
      </c>
    </row>
    <row r="200" spans="1:4" x14ac:dyDescent="0.3">
      <c r="A200" s="34" t="s">
        <v>260</v>
      </c>
      <c r="B200" s="53" t="s">
        <v>616</v>
      </c>
      <c r="C200" s="50" t="s">
        <v>974</v>
      </c>
      <c r="D200" s="51">
        <v>186</v>
      </c>
    </row>
    <row r="201" spans="1:4" x14ac:dyDescent="0.3">
      <c r="A201" s="34" t="s">
        <v>261</v>
      </c>
      <c r="B201" s="53" t="s">
        <v>617</v>
      </c>
      <c r="C201" s="50" t="s">
        <v>975</v>
      </c>
      <c r="D201" s="51">
        <v>187</v>
      </c>
    </row>
    <row r="202" spans="1:4" x14ac:dyDescent="0.3">
      <c r="A202" s="34" t="s">
        <v>262</v>
      </c>
      <c r="B202" s="53" t="s">
        <v>618</v>
      </c>
      <c r="C202" s="50" t="s">
        <v>1176</v>
      </c>
      <c r="D202" s="51">
        <v>187</v>
      </c>
    </row>
    <row r="203" spans="1:4" x14ac:dyDescent="0.3">
      <c r="A203" s="34" t="s">
        <v>263</v>
      </c>
      <c r="B203" s="53" t="s">
        <v>619</v>
      </c>
      <c r="C203" s="50" t="s">
        <v>976</v>
      </c>
      <c r="D203" s="51">
        <v>187</v>
      </c>
    </row>
    <row r="204" spans="1:4" x14ac:dyDescent="0.3">
      <c r="A204" s="34" t="s">
        <v>264</v>
      </c>
      <c r="B204" s="53" t="s">
        <v>620</v>
      </c>
      <c r="C204" s="50" t="s">
        <v>977</v>
      </c>
      <c r="D204" s="51">
        <v>188</v>
      </c>
    </row>
    <row r="205" spans="1:4" x14ac:dyDescent="0.3">
      <c r="A205" s="34" t="s">
        <v>265</v>
      </c>
      <c r="B205" s="53" t="s">
        <v>621</v>
      </c>
      <c r="C205" s="50" t="s">
        <v>978</v>
      </c>
      <c r="D205" s="51">
        <v>188</v>
      </c>
    </row>
    <row r="206" spans="1:4" x14ac:dyDescent="0.3">
      <c r="A206" s="34" t="s">
        <v>266</v>
      </c>
      <c r="B206" s="53">
        <v>8.6</v>
      </c>
      <c r="C206" s="50" t="s">
        <v>979</v>
      </c>
      <c r="D206" s="51">
        <v>188</v>
      </c>
    </row>
    <row r="207" spans="1:4" x14ac:dyDescent="0.3">
      <c r="A207" s="34" t="s">
        <v>267</v>
      </c>
      <c r="B207" s="53" t="s">
        <v>622</v>
      </c>
      <c r="C207" s="50" t="s">
        <v>799</v>
      </c>
      <c r="D207" s="51">
        <v>188</v>
      </c>
    </row>
    <row r="208" spans="1:4" x14ac:dyDescent="0.3">
      <c r="A208" s="34" t="s">
        <v>268</v>
      </c>
      <c r="B208" s="53" t="s">
        <v>623</v>
      </c>
      <c r="C208" s="50" t="s">
        <v>1177</v>
      </c>
      <c r="D208" s="51">
        <v>191</v>
      </c>
    </row>
    <row r="209" spans="1:4" x14ac:dyDescent="0.3">
      <c r="A209" s="34" t="s">
        <v>269</v>
      </c>
      <c r="B209" s="53" t="s">
        <v>624</v>
      </c>
      <c r="C209" s="50" t="s">
        <v>855</v>
      </c>
      <c r="D209" s="51">
        <v>191</v>
      </c>
    </row>
    <row r="210" spans="1:4" x14ac:dyDescent="0.3">
      <c r="A210" s="34" t="s">
        <v>270</v>
      </c>
      <c r="B210" s="53" t="s">
        <v>625</v>
      </c>
      <c r="C210" s="50" t="s">
        <v>1064</v>
      </c>
      <c r="D210" s="51">
        <v>191</v>
      </c>
    </row>
    <row r="211" spans="1:4" x14ac:dyDescent="0.3">
      <c r="A211" s="34" t="s">
        <v>271</v>
      </c>
      <c r="B211" s="53" t="s">
        <v>626</v>
      </c>
      <c r="C211" s="50" t="s">
        <v>1065</v>
      </c>
      <c r="D211" s="51">
        <v>192</v>
      </c>
    </row>
    <row r="212" spans="1:4" x14ac:dyDescent="0.3">
      <c r="A212" s="34" t="s">
        <v>272</v>
      </c>
      <c r="B212" s="53">
        <v>8.6999999999999993</v>
      </c>
      <c r="C212" s="50" t="s">
        <v>856</v>
      </c>
      <c r="D212" s="51">
        <v>194</v>
      </c>
    </row>
    <row r="213" spans="1:4" x14ac:dyDescent="0.3">
      <c r="A213" s="34" t="s">
        <v>273</v>
      </c>
      <c r="B213" s="53" t="s">
        <v>627</v>
      </c>
      <c r="C213" s="50" t="s">
        <v>980</v>
      </c>
      <c r="D213" s="51">
        <v>194</v>
      </c>
    </row>
    <row r="214" spans="1:4" x14ac:dyDescent="0.3">
      <c r="A214" s="34" t="s">
        <v>274</v>
      </c>
      <c r="B214" s="53" t="s">
        <v>628</v>
      </c>
      <c r="C214" s="50" t="s">
        <v>1178</v>
      </c>
      <c r="D214" s="51">
        <v>194</v>
      </c>
    </row>
    <row r="215" spans="1:4" x14ac:dyDescent="0.3">
      <c r="A215" s="34" t="s">
        <v>275</v>
      </c>
      <c r="B215" s="53" t="s">
        <v>629</v>
      </c>
      <c r="C215" s="50" t="s">
        <v>896</v>
      </c>
      <c r="D215" s="51">
        <v>195</v>
      </c>
    </row>
    <row r="216" spans="1:4" x14ac:dyDescent="0.3">
      <c r="A216" s="34" t="s">
        <v>276</v>
      </c>
      <c r="B216" s="53" t="s">
        <v>630</v>
      </c>
      <c r="C216" s="50" t="s">
        <v>1179</v>
      </c>
      <c r="D216" s="51">
        <v>198</v>
      </c>
    </row>
    <row r="217" spans="1:4" x14ac:dyDescent="0.3">
      <c r="A217" s="34" t="s">
        <v>277</v>
      </c>
      <c r="B217" s="53" t="s">
        <v>631</v>
      </c>
      <c r="C217" s="50" t="s">
        <v>981</v>
      </c>
      <c r="D217" s="51">
        <v>198</v>
      </c>
    </row>
    <row r="218" spans="1:4" x14ac:dyDescent="0.3">
      <c r="A218" s="34" t="s">
        <v>278</v>
      </c>
      <c r="B218" s="53" t="s">
        <v>632</v>
      </c>
      <c r="C218" s="50" t="s">
        <v>1180</v>
      </c>
      <c r="D218" s="51">
        <v>199</v>
      </c>
    </row>
    <row r="219" spans="1:4" x14ac:dyDescent="0.3">
      <c r="A219" s="34" t="s">
        <v>279</v>
      </c>
      <c r="B219" s="53" t="s">
        <v>633</v>
      </c>
      <c r="C219" s="50" t="s">
        <v>982</v>
      </c>
      <c r="D219" s="51">
        <v>199</v>
      </c>
    </row>
    <row r="220" spans="1:4" x14ac:dyDescent="0.3">
      <c r="A220" s="63" t="s">
        <v>636</v>
      </c>
      <c r="B220" s="53" t="s">
        <v>634</v>
      </c>
      <c r="C220" s="50" t="s">
        <v>635</v>
      </c>
      <c r="D220" s="51">
        <v>199</v>
      </c>
    </row>
    <row r="221" spans="1:4" x14ac:dyDescent="0.3">
      <c r="A221" s="34" t="s">
        <v>280</v>
      </c>
      <c r="B221" s="53">
        <v>8.8000000000000007</v>
      </c>
      <c r="C221" s="50" t="s">
        <v>897</v>
      </c>
      <c r="D221" s="51">
        <v>201</v>
      </c>
    </row>
    <row r="222" spans="1:4" x14ac:dyDescent="0.3">
      <c r="A222" s="34" t="s">
        <v>281</v>
      </c>
      <c r="B222" s="53">
        <v>9</v>
      </c>
      <c r="C222" s="50" t="s">
        <v>1181</v>
      </c>
      <c r="D222" s="51">
        <v>206</v>
      </c>
    </row>
    <row r="223" spans="1:4" x14ac:dyDescent="0.3">
      <c r="A223" s="34" t="s">
        <v>282</v>
      </c>
      <c r="B223" s="53">
        <v>9.1</v>
      </c>
      <c r="C223" s="50" t="s">
        <v>857</v>
      </c>
      <c r="D223" s="51">
        <v>207</v>
      </c>
    </row>
    <row r="224" spans="1:4" x14ac:dyDescent="0.3">
      <c r="A224" s="34" t="s">
        <v>283</v>
      </c>
      <c r="B224" s="53" t="s">
        <v>637</v>
      </c>
      <c r="C224" s="50" t="s">
        <v>1066</v>
      </c>
      <c r="D224" s="51">
        <v>207</v>
      </c>
    </row>
    <row r="225" spans="1:4" x14ac:dyDescent="0.3">
      <c r="A225" s="34" t="s">
        <v>284</v>
      </c>
      <c r="B225" s="53" t="s">
        <v>638</v>
      </c>
      <c r="C225" s="50" t="s">
        <v>800</v>
      </c>
      <c r="D225" s="51">
        <v>207</v>
      </c>
    </row>
    <row r="226" spans="1:4" x14ac:dyDescent="0.3">
      <c r="A226" s="34" t="s">
        <v>285</v>
      </c>
      <c r="B226" s="53">
        <v>9.1999999999999993</v>
      </c>
      <c r="C226" s="50" t="s">
        <v>898</v>
      </c>
      <c r="D226" s="51">
        <v>209</v>
      </c>
    </row>
    <row r="227" spans="1:4" x14ac:dyDescent="0.3">
      <c r="A227" s="34" t="s">
        <v>286</v>
      </c>
      <c r="B227" s="53" t="s">
        <v>639</v>
      </c>
      <c r="C227" s="50" t="s">
        <v>1067</v>
      </c>
      <c r="D227" s="51">
        <v>209</v>
      </c>
    </row>
    <row r="228" spans="1:4" x14ac:dyDescent="0.3">
      <c r="A228" s="34" t="s">
        <v>287</v>
      </c>
      <c r="B228" s="53" t="s">
        <v>640</v>
      </c>
      <c r="C228" s="50" t="s">
        <v>858</v>
      </c>
      <c r="D228" s="51">
        <v>209</v>
      </c>
    </row>
    <row r="229" spans="1:4" x14ac:dyDescent="0.3">
      <c r="A229" s="34" t="s">
        <v>288</v>
      </c>
      <c r="B229" s="53" t="s">
        <v>641</v>
      </c>
      <c r="C229" s="50" t="s">
        <v>859</v>
      </c>
      <c r="D229" s="51">
        <v>209</v>
      </c>
    </row>
    <row r="230" spans="1:4" x14ac:dyDescent="0.3">
      <c r="A230" s="34" t="s">
        <v>289</v>
      </c>
      <c r="B230" s="53" t="s">
        <v>642</v>
      </c>
      <c r="C230" s="50" t="s">
        <v>1068</v>
      </c>
      <c r="D230" s="51">
        <v>209</v>
      </c>
    </row>
    <row r="231" spans="1:4" x14ac:dyDescent="0.3">
      <c r="A231" s="34" t="s">
        <v>290</v>
      </c>
      <c r="B231" s="53" t="s">
        <v>643</v>
      </c>
      <c r="C231" s="50" t="s">
        <v>801</v>
      </c>
      <c r="D231" s="51">
        <v>210</v>
      </c>
    </row>
    <row r="232" spans="1:4" x14ac:dyDescent="0.3">
      <c r="A232" s="34" t="s">
        <v>291</v>
      </c>
      <c r="B232" s="53" t="s">
        <v>644</v>
      </c>
      <c r="C232" s="50" t="s">
        <v>860</v>
      </c>
      <c r="D232" s="51">
        <v>210</v>
      </c>
    </row>
    <row r="233" spans="1:4" x14ac:dyDescent="0.3">
      <c r="A233" s="34" t="s">
        <v>292</v>
      </c>
      <c r="B233" s="53" t="s">
        <v>645</v>
      </c>
      <c r="C233" s="50" t="s">
        <v>983</v>
      </c>
      <c r="D233" s="51">
        <v>210</v>
      </c>
    </row>
    <row r="234" spans="1:4" x14ac:dyDescent="0.3">
      <c r="A234" s="34" t="s">
        <v>293</v>
      </c>
      <c r="B234" s="53" t="s">
        <v>646</v>
      </c>
      <c r="C234" s="50" t="s">
        <v>1069</v>
      </c>
      <c r="D234" s="51">
        <v>210</v>
      </c>
    </row>
    <row r="235" spans="1:4" x14ac:dyDescent="0.3">
      <c r="A235" s="34" t="s">
        <v>294</v>
      </c>
      <c r="B235" s="53" t="s">
        <v>647</v>
      </c>
      <c r="C235" s="50" t="s">
        <v>861</v>
      </c>
      <c r="D235" s="51">
        <v>210</v>
      </c>
    </row>
    <row r="236" spans="1:4" x14ac:dyDescent="0.3">
      <c r="A236" s="34" t="s">
        <v>295</v>
      </c>
      <c r="B236" s="53" t="s">
        <v>648</v>
      </c>
      <c r="C236" s="50" t="s">
        <v>862</v>
      </c>
      <c r="D236" s="51">
        <v>210</v>
      </c>
    </row>
    <row r="237" spans="1:4" x14ac:dyDescent="0.3">
      <c r="A237" s="34" t="s">
        <v>296</v>
      </c>
      <c r="B237" s="53" t="s">
        <v>649</v>
      </c>
      <c r="C237" s="50" t="s">
        <v>1070</v>
      </c>
      <c r="D237" s="51">
        <v>210</v>
      </c>
    </row>
    <row r="238" spans="1:4" x14ac:dyDescent="0.3">
      <c r="A238" s="34" t="s">
        <v>297</v>
      </c>
      <c r="B238" s="53" t="s">
        <v>650</v>
      </c>
      <c r="C238" s="50" t="s">
        <v>802</v>
      </c>
      <c r="D238" s="51">
        <v>211</v>
      </c>
    </row>
    <row r="239" spans="1:4" x14ac:dyDescent="0.3">
      <c r="A239" s="34" t="s">
        <v>298</v>
      </c>
      <c r="B239" s="53" t="s">
        <v>651</v>
      </c>
      <c r="C239" s="50" t="s">
        <v>863</v>
      </c>
      <c r="D239" s="51">
        <v>211</v>
      </c>
    </row>
    <row r="240" spans="1:4" x14ac:dyDescent="0.3">
      <c r="A240" s="34" t="s">
        <v>299</v>
      </c>
      <c r="B240" s="53" t="s">
        <v>652</v>
      </c>
      <c r="C240" s="50" t="s">
        <v>984</v>
      </c>
      <c r="D240" s="51">
        <v>211</v>
      </c>
    </row>
    <row r="241" spans="1:4" x14ac:dyDescent="0.3">
      <c r="A241" s="34" t="s">
        <v>300</v>
      </c>
      <c r="B241" s="53">
        <v>9.3000000000000007</v>
      </c>
      <c r="C241" s="50" t="s">
        <v>1071</v>
      </c>
      <c r="D241" s="51">
        <v>211</v>
      </c>
    </row>
    <row r="242" spans="1:4" x14ac:dyDescent="0.3">
      <c r="A242" s="34" t="s">
        <v>301</v>
      </c>
      <c r="B242" s="53" t="s">
        <v>653</v>
      </c>
      <c r="C242" s="50" t="s">
        <v>899</v>
      </c>
      <c r="D242" s="51">
        <v>211</v>
      </c>
    </row>
    <row r="243" spans="1:4" x14ac:dyDescent="0.3">
      <c r="A243" s="34" t="s">
        <v>302</v>
      </c>
      <c r="B243" s="53" t="s">
        <v>654</v>
      </c>
      <c r="C243" s="50" t="s">
        <v>985</v>
      </c>
      <c r="D243" s="51">
        <v>211</v>
      </c>
    </row>
    <row r="244" spans="1:4" x14ac:dyDescent="0.3">
      <c r="A244" s="34" t="s">
        <v>303</v>
      </c>
      <c r="B244" s="53" t="s">
        <v>655</v>
      </c>
      <c r="C244" s="50" t="s">
        <v>986</v>
      </c>
      <c r="D244" s="51">
        <v>211</v>
      </c>
    </row>
    <row r="245" spans="1:4" x14ac:dyDescent="0.3">
      <c r="A245" s="34" t="s">
        <v>304</v>
      </c>
      <c r="B245" s="53" t="s">
        <v>656</v>
      </c>
      <c r="C245" s="50" t="s">
        <v>900</v>
      </c>
      <c r="D245" s="51">
        <v>212</v>
      </c>
    </row>
    <row r="246" spans="1:4" x14ac:dyDescent="0.3">
      <c r="A246" s="34" t="s">
        <v>305</v>
      </c>
      <c r="B246" s="53">
        <v>9.4</v>
      </c>
      <c r="C246" s="50" t="s">
        <v>803</v>
      </c>
      <c r="D246" s="51">
        <v>212</v>
      </c>
    </row>
    <row r="247" spans="1:4" x14ac:dyDescent="0.3">
      <c r="A247" s="34" t="s">
        <v>306</v>
      </c>
      <c r="B247" s="53" t="s">
        <v>657</v>
      </c>
      <c r="C247" s="50" t="s">
        <v>901</v>
      </c>
      <c r="D247" s="51">
        <v>212</v>
      </c>
    </row>
    <row r="248" spans="1:4" x14ac:dyDescent="0.3">
      <c r="A248" s="34" t="s">
        <v>307</v>
      </c>
      <c r="B248" s="53" t="s">
        <v>658</v>
      </c>
      <c r="C248" s="50" t="s">
        <v>987</v>
      </c>
      <c r="D248" s="51">
        <v>213</v>
      </c>
    </row>
    <row r="249" spans="1:4" x14ac:dyDescent="0.3">
      <c r="A249" s="34" t="s">
        <v>308</v>
      </c>
      <c r="B249" s="53" t="s">
        <v>659</v>
      </c>
      <c r="C249" s="50" t="s">
        <v>988</v>
      </c>
      <c r="D249" s="51">
        <v>213</v>
      </c>
    </row>
    <row r="250" spans="1:4" x14ac:dyDescent="0.3">
      <c r="A250" s="34" t="s">
        <v>309</v>
      </c>
      <c r="B250" s="53" t="s">
        <v>660</v>
      </c>
      <c r="C250" s="50" t="s">
        <v>902</v>
      </c>
      <c r="D250" s="51">
        <v>213</v>
      </c>
    </row>
    <row r="251" spans="1:4" x14ac:dyDescent="0.3">
      <c r="A251" s="34" t="s">
        <v>310</v>
      </c>
      <c r="B251" s="53">
        <v>9.5</v>
      </c>
      <c r="C251" s="50" t="s">
        <v>903</v>
      </c>
      <c r="D251" s="51">
        <v>214</v>
      </c>
    </row>
    <row r="252" spans="1:4" x14ac:dyDescent="0.3">
      <c r="A252" s="34" t="s">
        <v>311</v>
      </c>
      <c r="B252" s="53" t="s">
        <v>661</v>
      </c>
      <c r="C252" s="50" t="s">
        <v>904</v>
      </c>
      <c r="D252" s="51">
        <v>214</v>
      </c>
    </row>
    <row r="253" spans="1:4" x14ac:dyDescent="0.3">
      <c r="A253" s="34" t="s">
        <v>312</v>
      </c>
      <c r="B253" s="53" t="s">
        <v>662</v>
      </c>
      <c r="C253" s="50" t="s">
        <v>989</v>
      </c>
      <c r="D253" s="51">
        <v>214</v>
      </c>
    </row>
    <row r="254" spans="1:4" x14ac:dyDescent="0.3">
      <c r="A254" s="34" t="s">
        <v>313</v>
      </c>
      <c r="B254" s="53" t="s">
        <v>663</v>
      </c>
      <c r="C254" s="50" t="s">
        <v>990</v>
      </c>
      <c r="D254" s="51">
        <v>214</v>
      </c>
    </row>
    <row r="255" spans="1:4" x14ac:dyDescent="0.3">
      <c r="A255" s="34" t="s">
        <v>314</v>
      </c>
      <c r="B255" s="53" t="s">
        <v>664</v>
      </c>
      <c r="C255" s="50" t="s">
        <v>905</v>
      </c>
      <c r="D255" s="51">
        <v>214</v>
      </c>
    </row>
    <row r="256" spans="1:4" x14ac:dyDescent="0.3">
      <c r="A256" s="34" t="s">
        <v>315</v>
      </c>
      <c r="B256" s="53">
        <v>9.6</v>
      </c>
      <c r="C256" s="50" t="s">
        <v>1072</v>
      </c>
      <c r="D256" s="51">
        <v>214</v>
      </c>
    </row>
    <row r="257" spans="1:4" x14ac:dyDescent="0.3">
      <c r="A257" s="34" t="s">
        <v>316</v>
      </c>
      <c r="B257" s="53" t="s">
        <v>665</v>
      </c>
      <c r="C257" s="50" t="s">
        <v>906</v>
      </c>
      <c r="D257" s="51">
        <v>214</v>
      </c>
    </row>
    <row r="258" spans="1:4" x14ac:dyDescent="0.3">
      <c r="A258" s="34" t="s">
        <v>317</v>
      </c>
      <c r="B258" s="53" t="s">
        <v>666</v>
      </c>
      <c r="C258" s="50" t="s">
        <v>991</v>
      </c>
      <c r="D258" s="51">
        <v>215</v>
      </c>
    </row>
    <row r="259" spans="1:4" x14ac:dyDescent="0.3">
      <c r="A259" s="34" t="s">
        <v>318</v>
      </c>
      <c r="B259" s="53" t="s">
        <v>667</v>
      </c>
      <c r="C259" s="50" t="s">
        <v>992</v>
      </c>
      <c r="D259" s="51">
        <v>215</v>
      </c>
    </row>
    <row r="260" spans="1:4" x14ac:dyDescent="0.3">
      <c r="A260" s="34" t="s">
        <v>319</v>
      </c>
      <c r="B260" s="53" t="s">
        <v>668</v>
      </c>
      <c r="C260" s="50" t="s">
        <v>907</v>
      </c>
      <c r="D260" s="51">
        <v>215</v>
      </c>
    </row>
    <row r="261" spans="1:4" x14ac:dyDescent="0.3">
      <c r="A261" s="34" t="s">
        <v>320</v>
      </c>
      <c r="B261" s="53">
        <v>9.6999999999999993</v>
      </c>
      <c r="C261" s="50" t="s">
        <v>993</v>
      </c>
      <c r="D261" s="51">
        <v>215</v>
      </c>
    </row>
    <row r="262" spans="1:4" x14ac:dyDescent="0.3">
      <c r="A262" s="34" t="s">
        <v>321</v>
      </c>
      <c r="B262" s="53" t="s">
        <v>669</v>
      </c>
      <c r="C262" s="50" t="s">
        <v>908</v>
      </c>
      <c r="D262" s="51">
        <v>215</v>
      </c>
    </row>
    <row r="263" spans="1:4" x14ac:dyDescent="0.3">
      <c r="A263" s="34" t="s">
        <v>322</v>
      </c>
      <c r="B263" s="53" t="s">
        <v>670</v>
      </c>
      <c r="C263" s="50" t="s">
        <v>994</v>
      </c>
      <c r="D263" s="51">
        <v>215</v>
      </c>
    </row>
    <row r="264" spans="1:4" x14ac:dyDescent="0.3">
      <c r="A264" s="34" t="s">
        <v>323</v>
      </c>
      <c r="B264" s="53" t="s">
        <v>671</v>
      </c>
      <c r="C264" s="50" t="s">
        <v>995</v>
      </c>
      <c r="D264" s="51">
        <v>215</v>
      </c>
    </row>
    <row r="265" spans="1:4" x14ac:dyDescent="0.3">
      <c r="A265" s="34" t="s">
        <v>324</v>
      </c>
      <c r="B265" s="53" t="s">
        <v>672</v>
      </c>
      <c r="C265" s="50" t="s">
        <v>909</v>
      </c>
      <c r="D265" s="51">
        <v>216</v>
      </c>
    </row>
    <row r="266" spans="1:4" x14ac:dyDescent="0.3">
      <c r="A266" s="34" t="s">
        <v>325</v>
      </c>
      <c r="B266" s="53">
        <v>9.8000000000000007</v>
      </c>
      <c r="C266" s="50" t="s">
        <v>996</v>
      </c>
      <c r="D266" s="51">
        <v>216</v>
      </c>
    </row>
    <row r="267" spans="1:4" x14ac:dyDescent="0.3">
      <c r="A267" s="34" t="s">
        <v>326</v>
      </c>
      <c r="B267" s="53" t="s">
        <v>673</v>
      </c>
      <c r="C267" s="50" t="s">
        <v>864</v>
      </c>
      <c r="D267" s="51">
        <v>217</v>
      </c>
    </row>
    <row r="268" spans="1:4" x14ac:dyDescent="0.3">
      <c r="A268" s="34" t="s">
        <v>327</v>
      </c>
      <c r="B268" s="53" t="s">
        <v>674</v>
      </c>
      <c r="C268" s="50" t="s">
        <v>997</v>
      </c>
      <c r="D268" s="51">
        <v>217</v>
      </c>
    </row>
    <row r="269" spans="1:4" x14ac:dyDescent="0.3">
      <c r="A269" s="34" t="s">
        <v>328</v>
      </c>
      <c r="B269" s="53" t="s">
        <v>675</v>
      </c>
      <c r="C269" s="50" t="s">
        <v>804</v>
      </c>
      <c r="D269" s="51">
        <v>217</v>
      </c>
    </row>
    <row r="270" spans="1:4" x14ac:dyDescent="0.3">
      <c r="A270" s="34" t="s">
        <v>329</v>
      </c>
      <c r="B270" s="53" t="s">
        <v>676</v>
      </c>
      <c r="C270" s="50" t="s">
        <v>998</v>
      </c>
      <c r="D270" s="51">
        <v>217</v>
      </c>
    </row>
    <row r="271" spans="1:4" x14ac:dyDescent="0.3">
      <c r="A271" s="34" t="s">
        <v>330</v>
      </c>
      <c r="B271" s="53" t="s">
        <v>677</v>
      </c>
      <c r="C271" s="50" t="s">
        <v>910</v>
      </c>
      <c r="D271" s="51">
        <v>218</v>
      </c>
    </row>
    <row r="272" spans="1:4" x14ac:dyDescent="0.3">
      <c r="A272" s="34" t="s">
        <v>331</v>
      </c>
      <c r="B272" s="53" t="s">
        <v>678</v>
      </c>
      <c r="C272" s="50" t="s">
        <v>999</v>
      </c>
      <c r="D272" s="51">
        <v>218</v>
      </c>
    </row>
    <row r="273" spans="1:4" x14ac:dyDescent="0.3">
      <c r="A273" s="34" t="s">
        <v>332</v>
      </c>
      <c r="B273" s="53" t="s">
        <v>679</v>
      </c>
      <c r="C273" s="50" t="s">
        <v>805</v>
      </c>
      <c r="D273" s="51">
        <v>218</v>
      </c>
    </row>
    <row r="274" spans="1:4" x14ac:dyDescent="0.3">
      <c r="A274" s="34" t="s">
        <v>333</v>
      </c>
      <c r="B274" s="53" t="s">
        <v>680</v>
      </c>
      <c r="C274" s="50" t="s">
        <v>1000</v>
      </c>
      <c r="D274" s="51">
        <v>218</v>
      </c>
    </row>
    <row r="275" spans="1:4" x14ac:dyDescent="0.3">
      <c r="A275" s="34" t="s">
        <v>334</v>
      </c>
      <c r="B275" s="53" t="s">
        <v>681</v>
      </c>
      <c r="C275" s="50" t="s">
        <v>1073</v>
      </c>
      <c r="D275" s="51">
        <v>218</v>
      </c>
    </row>
    <row r="276" spans="1:4" x14ac:dyDescent="0.3">
      <c r="A276" s="34" t="s">
        <v>335</v>
      </c>
      <c r="B276" s="53" t="s">
        <v>682</v>
      </c>
      <c r="C276" s="50" t="s">
        <v>1001</v>
      </c>
      <c r="D276" s="51">
        <v>218</v>
      </c>
    </row>
    <row r="277" spans="1:4" x14ac:dyDescent="0.3">
      <c r="A277" s="34" t="s">
        <v>336</v>
      </c>
      <c r="B277" s="53" t="s">
        <v>683</v>
      </c>
      <c r="C277" s="50" t="s">
        <v>806</v>
      </c>
      <c r="D277" s="51">
        <v>219</v>
      </c>
    </row>
    <row r="278" spans="1:4" x14ac:dyDescent="0.3">
      <c r="A278" s="34" t="s">
        <v>337</v>
      </c>
      <c r="B278" s="53" t="s">
        <v>684</v>
      </c>
      <c r="C278" s="50" t="s">
        <v>1002</v>
      </c>
      <c r="D278" s="51">
        <v>219</v>
      </c>
    </row>
    <row r="279" spans="1:4" x14ac:dyDescent="0.3">
      <c r="A279" s="34" t="s">
        <v>338</v>
      </c>
      <c r="B279" s="53" t="s">
        <v>685</v>
      </c>
      <c r="C279" s="50" t="s">
        <v>911</v>
      </c>
      <c r="D279" s="51">
        <v>219</v>
      </c>
    </row>
    <row r="280" spans="1:4" x14ac:dyDescent="0.3">
      <c r="A280" s="34" t="s">
        <v>339</v>
      </c>
      <c r="B280" s="53" t="s">
        <v>686</v>
      </c>
      <c r="C280" s="50" t="s">
        <v>1003</v>
      </c>
      <c r="D280" s="51">
        <v>219</v>
      </c>
    </row>
    <row r="281" spans="1:4" x14ac:dyDescent="0.3">
      <c r="A281" s="34" t="s">
        <v>340</v>
      </c>
      <c r="B281" s="53" t="s">
        <v>687</v>
      </c>
      <c r="C281" s="50" t="s">
        <v>807</v>
      </c>
      <c r="D281" s="51">
        <v>219</v>
      </c>
    </row>
    <row r="282" spans="1:4" x14ac:dyDescent="0.3">
      <c r="A282" s="34" t="s">
        <v>341</v>
      </c>
      <c r="B282" s="53" t="s">
        <v>688</v>
      </c>
      <c r="C282" s="50" t="s">
        <v>1004</v>
      </c>
      <c r="D282" s="51">
        <v>220</v>
      </c>
    </row>
    <row r="283" spans="1:4" x14ac:dyDescent="0.3">
      <c r="A283" s="34" t="s">
        <v>342</v>
      </c>
      <c r="B283" s="53" t="s">
        <v>689</v>
      </c>
      <c r="C283" s="50" t="s">
        <v>1005</v>
      </c>
      <c r="D283" s="51">
        <v>220</v>
      </c>
    </row>
    <row r="284" spans="1:4" x14ac:dyDescent="0.3">
      <c r="A284" s="34" t="s">
        <v>343</v>
      </c>
      <c r="B284" s="53" t="s">
        <v>690</v>
      </c>
      <c r="C284" s="50" t="s">
        <v>1006</v>
      </c>
      <c r="D284" s="51">
        <v>220</v>
      </c>
    </row>
    <row r="285" spans="1:4" x14ac:dyDescent="0.3">
      <c r="A285" s="34" t="s">
        <v>344</v>
      </c>
      <c r="B285" s="53" t="s">
        <v>691</v>
      </c>
      <c r="C285" s="50" t="s">
        <v>808</v>
      </c>
      <c r="D285" s="51">
        <v>220</v>
      </c>
    </row>
    <row r="286" spans="1:4" x14ac:dyDescent="0.3">
      <c r="A286" s="34" t="s">
        <v>345</v>
      </c>
      <c r="B286" s="53" t="s">
        <v>692</v>
      </c>
      <c r="C286" s="50" t="s">
        <v>1007</v>
      </c>
      <c r="D286" s="51">
        <v>220</v>
      </c>
    </row>
    <row r="287" spans="1:4" x14ac:dyDescent="0.3">
      <c r="A287" s="34" t="s">
        <v>346</v>
      </c>
      <c r="B287" s="53" t="s">
        <v>693</v>
      </c>
      <c r="C287" s="50" t="s">
        <v>809</v>
      </c>
      <c r="D287" s="51">
        <v>220</v>
      </c>
    </row>
    <row r="288" spans="1:4" x14ac:dyDescent="0.3">
      <c r="A288" s="34" t="s">
        <v>347</v>
      </c>
      <c r="B288" s="53" t="s">
        <v>694</v>
      </c>
      <c r="C288" s="50" t="s">
        <v>1008</v>
      </c>
      <c r="D288" s="51">
        <v>220</v>
      </c>
    </row>
    <row r="289" spans="1:4" x14ac:dyDescent="0.3">
      <c r="A289" s="34" t="s">
        <v>348</v>
      </c>
      <c r="B289" s="53" t="s">
        <v>695</v>
      </c>
      <c r="C289" s="50" t="s">
        <v>810</v>
      </c>
      <c r="D289" s="51">
        <v>221</v>
      </c>
    </row>
    <row r="290" spans="1:4" x14ac:dyDescent="0.3">
      <c r="A290" s="34" t="s">
        <v>349</v>
      </c>
      <c r="B290" s="53" t="s">
        <v>696</v>
      </c>
      <c r="C290" s="50" t="s">
        <v>1009</v>
      </c>
      <c r="D290" s="51">
        <v>221</v>
      </c>
    </row>
    <row r="291" spans="1:4" x14ac:dyDescent="0.3">
      <c r="A291" s="34" t="s">
        <v>350</v>
      </c>
      <c r="B291" s="53">
        <v>9.9</v>
      </c>
      <c r="C291" s="50" t="s">
        <v>865</v>
      </c>
      <c r="D291" s="51">
        <v>221</v>
      </c>
    </row>
    <row r="292" spans="1:4" x14ac:dyDescent="0.3">
      <c r="A292" s="34" t="s">
        <v>351</v>
      </c>
      <c r="B292" s="53" t="s">
        <v>697</v>
      </c>
      <c r="C292" s="50" t="s">
        <v>912</v>
      </c>
      <c r="D292" s="51">
        <v>221</v>
      </c>
    </row>
    <row r="293" spans="1:4" x14ac:dyDescent="0.3">
      <c r="A293" s="34" t="s">
        <v>352</v>
      </c>
      <c r="B293" s="53" t="s">
        <v>698</v>
      </c>
      <c r="C293" s="50" t="s">
        <v>1010</v>
      </c>
      <c r="D293" s="51">
        <v>221</v>
      </c>
    </row>
    <row r="294" spans="1:4" x14ac:dyDescent="0.3">
      <c r="A294" s="34" t="s">
        <v>353</v>
      </c>
      <c r="B294" s="53" t="s">
        <v>699</v>
      </c>
      <c r="C294" s="50" t="s">
        <v>1011</v>
      </c>
      <c r="D294" s="51">
        <v>221</v>
      </c>
    </row>
    <row r="295" spans="1:4" x14ac:dyDescent="0.3">
      <c r="A295" s="34" t="s">
        <v>354</v>
      </c>
      <c r="B295" s="53" t="s">
        <v>700</v>
      </c>
      <c r="C295" s="50" t="s">
        <v>913</v>
      </c>
      <c r="D295" s="51">
        <v>222</v>
      </c>
    </row>
    <row r="296" spans="1:4" x14ac:dyDescent="0.3">
      <c r="A296" s="34" t="s">
        <v>355</v>
      </c>
      <c r="B296" s="53">
        <v>9.1</v>
      </c>
      <c r="C296" s="50" t="s">
        <v>866</v>
      </c>
      <c r="D296" s="51">
        <v>222</v>
      </c>
    </row>
    <row r="297" spans="1:4" x14ac:dyDescent="0.3">
      <c r="A297" s="34" t="s">
        <v>356</v>
      </c>
      <c r="B297" s="53" t="s">
        <v>701</v>
      </c>
      <c r="C297" s="50" t="s">
        <v>1012</v>
      </c>
      <c r="D297" s="51">
        <v>222</v>
      </c>
    </row>
    <row r="298" spans="1:4" x14ac:dyDescent="0.3">
      <c r="A298" s="34" t="s">
        <v>357</v>
      </c>
      <c r="B298" s="53" t="s">
        <v>702</v>
      </c>
      <c r="C298" s="50" t="s">
        <v>1074</v>
      </c>
      <c r="D298" s="51">
        <v>222</v>
      </c>
    </row>
    <row r="299" spans="1:4" x14ac:dyDescent="0.3">
      <c r="A299" s="34" t="s">
        <v>358</v>
      </c>
      <c r="B299" s="53" t="s">
        <v>703</v>
      </c>
      <c r="C299" s="50" t="s">
        <v>1075</v>
      </c>
      <c r="D299" s="51">
        <v>222</v>
      </c>
    </row>
    <row r="300" spans="1:4" x14ac:dyDescent="0.3">
      <c r="A300" s="34" t="s">
        <v>359</v>
      </c>
      <c r="B300" s="53" t="s">
        <v>704</v>
      </c>
      <c r="C300" s="50" t="s">
        <v>914</v>
      </c>
      <c r="D300" s="51">
        <v>222</v>
      </c>
    </row>
    <row r="301" spans="1:4" x14ac:dyDescent="0.3">
      <c r="A301" s="34" t="s">
        <v>360</v>
      </c>
      <c r="B301" s="53">
        <v>9.11</v>
      </c>
      <c r="C301" s="50" t="s">
        <v>1182</v>
      </c>
      <c r="D301" s="51">
        <v>223</v>
      </c>
    </row>
    <row r="302" spans="1:4" x14ac:dyDescent="0.3">
      <c r="A302" s="34" t="s">
        <v>361</v>
      </c>
      <c r="B302" s="53" t="s">
        <v>705</v>
      </c>
      <c r="C302" s="50" t="s">
        <v>1013</v>
      </c>
      <c r="D302" s="51">
        <v>223</v>
      </c>
    </row>
    <row r="303" spans="1:4" x14ac:dyDescent="0.3">
      <c r="A303" s="34" t="s">
        <v>362</v>
      </c>
      <c r="B303" s="53" t="s">
        <v>706</v>
      </c>
      <c r="C303" s="50" t="s">
        <v>1014</v>
      </c>
      <c r="D303" s="51">
        <v>225</v>
      </c>
    </row>
    <row r="304" spans="1:4" x14ac:dyDescent="0.3">
      <c r="A304" s="34" t="s">
        <v>363</v>
      </c>
      <c r="B304" s="53" t="s">
        <v>707</v>
      </c>
      <c r="C304" s="50" t="s">
        <v>867</v>
      </c>
      <c r="D304" s="51">
        <v>225</v>
      </c>
    </row>
    <row r="305" spans="1:4" x14ac:dyDescent="0.3">
      <c r="A305" s="34" t="s">
        <v>364</v>
      </c>
      <c r="B305" s="53" t="s">
        <v>708</v>
      </c>
      <c r="C305" s="50" t="s">
        <v>1076</v>
      </c>
      <c r="D305" s="51">
        <v>225</v>
      </c>
    </row>
    <row r="306" spans="1:4" x14ac:dyDescent="0.3">
      <c r="A306" s="34" t="s">
        <v>365</v>
      </c>
      <c r="B306" s="53" t="s">
        <v>709</v>
      </c>
      <c r="C306" s="50" t="s">
        <v>1077</v>
      </c>
      <c r="D306" s="51">
        <v>226</v>
      </c>
    </row>
    <row r="307" spans="1:4" x14ac:dyDescent="0.3">
      <c r="A307" s="34" t="s">
        <v>366</v>
      </c>
      <c r="B307" s="53" t="s">
        <v>710</v>
      </c>
      <c r="C307" s="50" t="s">
        <v>1015</v>
      </c>
      <c r="D307" s="51">
        <v>226</v>
      </c>
    </row>
    <row r="308" spans="1:4" x14ac:dyDescent="0.3">
      <c r="A308" s="34" t="s">
        <v>367</v>
      </c>
      <c r="B308" s="53" t="s">
        <v>711</v>
      </c>
      <c r="C308" s="50" t="s">
        <v>1016</v>
      </c>
      <c r="D308" s="51">
        <v>227</v>
      </c>
    </row>
    <row r="309" spans="1:4" x14ac:dyDescent="0.3">
      <c r="A309" s="34" t="s">
        <v>368</v>
      </c>
      <c r="B309" s="53">
        <v>9.1199999999999992</v>
      </c>
      <c r="C309" s="50" t="s">
        <v>1017</v>
      </c>
      <c r="D309" s="51">
        <v>227</v>
      </c>
    </row>
    <row r="310" spans="1:4" x14ac:dyDescent="0.3">
      <c r="A310" s="34" t="s">
        <v>369</v>
      </c>
      <c r="B310" s="53" t="s">
        <v>712</v>
      </c>
      <c r="C310" s="50" t="s">
        <v>811</v>
      </c>
      <c r="D310" s="51">
        <v>227</v>
      </c>
    </row>
    <row r="311" spans="1:4" x14ac:dyDescent="0.3">
      <c r="A311" s="34" t="s">
        <v>370</v>
      </c>
      <c r="B311" s="53" t="s">
        <v>713</v>
      </c>
      <c r="C311" s="50" t="s">
        <v>812</v>
      </c>
      <c r="D311" s="51">
        <v>227</v>
      </c>
    </row>
    <row r="312" spans="1:4" x14ac:dyDescent="0.3">
      <c r="A312" s="34" t="s">
        <v>371</v>
      </c>
      <c r="B312" s="53" t="s">
        <v>714</v>
      </c>
      <c r="C312" s="50" t="s">
        <v>915</v>
      </c>
      <c r="D312" s="51">
        <v>227</v>
      </c>
    </row>
    <row r="313" spans="1:4" x14ac:dyDescent="0.3">
      <c r="A313" s="34" t="s">
        <v>372</v>
      </c>
      <c r="B313" s="53">
        <v>9.1300000000000008</v>
      </c>
      <c r="C313" s="50" t="s">
        <v>1078</v>
      </c>
      <c r="D313" s="51">
        <v>229</v>
      </c>
    </row>
    <row r="314" spans="1:4" x14ac:dyDescent="0.3">
      <c r="A314" s="34" t="s">
        <v>373</v>
      </c>
      <c r="B314" s="53" t="s">
        <v>715</v>
      </c>
      <c r="C314" s="50" t="s">
        <v>868</v>
      </c>
      <c r="D314" s="51">
        <v>232</v>
      </c>
    </row>
    <row r="315" spans="1:4" x14ac:dyDescent="0.3">
      <c r="A315" s="34" t="s">
        <v>374</v>
      </c>
      <c r="B315" s="53" t="s">
        <v>716</v>
      </c>
      <c r="C315" s="50" t="s">
        <v>1079</v>
      </c>
      <c r="D315" s="51">
        <v>232</v>
      </c>
    </row>
    <row r="316" spans="1:4" x14ac:dyDescent="0.3">
      <c r="A316" s="34" t="s">
        <v>375</v>
      </c>
      <c r="B316" s="53">
        <v>10</v>
      </c>
      <c r="C316" s="50" t="s">
        <v>1018</v>
      </c>
      <c r="D316" s="51">
        <v>234</v>
      </c>
    </row>
    <row r="317" spans="1:4" x14ac:dyDescent="0.3">
      <c r="A317" s="34" t="s">
        <v>376</v>
      </c>
      <c r="B317" s="53">
        <v>10.1</v>
      </c>
      <c r="C317" s="50" t="s">
        <v>869</v>
      </c>
      <c r="D317" s="51">
        <v>235</v>
      </c>
    </row>
    <row r="318" spans="1:4" x14ac:dyDescent="0.3">
      <c r="A318" s="34" t="s">
        <v>377</v>
      </c>
      <c r="B318" s="53" t="s">
        <v>717</v>
      </c>
      <c r="C318" s="50" t="s">
        <v>813</v>
      </c>
      <c r="D318" s="51">
        <v>235</v>
      </c>
    </row>
    <row r="319" spans="1:4" x14ac:dyDescent="0.3">
      <c r="A319" s="34" t="s">
        <v>378</v>
      </c>
      <c r="B319" s="53" t="s">
        <v>718</v>
      </c>
      <c r="C319" s="50" t="s">
        <v>814</v>
      </c>
      <c r="D319" s="51">
        <v>235</v>
      </c>
    </row>
    <row r="320" spans="1:4" x14ac:dyDescent="0.3">
      <c r="A320" s="34" t="s">
        <v>379</v>
      </c>
      <c r="B320" s="53">
        <v>10.199999999999999</v>
      </c>
      <c r="C320" s="50" t="s">
        <v>916</v>
      </c>
      <c r="D320" s="51">
        <v>237</v>
      </c>
    </row>
    <row r="321" spans="1:4" x14ac:dyDescent="0.3">
      <c r="A321" s="34" t="s">
        <v>380</v>
      </c>
      <c r="B321" s="53" t="s">
        <v>719</v>
      </c>
      <c r="C321" s="50" t="s">
        <v>917</v>
      </c>
      <c r="D321" s="51">
        <v>237</v>
      </c>
    </row>
    <row r="322" spans="1:4" x14ac:dyDescent="0.3">
      <c r="A322" s="34" t="s">
        <v>381</v>
      </c>
      <c r="B322" s="53" t="s">
        <v>720</v>
      </c>
      <c r="C322" s="50" t="s">
        <v>1080</v>
      </c>
      <c r="D322" s="51">
        <v>237</v>
      </c>
    </row>
    <row r="323" spans="1:4" x14ac:dyDescent="0.3">
      <c r="A323" s="34" t="s">
        <v>382</v>
      </c>
      <c r="B323" s="53" t="s">
        <v>721</v>
      </c>
      <c r="C323" s="50" t="s">
        <v>918</v>
      </c>
      <c r="D323" s="51">
        <v>237</v>
      </c>
    </row>
    <row r="324" spans="1:4" x14ac:dyDescent="0.3">
      <c r="A324" s="34" t="s">
        <v>383</v>
      </c>
      <c r="B324" s="53" t="s">
        <v>722</v>
      </c>
      <c r="C324" s="50" t="s">
        <v>1081</v>
      </c>
      <c r="D324" s="51">
        <v>238</v>
      </c>
    </row>
    <row r="325" spans="1:4" x14ac:dyDescent="0.3">
      <c r="A325" s="34" t="s">
        <v>384</v>
      </c>
      <c r="B325" s="53" t="s">
        <v>723</v>
      </c>
      <c r="C325" s="50" t="s">
        <v>919</v>
      </c>
      <c r="D325" s="51">
        <v>238</v>
      </c>
    </row>
    <row r="326" spans="1:4" x14ac:dyDescent="0.3">
      <c r="A326" s="34" t="s">
        <v>385</v>
      </c>
      <c r="B326" s="53" t="s">
        <v>724</v>
      </c>
      <c r="C326" s="50" t="s">
        <v>815</v>
      </c>
      <c r="D326" s="51">
        <v>238</v>
      </c>
    </row>
    <row r="327" spans="1:4" x14ac:dyDescent="0.3">
      <c r="A327" s="34" t="s">
        <v>386</v>
      </c>
      <c r="B327" s="53" t="s">
        <v>725</v>
      </c>
      <c r="C327" s="50" t="s">
        <v>1082</v>
      </c>
      <c r="D327" s="51">
        <v>239</v>
      </c>
    </row>
    <row r="328" spans="1:4" x14ac:dyDescent="0.3">
      <c r="A328" s="34" t="s">
        <v>387</v>
      </c>
      <c r="B328" s="53">
        <v>10.3</v>
      </c>
      <c r="C328" s="50" t="s">
        <v>1083</v>
      </c>
      <c r="D328" s="51">
        <v>239</v>
      </c>
    </row>
    <row r="329" spans="1:4" x14ac:dyDescent="0.3">
      <c r="A329" s="34" t="s">
        <v>388</v>
      </c>
      <c r="B329" s="53" t="s">
        <v>726</v>
      </c>
      <c r="C329" s="50" t="s">
        <v>920</v>
      </c>
      <c r="D329" s="51">
        <v>239</v>
      </c>
    </row>
    <row r="330" spans="1:4" x14ac:dyDescent="0.3">
      <c r="A330" s="34" t="s">
        <v>389</v>
      </c>
      <c r="B330" s="53" t="s">
        <v>727</v>
      </c>
      <c r="C330" s="50" t="s">
        <v>921</v>
      </c>
      <c r="D330" s="51">
        <v>242</v>
      </c>
    </row>
    <row r="331" spans="1:4" x14ac:dyDescent="0.3">
      <c r="A331" s="34" t="s">
        <v>390</v>
      </c>
      <c r="B331" s="53" t="s">
        <v>728</v>
      </c>
      <c r="C331" s="50" t="s">
        <v>816</v>
      </c>
      <c r="D331" s="51">
        <v>242</v>
      </c>
    </row>
    <row r="332" spans="1:4" x14ac:dyDescent="0.3">
      <c r="A332" s="34" t="s">
        <v>391</v>
      </c>
      <c r="B332" s="53" t="s">
        <v>729</v>
      </c>
      <c r="C332" s="50" t="s">
        <v>1084</v>
      </c>
      <c r="D332" s="51">
        <v>242</v>
      </c>
    </row>
    <row r="333" spans="1:4" x14ac:dyDescent="0.3">
      <c r="A333" s="34" t="s">
        <v>392</v>
      </c>
      <c r="B333" s="53">
        <v>10.4</v>
      </c>
      <c r="C333" s="50" t="s">
        <v>1019</v>
      </c>
      <c r="D333" s="51">
        <v>243</v>
      </c>
    </row>
    <row r="334" spans="1:4" x14ac:dyDescent="0.3">
      <c r="A334" s="34" t="s">
        <v>393</v>
      </c>
      <c r="B334" s="53" t="s">
        <v>730</v>
      </c>
      <c r="C334" s="50" t="s">
        <v>922</v>
      </c>
      <c r="D334" s="51">
        <v>243</v>
      </c>
    </row>
    <row r="335" spans="1:4" x14ac:dyDescent="0.3">
      <c r="A335" s="34" t="s">
        <v>394</v>
      </c>
      <c r="B335" s="53" t="s">
        <v>731</v>
      </c>
      <c r="C335" s="50" t="s">
        <v>1020</v>
      </c>
      <c r="D335" s="51">
        <v>243</v>
      </c>
    </row>
    <row r="336" spans="1:4" x14ac:dyDescent="0.3">
      <c r="A336" s="34" t="s">
        <v>395</v>
      </c>
      <c r="B336" s="53" t="s">
        <v>732</v>
      </c>
      <c r="C336" s="50" t="s">
        <v>817</v>
      </c>
      <c r="D336" s="51">
        <v>244</v>
      </c>
    </row>
    <row r="337" spans="1:4" x14ac:dyDescent="0.3">
      <c r="A337" s="34" t="s">
        <v>396</v>
      </c>
      <c r="B337" s="53" t="s">
        <v>733</v>
      </c>
      <c r="C337" s="50" t="s">
        <v>1021</v>
      </c>
      <c r="D337" s="51">
        <v>245</v>
      </c>
    </row>
    <row r="338" spans="1:4" x14ac:dyDescent="0.3">
      <c r="A338" s="34" t="s">
        <v>397</v>
      </c>
      <c r="B338" s="53" t="s">
        <v>734</v>
      </c>
      <c r="C338" s="50" t="s">
        <v>1022</v>
      </c>
      <c r="D338" s="51">
        <v>246</v>
      </c>
    </row>
    <row r="339" spans="1:4" x14ac:dyDescent="0.3">
      <c r="A339" s="34" t="s">
        <v>398</v>
      </c>
      <c r="B339" s="53" t="s">
        <v>735</v>
      </c>
      <c r="C339" s="50" t="s">
        <v>1085</v>
      </c>
      <c r="D339" s="51">
        <v>246</v>
      </c>
    </row>
    <row r="340" spans="1:4" x14ac:dyDescent="0.3">
      <c r="A340" s="34" t="s">
        <v>399</v>
      </c>
      <c r="B340" s="53" t="s">
        <v>736</v>
      </c>
      <c r="C340" s="50" t="s">
        <v>1086</v>
      </c>
      <c r="D340" s="51">
        <v>246</v>
      </c>
    </row>
    <row r="341" spans="1:4" x14ac:dyDescent="0.3">
      <c r="A341" s="34" t="s">
        <v>400</v>
      </c>
      <c r="B341" s="53">
        <v>10.5</v>
      </c>
      <c r="C341" s="50" t="s">
        <v>1023</v>
      </c>
      <c r="D341" s="51">
        <v>247</v>
      </c>
    </row>
    <row r="342" spans="1:4" x14ac:dyDescent="0.3">
      <c r="A342" s="34" t="s">
        <v>401</v>
      </c>
      <c r="B342" s="53" t="s">
        <v>737</v>
      </c>
      <c r="C342" s="50" t="s">
        <v>1087</v>
      </c>
      <c r="D342" s="51">
        <v>247</v>
      </c>
    </row>
    <row r="343" spans="1:4" x14ac:dyDescent="0.3">
      <c r="A343" s="34" t="s">
        <v>402</v>
      </c>
      <c r="B343" s="53" t="s">
        <v>738</v>
      </c>
      <c r="C343" s="50" t="s">
        <v>818</v>
      </c>
      <c r="D343" s="51">
        <v>248</v>
      </c>
    </row>
    <row r="344" spans="1:4" x14ac:dyDescent="0.3">
      <c r="A344" s="34" t="s">
        <v>403</v>
      </c>
      <c r="B344" s="53" t="s">
        <v>739</v>
      </c>
      <c r="C344" s="50" t="s">
        <v>1024</v>
      </c>
      <c r="D344" s="51">
        <v>248</v>
      </c>
    </row>
    <row r="345" spans="1:4" x14ac:dyDescent="0.3">
      <c r="A345" s="34" t="s">
        <v>404</v>
      </c>
      <c r="B345" s="53" t="s">
        <v>740</v>
      </c>
      <c r="C345" s="50" t="s">
        <v>923</v>
      </c>
      <c r="D345" s="51">
        <v>248</v>
      </c>
    </row>
    <row r="346" spans="1:4" x14ac:dyDescent="0.3">
      <c r="A346" s="34" t="s">
        <v>405</v>
      </c>
      <c r="B346" s="53" t="s">
        <v>741</v>
      </c>
      <c r="C346" s="50" t="s">
        <v>819</v>
      </c>
      <c r="D346" s="51">
        <v>248</v>
      </c>
    </row>
    <row r="347" spans="1:4" x14ac:dyDescent="0.3">
      <c r="A347" s="34" t="s">
        <v>406</v>
      </c>
      <c r="B347" s="53" t="s">
        <v>742</v>
      </c>
      <c r="C347" s="50" t="s">
        <v>1088</v>
      </c>
      <c r="D347" s="51">
        <v>249</v>
      </c>
    </row>
    <row r="348" spans="1:4" x14ac:dyDescent="0.3">
      <c r="A348" s="34" t="s">
        <v>407</v>
      </c>
      <c r="B348" s="53" t="s">
        <v>743</v>
      </c>
      <c r="C348" s="50" t="s">
        <v>820</v>
      </c>
      <c r="D348" s="51">
        <v>252</v>
      </c>
    </row>
    <row r="349" spans="1:4" x14ac:dyDescent="0.3">
      <c r="A349" s="34" t="s">
        <v>408</v>
      </c>
      <c r="B349" s="53">
        <v>10.6</v>
      </c>
      <c r="C349" s="50" t="s">
        <v>870</v>
      </c>
      <c r="D349" s="51">
        <v>252</v>
      </c>
    </row>
    <row r="350" spans="1:4" x14ac:dyDescent="0.3">
      <c r="A350" s="34" t="s">
        <v>409</v>
      </c>
      <c r="B350" s="53" t="s">
        <v>744</v>
      </c>
      <c r="C350" s="50" t="s">
        <v>1089</v>
      </c>
      <c r="D350" s="51">
        <v>252</v>
      </c>
    </row>
    <row r="351" spans="1:4" x14ac:dyDescent="0.3">
      <c r="A351" s="34" t="s">
        <v>410</v>
      </c>
      <c r="B351" s="53" t="s">
        <v>745</v>
      </c>
      <c r="C351" s="50" t="s">
        <v>924</v>
      </c>
      <c r="D351" s="51">
        <v>254</v>
      </c>
    </row>
    <row r="352" spans="1:4" x14ac:dyDescent="0.3">
      <c r="A352" s="34" t="s">
        <v>411</v>
      </c>
      <c r="B352" s="53" t="s">
        <v>746</v>
      </c>
      <c r="C352" s="50" t="s">
        <v>821</v>
      </c>
      <c r="D352" s="51">
        <v>254</v>
      </c>
    </row>
    <row r="353" spans="1:4" x14ac:dyDescent="0.3">
      <c r="A353" s="34" t="s">
        <v>412</v>
      </c>
      <c r="B353" s="53">
        <v>11</v>
      </c>
      <c r="C353" s="50" t="s">
        <v>1025</v>
      </c>
      <c r="D353" s="51">
        <v>255</v>
      </c>
    </row>
    <row r="354" spans="1:4" x14ac:dyDescent="0.3">
      <c r="A354" s="34" t="s">
        <v>413</v>
      </c>
      <c r="B354" s="53">
        <v>11.1</v>
      </c>
      <c r="C354" s="50" t="s">
        <v>871</v>
      </c>
      <c r="D354" s="51">
        <v>256</v>
      </c>
    </row>
    <row r="355" spans="1:4" x14ac:dyDescent="0.3">
      <c r="A355" s="34" t="s">
        <v>414</v>
      </c>
      <c r="B355" s="53" t="s">
        <v>747</v>
      </c>
      <c r="C355" s="50" t="s">
        <v>822</v>
      </c>
      <c r="D355" s="51">
        <v>256</v>
      </c>
    </row>
    <row r="356" spans="1:4" x14ac:dyDescent="0.3">
      <c r="A356" s="34" t="s">
        <v>415</v>
      </c>
      <c r="B356" s="53">
        <v>11.2</v>
      </c>
      <c r="C356" s="50" t="s">
        <v>925</v>
      </c>
      <c r="D356" s="51">
        <v>258</v>
      </c>
    </row>
    <row r="357" spans="1:4" x14ac:dyDescent="0.3">
      <c r="A357" s="34" t="s">
        <v>416</v>
      </c>
      <c r="B357" s="53" t="s">
        <v>748</v>
      </c>
      <c r="C357" s="50" t="s">
        <v>1183</v>
      </c>
      <c r="D357" s="51">
        <v>258</v>
      </c>
    </row>
    <row r="358" spans="1:4" x14ac:dyDescent="0.3">
      <c r="A358" s="34" t="s">
        <v>417</v>
      </c>
      <c r="B358" s="53" t="s">
        <v>749</v>
      </c>
      <c r="C358" s="50" t="s">
        <v>823</v>
      </c>
      <c r="D358" s="51">
        <v>258</v>
      </c>
    </row>
    <row r="359" spans="1:4" x14ac:dyDescent="0.3">
      <c r="A359" s="34" t="s">
        <v>418</v>
      </c>
      <c r="B359" s="53" t="s">
        <v>750</v>
      </c>
      <c r="C359" s="50" t="s">
        <v>1090</v>
      </c>
      <c r="D359" s="51">
        <v>261</v>
      </c>
    </row>
    <row r="360" spans="1:4" x14ac:dyDescent="0.3">
      <c r="A360" s="34" t="s">
        <v>419</v>
      </c>
      <c r="B360" s="53" t="s">
        <v>751</v>
      </c>
      <c r="C360" s="50" t="s">
        <v>1091</v>
      </c>
      <c r="D360" s="51">
        <v>262</v>
      </c>
    </row>
    <row r="361" spans="1:4" x14ac:dyDescent="0.3">
      <c r="A361" s="34" t="s">
        <v>420</v>
      </c>
      <c r="B361" s="53" t="s">
        <v>752</v>
      </c>
      <c r="C361" s="50" t="s">
        <v>872</v>
      </c>
      <c r="D361" s="51">
        <v>263</v>
      </c>
    </row>
    <row r="362" spans="1:4" x14ac:dyDescent="0.3">
      <c r="A362" s="34" t="s">
        <v>421</v>
      </c>
      <c r="B362" s="53">
        <v>11.3</v>
      </c>
      <c r="C362" s="50" t="s">
        <v>1092</v>
      </c>
      <c r="D362" s="51">
        <v>264</v>
      </c>
    </row>
    <row r="363" spans="1:4" x14ac:dyDescent="0.3">
      <c r="A363" s="34" t="s">
        <v>422</v>
      </c>
      <c r="B363" s="53" t="s">
        <v>753</v>
      </c>
      <c r="C363" s="50" t="s">
        <v>1093</v>
      </c>
      <c r="D363" s="51">
        <v>264</v>
      </c>
    </row>
    <row r="364" spans="1:4" x14ac:dyDescent="0.3">
      <c r="A364" s="34" t="s">
        <v>423</v>
      </c>
      <c r="B364" s="53" t="s">
        <v>754</v>
      </c>
      <c r="C364" s="50" t="s">
        <v>1026</v>
      </c>
      <c r="D364" s="51">
        <v>266</v>
      </c>
    </row>
    <row r="365" spans="1:4" x14ac:dyDescent="0.3">
      <c r="A365" s="34" t="s">
        <v>424</v>
      </c>
      <c r="B365" s="53" t="s">
        <v>755</v>
      </c>
      <c r="C365" s="50" t="s">
        <v>1094</v>
      </c>
      <c r="D365" s="51">
        <v>268</v>
      </c>
    </row>
    <row r="366" spans="1:4" x14ac:dyDescent="0.3">
      <c r="A366" s="34" t="s">
        <v>425</v>
      </c>
      <c r="B366" s="53">
        <v>11.4</v>
      </c>
      <c r="C366" s="50" t="s">
        <v>873</v>
      </c>
      <c r="D366" s="51">
        <v>270</v>
      </c>
    </row>
    <row r="367" spans="1:4" x14ac:dyDescent="0.3">
      <c r="A367" s="34" t="s">
        <v>426</v>
      </c>
      <c r="B367" s="53" t="s">
        <v>756</v>
      </c>
      <c r="C367" s="50" t="s">
        <v>926</v>
      </c>
      <c r="D367" s="51">
        <v>271</v>
      </c>
    </row>
    <row r="368" spans="1:4" x14ac:dyDescent="0.3">
      <c r="A368" s="34" t="s">
        <v>427</v>
      </c>
      <c r="B368" s="53" t="s">
        <v>757</v>
      </c>
      <c r="C368" s="50" t="s">
        <v>1027</v>
      </c>
      <c r="D368" s="51">
        <v>273</v>
      </c>
    </row>
    <row r="369" spans="1:4" x14ac:dyDescent="0.3">
      <c r="A369" s="34" t="s">
        <v>428</v>
      </c>
      <c r="B369" s="53" t="s">
        <v>758</v>
      </c>
      <c r="C369" s="50" t="s">
        <v>824</v>
      </c>
      <c r="D369" s="51">
        <v>274</v>
      </c>
    </row>
    <row r="370" spans="1:4" x14ac:dyDescent="0.3">
      <c r="A370" s="34" t="s">
        <v>429</v>
      </c>
      <c r="B370" s="53" t="s">
        <v>759</v>
      </c>
      <c r="C370" s="50" t="s">
        <v>927</v>
      </c>
      <c r="D370" s="51">
        <v>276</v>
      </c>
    </row>
    <row r="371" spans="1:4" x14ac:dyDescent="0.3">
      <c r="A371" s="34" t="s">
        <v>430</v>
      </c>
      <c r="B371" s="53" t="s">
        <v>760</v>
      </c>
      <c r="C371" s="50" t="s">
        <v>1028</v>
      </c>
      <c r="D371" s="51">
        <v>276</v>
      </c>
    </row>
    <row r="372" spans="1:4" x14ac:dyDescent="0.3">
      <c r="A372" s="34" t="s">
        <v>431</v>
      </c>
      <c r="B372" s="53" t="s">
        <v>761</v>
      </c>
      <c r="C372" s="50" t="s">
        <v>1184</v>
      </c>
      <c r="D372" s="51">
        <v>277</v>
      </c>
    </row>
    <row r="373" spans="1:4" x14ac:dyDescent="0.3">
      <c r="A373" s="34" t="s">
        <v>432</v>
      </c>
      <c r="B373" s="53" t="s">
        <v>762</v>
      </c>
      <c r="C373" s="50" t="s">
        <v>1029</v>
      </c>
      <c r="D373" s="51">
        <v>277</v>
      </c>
    </row>
    <row r="374" spans="1:4" x14ac:dyDescent="0.3">
      <c r="A374" s="34" t="s">
        <v>433</v>
      </c>
      <c r="B374" s="53" t="s">
        <v>763</v>
      </c>
      <c r="C374" s="50" t="s">
        <v>928</v>
      </c>
      <c r="D374" s="51">
        <v>277</v>
      </c>
    </row>
    <row r="375" spans="1:4" x14ac:dyDescent="0.3">
      <c r="A375" s="34" t="s">
        <v>434</v>
      </c>
      <c r="B375" s="53" t="s">
        <v>764</v>
      </c>
      <c r="C375" s="50" t="s">
        <v>874</v>
      </c>
      <c r="D375" s="51">
        <v>278</v>
      </c>
    </row>
    <row r="376" spans="1:4" x14ac:dyDescent="0.3">
      <c r="A376" s="34" t="s">
        <v>435</v>
      </c>
      <c r="B376" s="53">
        <v>11.5</v>
      </c>
      <c r="C376" s="50" t="s">
        <v>929</v>
      </c>
      <c r="D376" s="51">
        <v>279</v>
      </c>
    </row>
    <row r="377" spans="1:4" x14ac:dyDescent="0.3">
      <c r="A377" s="34" t="s">
        <v>436</v>
      </c>
      <c r="B377" s="53" t="s">
        <v>765</v>
      </c>
      <c r="C377" s="50" t="s">
        <v>1030</v>
      </c>
      <c r="D377" s="51">
        <v>279</v>
      </c>
    </row>
    <row r="378" spans="1:4" x14ac:dyDescent="0.3">
      <c r="A378" s="34" t="s">
        <v>437</v>
      </c>
      <c r="B378" s="53" t="s">
        <v>766</v>
      </c>
      <c r="C378" s="50" t="s">
        <v>1031</v>
      </c>
      <c r="D378" s="51">
        <v>279</v>
      </c>
    </row>
    <row r="379" spans="1:4" x14ac:dyDescent="0.3">
      <c r="A379" s="34" t="s">
        <v>438</v>
      </c>
      <c r="B379" s="53" t="s">
        <v>767</v>
      </c>
      <c r="C379" s="50" t="s">
        <v>825</v>
      </c>
      <c r="D379" s="51">
        <v>280</v>
      </c>
    </row>
    <row r="380" spans="1:4" x14ac:dyDescent="0.3">
      <c r="A380" s="34" t="s">
        <v>439</v>
      </c>
      <c r="B380" s="53" t="s">
        <v>768</v>
      </c>
      <c r="C380" s="50" t="s">
        <v>930</v>
      </c>
      <c r="D380" s="51">
        <v>280</v>
      </c>
    </row>
    <row r="381" spans="1:4" x14ac:dyDescent="0.3">
      <c r="A381" s="34" t="s">
        <v>440</v>
      </c>
      <c r="B381" s="53" t="s">
        <v>769</v>
      </c>
      <c r="C381" s="50" t="s">
        <v>931</v>
      </c>
      <c r="D381" s="51">
        <v>280</v>
      </c>
    </row>
    <row r="382" spans="1:4" x14ac:dyDescent="0.3">
      <c r="A382" s="34" t="s">
        <v>441</v>
      </c>
      <c r="B382" s="53" t="s">
        <v>770</v>
      </c>
      <c r="C382" s="50" t="s">
        <v>932</v>
      </c>
      <c r="D382" s="51">
        <v>280</v>
      </c>
    </row>
    <row r="383" spans="1:4" x14ac:dyDescent="0.3">
      <c r="A383" s="34" t="s">
        <v>442</v>
      </c>
      <c r="B383" s="53" t="s">
        <v>771</v>
      </c>
      <c r="C383" s="50" t="s">
        <v>875</v>
      </c>
      <c r="D383" s="51">
        <v>280</v>
      </c>
    </row>
    <row r="384" spans="1:4" x14ac:dyDescent="0.3">
      <c r="A384" s="34" t="s">
        <v>443</v>
      </c>
      <c r="B384" s="53" t="s">
        <v>772</v>
      </c>
      <c r="C384" s="50" t="s">
        <v>826</v>
      </c>
      <c r="D384" s="51">
        <v>280</v>
      </c>
    </row>
    <row r="385" spans="1:4" x14ac:dyDescent="0.3">
      <c r="A385" s="34" t="s">
        <v>444</v>
      </c>
      <c r="B385" s="53" t="s">
        <v>773</v>
      </c>
      <c r="C385" s="50" t="s">
        <v>1032</v>
      </c>
      <c r="D385" s="51">
        <v>282</v>
      </c>
    </row>
    <row r="386" spans="1:4" ht="15" customHeight="1" x14ac:dyDescent="0.3">
      <c r="A386" s="34" t="s">
        <v>445</v>
      </c>
      <c r="B386" s="53" t="s">
        <v>774</v>
      </c>
      <c r="C386" s="50" t="s">
        <v>1033</v>
      </c>
      <c r="D386" s="51">
        <v>282</v>
      </c>
    </row>
    <row r="387" spans="1:4" x14ac:dyDescent="0.3">
      <c r="A387" s="34" t="s">
        <v>446</v>
      </c>
      <c r="B387" s="53">
        <v>12</v>
      </c>
      <c r="C387" s="50" t="s">
        <v>933</v>
      </c>
      <c r="D387" s="51">
        <v>284</v>
      </c>
    </row>
    <row r="388" spans="1:4" x14ac:dyDescent="0.3">
      <c r="A388" s="34">
        <v>12.1</v>
      </c>
      <c r="B388" s="53">
        <v>12.1</v>
      </c>
      <c r="C388" s="50" t="s">
        <v>785</v>
      </c>
      <c r="D388" s="51">
        <v>2.1</v>
      </c>
    </row>
    <row r="389" spans="1:4" x14ac:dyDescent="0.3">
      <c r="A389" s="34" t="s">
        <v>447</v>
      </c>
      <c r="B389" s="53" t="s">
        <v>775</v>
      </c>
      <c r="C389" s="50" t="s">
        <v>827</v>
      </c>
      <c r="D389" s="51">
        <v>284</v>
      </c>
    </row>
    <row r="390" spans="1:4" x14ac:dyDescent="0.3">
      <c r="A390" s="34" t="s">
        <v>448</v>
      </c>
      <c r="B390" s="53">
        <v>12.2</v>
      </c>
      <c r="C390" s="50" t="s">
        <v>876</v>
      </c>
      <c r="D390" s="51">
        <v>286</v>
      </c>
    </row>
    <row r="391" spans="1:4" x14ac:dyDescent="0.3">
      <c r="A391" s="34" t="s">
        <v>449</v>
      </c>
      <c r="B391" s="53">
        <v>13</v>
      </c>
      <c r="C391" s="50" t="s">
        <v>877</v>
      </c>
      <c r="D391" s="51">
        <v>289</v>
      </c>
    </row>
    <row r="392" spans="1:4" x14ac:dyDescent="0.3">
      <c r="A392" s="34" t="s">
        <v>450</v>
      </c>
      <c r="B392" s="53">
        <v>13.1</v>
      </c>
      <c r="C392" s="50" t="s">
        <v>1034</v>
      </c>
      <c r="D392" s="51">
        <v>295</v>
      </c>
    </row>
    <row r="393" spans="1:4" x14ac:dyDescent="0.3">
      <c r="A393" s="34" t="s">
        <v>451</v>
      </c>
      <c r="B393" s="53" t="s">
        <v>776</v>
      </c>
      <c r="C393" s="50" t="s">
        <v>1095</v>
      </c>
      <c r="D393" s="51">
        <v>295</v>
      </c>
    </row>
    <row r="394" spans="1:4" x14ac:dyDescent="0.3">
      <c r="A394" s="34" t="s">
        <v>452</v>
      </c>
      <c r="B394" s="53" t="s">
        <v>777</v>
      </c>
      <c r="C394" s="50" t="s">
        <v>1096</v>
      </c>
      <c r="D394" s="51">
        <v>295</v>
      </c>
    </row>
    <row r="395" spans="1:4" x14ac:dyDescent="0.3">
      <c r="A395" s="34" t="s">
        <v>453</v>
      </c>
      <c r="B395" s="53" t="s">
        <v>778</v>
      </c>
      <c r="C395" s="50" t="s">
        <v>1097</v>
      </c>
      <c r="D395" s="51">
        <v>295</v>
      </c>
    </row>
    <row r="396" spans="1:4" x14ac:dyDescent="0.3">
      <c r="A396" s="34" t="s">
        <v>454</v>
      </c>
      <c r="B396" s="53" t="s">
        <v>779</v>
      </c>
      <c r="C396" s="50" t="s">
        <v>1035</v>
      </c>
      <c r="D396" s="51">
        <v>296</v>
      </c>
    </row>
    <row r="397" spans="1:4" x14ac:dyDescent="0.3">
      <c r="A397" s="34" t="s">
        <v>455</v>
      </c>
      <c r="B397" s="53" t="s">
        <v>780</v>
      </c>
      <c r="C397" s="50" t="s">
        <v>934</v>
      </c>
      <c r="D397" s="51">
        <v>296</v>
      </c>
    </row>
    <row r="398" spans="1:4" x14ac:dyDescent="0.3">
      <c r="A398" s="34" t="s">
        <v>456</v>
      </c>
      <c r="B398" s="53">
        <v>13.2</v>
      </c>
      <c r="C398" s="50" t="s">
        <v>828</v>
      </c>
      <c r="D398" s="51">
        <v>296</v>
      </c>
    </row>
    <row r="399" spans="1:4" x14ac:dyDescent="0.3">
      <c r="A399" s="34" t="s">
        <v>457</v>
      </c>
      <c r="B399" s="53" t="s">
        <v>781</v>
      </c>
      <c r="C399" s="50" t="s">
        <v>1098</v>
      </c>
      <c r="D399" s="51">
        <v>296</v>
      </c>
    </row>
    <row r="400" spans="1:4" x14ac:dyDescent="0.3">
      <c r="A400" s="34" t="s">
        <v>458</v>
      </c>
      <c r="B400" s="53" t="s">
        <v>782</v>
      </c>
      <c r="C400" s="50" t="s">
        <v>878</v>
      </c>
      <c r="D400" s="51">
        <v>296</v>
      </c>
    </row>
    <row r="401" spans="1:4" x14ac:dyDescent="0.3">
      <c r="A401" s="34" t="s">
        <v>459</v>
      </c>
      <c r="B401" s="53" t="s">
        <v>783</v>
      </c>
      <c r="C401" s="50" t="s">
        <v>1099</v>
      </c>
      <c r="D401" s="51">
        <v>296</v>
      </c>
    </row>
    <row r="402" spans="1:4" x14ac:dyDescent="0.3">
      <c r="A402" s="34" t="s">
        <v>460</v>
      </c>
      <c r="B402" s="53" t="s">
        <v>784</v>
      </c>
      <c r="C402" s="50" t="s">
        <v>829</v>
      </c>
      <c r="D402" s="51">
        <v>297</v>
      </c>
    </row>
    <row r="403" spans="1:4" x14ac:dyDescent="0.3">
      <c r="A403" s="34" t="s">
        <v>461</v>
      </c>
      <c r="B403" s="53">
        <v>13.3</v>
      </c>
      <c r="C403" s="50" t="s">
        <v>1100</v>
      </c>
      <c r="D403" s="51">
        <v>298</v>
      </c>
    </row>
    <row r="404" spans="1:4" x14ac:dyDescent="0.3">
      <c r="A404" s="34" t="s">
        <v>1219</v>
      </c>
      <c r="B404" s="66" t="s">
        <v>1380</v>
      </c>
      <c r="C404" s="34" t="s">
        <v>1491</v>
      </c>
    </row>
    <row r="405" spans="1:4" x14ac:dyDescent="0.3">
      <c r="A405" s="34" t="s">
        <v>1220</v>
      </c>
      <c r="B405" s="34" t="s">
        <v>1437</v>
      </c>
      <c r="C405" s="34" t="s">
        <v>1492</v>
      </c>
    </row>
    <row r="406" spans="1:4" x14ac:dyDescent="0.3">
      <c r="A406" s="34" t="s">
        <v>1221</v>
      </c>
      <c r="B406" s="34" t="s">
        <v>1438</v>
      </c>
      <c r="C406" s="34" t="s">
        <v>1493</v>
      </c>
    </row>
    <row r="407" spans="1:4" x14ac:dyDescent="0.3">
      <c r="A407" s="34" t="s">
        <v>1222</v>
      </c>
      <c r="B407" s="34" t="s">
        <v>1439</v>
      </c>
      <c r="C407" s="34" t="s">
        <v>1494</v>
      </c>
    </row>
    <row r="408" spans="1:4" x14ac:dyDescent="0.3">
      <c r="A408" s="34" t="s">
        <v>1223</v>
      </c>
      <c r="B408" s="34" t="s">
        <v>1440</v>
      </c>
      <c r="C408" s="34" t="s">
        <v>1495</v>
      </c>
    </row>
    <row r="409" spans="1:4" x14ac:dyDescent="0.3">
      <c r="A409" s="65" t="s">
        <v>1224</v>
      </c>
      <c r="B409" s="34" t="s">
        <v>1441</v>
      </c>
      <c r="C409" s="65" t="s">
        <v>1496</v>
      </c>
    </row>
    <row r="410" spans="1:4" x14ac:dyDescent="0.3">
      <c r="A410" s="34" t="s">
        <v>1225</v>
      </c>
      <c r="B410" s="34" t="s">
        <v>1442</v>
      </c>
      <c r="C410" s="34" t="s">
        <v>1497</v>
      </c>
    </row>
    <row r="411" spans="1:4" x14ac:dyDescent="0.3">
      <c r="A411" s="34" t="s">
        <v>1226</v>
      </c>
      <c r="B411" s="34" t="s">
        <v>1443</v>
      </c>
      <c r="C411" s="34" t="s">
        <v>1498</v>
      </c>
    </row>
    <row r="412" spans="1:4" x14ac:dyDescent="0.3">
      <c r="A412" s="34" t="s">
        <v>1227</v>
      </c>
      <c r="B412" s="34" t="s">
        <v>1444</v>
      </c>
      <c r="C412" s="34" t="s">
        <v>1499</v>
      </c>
    </row>
    <row r="413" spans="1:4" x14ac:dyDescent="0.3">
      <c r="A413" s="34" t="s">
        <v>1228</v>
      </c>
      <c r="B413" s="34" t="s">
        <v>1445</v>
      </c>
      <c r="C413" s="34" t="s">
        <v>1500</v>
      </c>
    </row>
    <row r="414" spans="1:4" x14ac:dyDescent="0.3">
      <c r="A414" s="34" t="s">
        <v>1229</v>
      </c>
      <c r="B414" s="34" t="s">
        <v>1446</v>
      </c>
      <c r="C414" s="34" t="s">
        <v>1501</v>
      </c>
    </row>
    <row r="415" spans="1:4" x14ac:dyDescent="0.3">
      <c r="A415" s="34" t="s">
        <v>1230</v>
      </c>
      <c r="B415" s="34" t="s">
        <v>1447</v>
      </c>
      <c r="C415" s="34" t="s">
        <v>1502</v>
      </c>
    </row>
    <row r="416" spans="1:4" x14ac:dyDescent="0.3">
      <c r="A416" s="64" t="s">
        <v>1355</v>
      </c>
      <c r="B416" s="34" t="s">
        <v>1448</v>
      </c>
      <c r="C416" s="64" t="s">
        <v>1503</v>
      </c>
    </row>
    <row r="417" spans="1:3" x14ac:dyDescent="0.3">
      <c r="A417" s="34" t="s">
        <v>1231</v>
      </c>
      <c r="B417" s="34" t="s">
        <v>1449</v>
      </c>
      <c r="C417" s="34" t="s">
        <v>1504</v>
      </c>
    </row>
    <row r="418" spans="1:3" x14ac:dyDescent="0.3">
      <c r="A418" s="34" t="s">
        <v>1232</v>
      </c>
      <c r="B418" s="34" t="s">
        <v>1450</v>
      </c>
      <c r="C418" s="34" t="s">
        <v>1505</v>
      </c>
    </row>
    <row r="419" spans="1:3" x14ac:dyDescent="0.3">
      <c r="A419" s="34" t="s">
        <v>1233</v>
      </c>
      <c r="B419" s="34" t="s">
        <v>1451</v>
      </c>
      <c r="C419" s="34" t="s">
        <v>1506</v>
      </c>
    </row>
    <row r="420" spans="1:3" x14ac:dyDescent="0.3">
      <c r="A420" s="34" t="s">
        <v>1234</v>
      </c>
      <c r="B420" s="34" t="s">
        <v>1452</v>
      </c>
      <c r="C420" s="34" t="s">
        <v>1507</v>
      </c>
    </row>
    <row r="421" spans="1:3" x14ac:dyDescent="0.3">
      <c r="A421" s="34" t="s">
        <v>1235</v>
      </c>
      <c r="B421" s="34" t="s">
        <v>1453</v>
      </c>
      <c r="C421" s="34" t="s">
        <v>1508</v>
      </c>
    </row>
    <row r="422" spans="1:3" x14ac:dyDescent="0.3">
      <c r="A422" s="34" t="s">
        <v>1236</v>
      </c>
      <c r="B422" s="34" t="s">
        <v>1454</v>
      </c>
      <c r="C422" s="34" t="s">
        <v>1509</v>
      </c>
    </row>
    <row r="423" spans="1:3" x14ac:dyDescent="0.3">
      <c r="A423" s="34" t="s">
        <v>1237</v>
      </c>
      <c r="B423" s="34" t="s">
        <v>1455</v>
      </c>
      <c r="C423" s="34" t="s">
        <v>1510</v>
      </c>
    </row>
    <row r="424" spans="1:3" x14ac:dyDescent="0.3">
      <c r="A424" s="34" t="s">
        <v>1238</v>
      </c>
      <c r="B424" s="34" t="s">
        <v>1456</v>
      </c>
      <c r="C424" s="34" t="s">
        <v>1511</v>
      </c>
    </row>
    <row r="425" spans="1:3" x14ac:dyDescent="0.3">
      <c r="A425" s="34" t="s">
        <v>1239</v>
      </c>
      <c r="B425" s="34" t="s">
        <v>1457</v>
      </c>
      <c r="C425" s="34" t="s">
        <v>1512</v>
      </c>
    </row>
    <row r="426" spans="1:3" x14ac:dyDescent="0.3">
      <c r="A426" s="34" t="s">
        <v>1240</v>
      </c>
      <c r="B426" s="34" t="s">
        <v>1458</v>
      </c>
      <c r="C426" s="34" t="s">
        <v>1513</v>
      </c>
    </row>
    <row r="427" spans="1:3" x14ac:dyDescent="0.3">
      <c r="A427" s="34" t="s">
        <v>1241</v>
      </c>
      <c r="B427" s="34" t="s">
        <v>1459</v>
      </c>
      <c r="C427" s="34" t="s">
        <v>1514</v>
      </c>
    </row>
    <row r="428" spans="1:3" x14ac:dyDescent="0.3">
      <c r="A428" s="34" t="s">
        <v>1242</v>
      </c>
      <c r="B428" s="34" t="s">
        <v>1460</v>
      </c>
      <c r="C428" s="34" t="s">
        <v>1515</v>
      </c>
    </row>
    <row r="429" spans="1:3" x14ac:dyDescent="0.3">
      <c r="A429" s="34" t="s">
        <v>1243</v>
      </c>
      <c r="B429" s="34" t="s">
        <v>1461</v>
      </c>
      <c r="C429" s="34" t="s">
        <v>1516</v>
      </c>
    </row>
    <row r="430" spans="1:3" x14ac:dyDescent="0.3">
      <c r="A430" s="34" t="s">
        <v>1244</v>
      </c>
      <c r="B430" s="34" t="s">
        <v>1462</v>
      </c>
      <c r="C430" s="34" t="s">
        <v>1517</v>
      </c>
    </row>
    <row r="431" spans="1:3" x14ac:dyDescent="0.3">
      <c r="A431" s="34" t="s">
        <v>1245</v>
      </c>
      <c r="B431" s="34" t="s">
        <v>1463</v>
      </c>
      <c r="C431" s="34" t="s">
        <v>1518</v>
      </c>
    </row>
    <row r="432" spans="1:3" x14ac:dyDescent="0.3">
      <c r="A432" s="34" t="s">
        <v>1246</v>
      </c>
      <c r="B432" s="34" t="s">
        <v>1464</v>
      </c>
      <c r="C432" s="34" t="s">
        <v>1519</v>
      </c>
    </row>
    <row r="433" spans="1:3" x14ac:dyDescent="0.3">
      <c r="A433" s="34" t="s">
        <v>1247</v>
      </c>
      <c r="B433" s="34" t="s">
        <v>1203</v>
      </c>
      <c r="C433" s="34" t="s">
        <v>1520</v>
      </c>
    </row>
    <row r="434" spans="1:3" x14ac:dyDescent="0.3">
      <c r="A434" s="64" t="s">
        <v>1354</v>
      </c>
      <c r="B434" s="34" t="s">
        <v>1465</v>
      </c>
      <c r="C434" s="64" t="s">
        <v>1521</v>
      </c>
    </row>
    <row r="435" spans="1:3" x14ac:dyDescent="0.3">
      <c r="A435" s="64" t="s">
        <v>1344</v>
      </c>
      <c r="B435" s="34" t="s">
        <v>1466</v>
      </c>
      <c r="C435" s="64" t="s">
        <v>1522</v>
      </c>
    </row>
    <row r="436" spans="1:3" x14ac:dyDescent="0.3">
      <c r="A436" s="34" t="s">
        <v>1248</v>
      </c>
      <c r="B436" s="34" t="s">
        <v>1467</v>
      </c>
      <c r="C436" s="34" t="s">
        <v>1523</v>
      </c>
    </row>
    <row r="437" spans="1:3" x14ac:dyDescent="0.3">
      <c r="A437" s="34" t="s">
        <v>1249</v>
      </c>
      <c r="B437" s="34" t="s">
        <v>1359</v>
      </c>
      <c r="C437" s="34" t="s">
        <v>1524</v>
      </c>
    </row>
    <row r="438" spans="1:3" x14ac:dyDescent="0.3">
      <c r="A438" s="34" t="s">
        <v>1250</v>
      </c>
      <c r="B438" s="34" t="s">
        <v>1360</v>
      </c>
      <c r="C438" s="34" t="s">
        <v>1525</v>
      </c>
    </row>
    <row r="439" spans="1:3" x14ac:dyDescent="0.3">
      <c r="A439" s="34" t="s">
        <v>1251</v>
      </c>
      <c r="B439" s="34" t="s">
        <v>1361</v>
      </c>
      <c r="C439" s="34" t="s">
        <v>1526</v>
      </c>
    </row>
    <row r="440" spans="1:3" x14ac:dyDescent="0.3">
      <c r="A440" s="34" t="s">
        <v>1252</v>
      </c>
      <c r="B440" s="34" t="s">
        <v>1362</v>
      </c>
      <c r="C440" s="34" t="s">
        <v>1527</v>
      </c>
    </row>
    <row r="441" spans="1:3" x14ac:dyDescent="0.3">
      <c r="A441" s="34" t="s">
        <v>1253</v>
      </c>
      <c r="B441" s="34" t="s">
        <v>1363</v>
      </c>
      <c r="C441" s="34" t="s">
        <v>1528</v>
      </c>
    </row>
    <row r="442" spans="1:3" x14ac:dyDescent="0.3">
      <c r="A442" s="34" t="s">
        <v>1254</v>
      </c>
      <c r="B442" s="34" t="s">
        <v>1364</v>
      </c>
      <c r="C442" s="34" t="s">
        <v>1529</v>
      </c>
    </row>
    <row r="443" spans="1:3" x14ac:dyDescent="0.3">
      <c r="A443" s="64" t="s">
        <v>1353</v>
      </c>
      <c r="B443" s="34" t="s">
        <v>1365</v>
      </c>
      <c r="C443" s="64" t="s">
        <v>1530</v>
      </c>
    </row>
    <row r="444" spans="1:3" x14ac:dyDescent="0.3">
      <c r="A444" s="64" t="s">
        <v>1352</v>
      </c>
      <c r="B444" s="34" t="s">
        <v>1366</v>
      </c>
      <c r="C444" s="64" t="s">
        <v>1531</v>
      </c>
    </row>
    <row r="445" spans="1:3" x14ac:dyDescent="0.3">
      <c r="A445" s="34" t="s">
        <v>1255</v>
      </c>
      <c r="B445" s="34" t="s">
        <v>1367</v>
      </c>
      <c r="C445" s="34" t="s">
        <v>1532</v>
      </c>
    </row>
    <row r="446" spans="1:3" x14ac:dyDescent="0.3">
      <c r="A446" s="34" t="s">
        <v>1256</v>
      </c>
      <c r="B446" s="34" t="s">
        <v>1368</v>
      </c>
      <c r="C446" s="34" t="s">
        <v>1533</v>
      </c>
    </row>
    <row r="447" spans="1:3" x14ac:dyDescent="0.3">
      <c r="A447" s="64" t="s">
        <v>1351</v>
      </c>
      <c r="B447" s="34" t="s">
        <v>1369</v>
      </c>
      <c r="C447" s="64" t="s">
        <v>1534</v>
      </c>
    </row>
    <row r="448" spans="1:3" x14ac:dyDescent="0.3">
      <c r="A448" s="34" t="s">
        <v>1257</v>
      </c>
      <c r="B448" s="34" t="s">
        <v>1370</v>
      </c>
      <c r="C448" s="34" t="s">
        <v>1535</v>
      </c>
    </row>
    <row r="449" spans="1:3" x14ac:dyDescent="0.3">
      <c r="A449" s="34" t="s">
        <v>1258</v>
      </c>
      <c r="B449" s="34" t="s">
        <v>1371</v>
      </c>
      <c r="C449" s="34" t="s">
        <v>1536</v>
      </c>
    </row>
    <row r="450" spans="1:3" x14ac:dyDescent="0.3">
      <c r="A450" s="34" t="s">
        <v>1259</v>
      </c>
      <c r="B450" s="34" t="s">
        <v>1372</v>
      </c>
      <c r="C450" s="34" t="s">
        <v>1537</v>
      </c>
    </row>
    <row r="451" spans="1:3" x14ac:dyDescent="0.3">
      <c r="A451" s="34" t="s">
        <v>1260</v>
      </c>
      <c r="B451" s="34" t="s">
        <v>1364</v>
      </c>
      <c r="C451" s="34" t="s">
        <v>1538</v>
      </c>
    </row>
    <row r="452" spans="1:3" x14ac:dyDescent="0.3">
      <c r="A452" s="34" t="s">
        <v>1261</v>
      </c>
      <c r="B452" s="34" t="s">
        <v>1364</v>
      </c>
      <c r="C452" s="34" t="s">
        <v>1539</v>
      </c>
    </row>
    <row r="453" spans="1:3" x14ac:dyDescent="0.3">
      <c r="A453" s="34" t="s">
        <v>1262</v>
      </c>
      <c r="B453" s="34" t="s">
        <v>1373</v>
      </c>
      <c r="C453" s="34" t="s">
        <v>1540</v>
      </c>
    </row>
    <row r="454" spans="1:3" x14ac:dyDescent="0.3">
      <c r="A454" s="34" t="s">
        <v>1263</v>
      </c>
      <c r="B454" s="34" t="s">
        <v>1374</v>
      </c>
      <c r="C454" s="34" t="s">
        <v>1541</v>
      </c>
    </row>
    <row r="455" spans="1:3" x14ac:dyDescent="0.3">
      <c r="A455" s="34" t="s">
        <v>1264</v>
      </c>
      <c r="B455" s="34" t="s">
        <v>1375</v>
      </c>
      <c r="C455" s="34" t="s">
        <v>1542</v>
      </c>
    </row>
    <row r="456" spans="1:3" x14ac:dyDescent="0.3">
      <c r="A456" s="34" t="s">
        <v>1265</v>
      </c>
      <c r="B456" s="34" t="s">
        <v>1468</v>
      </c>
      <c r="C456" s="34" t="s">
        <v>1543</v>
      </c>
    </row>
    <row r="457" spans="1:3" x14ac:dyDescent="0.3">
      <c r="A457" s="34" t="s">
        <v>1266</v>
      </c>
      <c r="B457" s="34" t="s">
        <v>1469</v>
      </c>
      <c r="C457" s="34" t="s">
        <v>1544</v>
      </c>
    </row>
    <row r="458" spans="1:3" x14ac:dyDescent="0.3">
      <c r="A458" s="34" t="s">
        <v>1267</v>
      </c>
      <c r="B458" s="34" t="s">
        <v>1470</v>
      </c>
      <c r="C458" s="34" t="s">
        <v>1545</v>
      </c>
    </row>
    <row r="459" spans="1:3" x14ac:dyDescent="0.3">
      <c r="A459" s="34" t="s">
        <v>1268</v>
      </c>
      <c r="B459" s="34" t="s">
        <v>1471</v>
      </c>
      <c r="C459" s="34" t="s">
        <v>1546</v>
      </c>
    </row>
    <row r="460" spans="1:3" x14ac:dyDescent="0.3">
      <c r="A460" s="34" t="s">
        <v>1269</v>
      </c>
      <c r="B460" s="34" t="s">
        <v>1472</v>
      </c>
      <c r="C460" s="34" t="s">
        <v>1547</v>
      </c>
    </row>
    <row r="461" spans="1:3" x14ac:dyDescent="0.3">
      <c r="A461" s="34" t="s">
        <v>1270</v>
      </c>
      <c r="B461" s="34" t="s">
        <v>1473</v>
      </c>
      <c r="C461" s="34" t="s">
        <v>1548</v>
      </c>
    </row>
    <row r="462" spans="1:3" x14ac:dyDescent="0.3">
      <c r="A462" s="64" t="s">
        <v>1345</v>
      </c>
      <c r="B462" s="34" t="s">
        <v>1474</v>
      </c>
      <c r="C462" s="64" t="s">
        <v>1549</v>
      </c>
    </row>
    <row r="463" spans="1:3" x14ac:dyDescent="0.3">
      <c r="A463" s="34" t="s">
        <v>1271</v>
      </c>
      <c r="B463" s="34" t="s">
        <v>1475</v>
      </c>
      <c r="C463" s="34" t="s">
        <v>1550</v>
      </c>
    </row>
    <row r="464" spans="1:3" x14ac:dyDescent="0.3">
      <c r="A464" s="34" t="s">
        <v>1272</v>
      </c>
      <c r="B464" s="34" t="s">
        <v>1476</v>
      </c>
      <c r="C464" s="34" t="s">
        <v>1551</v>
      </c>
    </row>
    <row r="465" spans="1:3" x14ac:dyDescent="0.3">
      <c r="A465" s="64" t="s">
        <v>1346</v>
      </c>
      <c r="B465" s="34" t="s">
        <v>1477</v>
      </c>
      <c r="C465" s="64" t="s">
        <v>1552</v>
      </c>
    </row>
    <row r="466" spans="1:3" x14ac:dyDescent="0.3">
      <c r="A466" s="34" t="s">
        <v>1273</v>
      </c>
      <c r="B466" s="34" t="s">
        <v>1478</v>
      </c>
      <c r="C466" s="34" t="s">
        <v>1553</v>
      </c>
    </row>
    <row r="467" spans="1:3" x14ac:dyDescent="0.3">
      <c r="A467" s="34" t="s">
        <v>1274</v>
      </c>
      <c r="B467" s="34" t="s">
        <v>1479</v>
      </c>
      <c r="C467" s="34" t="s">
        <v>1554</v>
      </c>
    </row>
    <row r="468" spans="1:3" x14ac:dyDescent="0.3">
      <c r="A468" s="34" t="s">
        <v>1275</v>
      </c>
      <c r="B468" s="34" t="s">
        <v>1480</v>
      </c>
      <c r="C468" s="34" t="s">
        <v>1555</v>
      </c>
    </row>
    <row r="469" spans="1:3" x14ac:dyDescent="0.3">
      <c r="A469" s="34" t="s">
        <v>1276</v>
      </c>
      <c r="B469" s="34" t="s">
        <v>1481</v>
      </c>
      <c r="C469" s="34" t="s">
        <v>1556</v>
      </c>
    </row>
    <row r="470" spans="1:3" x14ac:dyDescent="0.3">
      <c r="A470" s="34" t="s">
        <v>1277</v>
      </c>
      <c r="B470" s="34" t="s">
        <v>1482</v>
      </c>
      <c r="C470" s="34" t="s">
        <v>1557</v>
      </c>
    </row>
    <row r="471" spans="1:3" x14ac:dyDescent="0.3">
      <c r="A471" s="34" t="s">
        <v>1278</v>
      </c>
      <c r="B471" s="34" t="s">
        <v>1483</v>
      </c>
      <c r="C471" s="34" t="s">
        <v>1558</v>
      </c>
    </row>
    <row r="472" spans="1:3" x14ac:dyDescent="0.3">
      <c r="A472" s="34" t="s">
        <v>1279</v>
      </c>
      <c r="B472" s="34" t="s">
        <v>1484</v>
      </c>
      <c r="C472" s="34" t="s">
        <v>1559</v>
      </c>
    </row>
    <row r="473" spans="1:3" x14ac:dyDescent="0.3">
      <c r="A473" s="34" t="s">
        <v>1280</v>
      </c>
      <c r="B473" s="34" t="s">
        <v>1485</v>
      </c>
      <c r="C473" s="34" t="s">
        <v>1560</v>
      </c>
    </row>
    <row r="474" spans="1:3" x14ac:dyDescent="0.3">
      <c r="A474" s="34" t="s">
        <v>1281</v>
      </c>
      <c r="B474" s="34" t="s">
        <v>1486</v>
      </c>
      <c r="C474" s="34" t="s">
        <v>1561</v>
      </c>
    </row>
    <row r="475" spans="1:3" x14ac:dyDescent="0.3">
      <c r="A475" s="34" t="s">
        <v>1282</v>
      </c>
      <c r="B475" s="34" t="s">
        <v>1487</v>
      </c>
      <c r="C475" s="34" t="s">
        <v>1562</v>
      </c>
    </row>
    <row r="476" spans="1:3" x14ac:dyDescent="0.3">
      <c r="A476" s="34" t="s">
        <v>1283</v>
      </c>
      <c r="B476" s="34" t="s">
        <v>1376</v>
      </c>
      <c r="C476" s="34" t="s">
        <v>1563</v>
      </c>
    </row>
    <row r="477" spans="1:3" x14ac:dyDescent="0.3">
      <c r="A477" s="34" t="s">
        <v>1284</v>
      </c>
      <c r="B477" s="34" t="s">
        <v>1377</v>
      </c>
      <c r="C477" s="34" t="s">
        <v>1564</v>
      </c>
    </row>
    <row r="478" spans="1:3" x14ac:dyDescent="0.3">
      <c r="A478" s="34" t="s">
        <v>1285</v>
      </c>
      <c r="B478" s="34" t="s">
        <v>1488</v>
      </c>
      <c r="C478" s="34" t="s">
        <v>1565</v>
      </c>
    </row>
    <row r="479" spans="1:3" x14ac:dyDescent="0.3">
      <c r="A479" s="34" t="s">
        <v>1286</v>
      </c>
      <c r="B479" s="34" t="s">
        <v>1489</v>
      </c>
      <c r="C479" s="34" t="s">
        <v>1566</v>
      </c>
    </row>
    <row r="480" spans="1:3" x14ac:dyDescent="0.3">
      <c r="A480" s="34" t="s">
        <v>1287</v>
      </c>
      <c r="B480" s="34" t="s">
        <v>1490</v>
      </c>
      <c r="C480" s="34" t="s">
        <v>1567</v>
      </c>
    </row>
    <row r="481" spans="1:3" x14ac:dyDescent="0.3">
      <c r="A481" s="34" t="s">
        <v>1288</v>
      </c>
      <c r="B481" s="34" t="s">
        <v>1436</v>
      </c>
      <c r="C481" s="34" t="s">
        <v>1568</v>
      </c>
    </row>
    <row r="482" spans="1:3" x14ac:dyDescent="0.3">
      <c r="A482" s="34" t="s">
        <v>1289</v>
      </c>
      <c r="B482" s="34" t="s">
        <v>1378</v>
      </c>
      <c r="C482" s="34" t="s">
        <v>1569</v>
      </c>
    </row>
    <row r="483" spans="1:3" x14ac:dyDescent="0.3">
      <c r="A483" s="34" t="s">
        <v>1290</v>
      </c>
      <c r="B483" s="34" t="s">
        <v>1379</v>
      </c>
      <c r="C483" s="34" t="s">
        <v>1570</v>
      </c>
    </row>
    <row r="484" spans="1:3" x14ac:dyDescent="0.3">
      <c r="A484" s="34" t="s">
        <v>1291</v>
      </c>
      <c r="B484" s="66" t="s">
        <v>1217</v>
      </c>
      <c r="C484" s="34" t="s">
        <v>1571</v>
      </c>
    </row>
    <row r="485" spans="1:3" x14ac:dyDescent="0.3">
      <c r="A485" s="34" t="s">
        <v>1292</v>
      </c>
      <c r="B485" s="66" t="s">
        <v>1381</v>
      </c>
      <c r="C485" s="34" t="s">
        <v>1572</v>
      </c>
    </row>
    <row r="486" spans="1:3" x14ac:dyDescent="0.3">
      <c r="A486" s="34" t="s">
        <v>1293</v>
      </c>
      <c r="B486" s="66" t="s">
        <v>1382</v>
      </c>
      <c r="C486" s="34" t="s">
        <v>1573</v>
      </c>
    </row>
    <row r="487" spans="1:3" x14ac:dyDescent="0.3">
      <c r="A487" s="34" t="s">
        <v>1294</v>
      </c>
      <c r="B487" s="66" t="s">
        <v>1383</v>
      </c>
      <c r="C487" s="34" t="s">
        <v>1574</v>
      </c>
    </row>
    <row r="488" spans="1:3" x14ac:dyDescent="0.3">
      <c r="A488" s="34" t="s">
        <v>1295</v>
      </c>
      <c r="B488" s="66" t="s">
        <v>1384</v>
      </c>
      <c r="C488" s="34" t="s">
        <v>1575</v>
      </c>
    </row>
    <row r="489" spans="1:3" x14ac:dyDescent="0.3">
      <c r="A489" s="34" t="s">
        <v>1296</v>
      </c>
      <c r="B489" s="66" t="s">
        <v>1385</v>
      </c>
      <c r="C489" s="34" t="s">
        <v>1576</v>
      </c>
    </row>
    <row r="490" spans="1:3" x14ac:dyDescent="0.3">
      <c r="A490" s="34" t="s">
        <v>1297</v>
      </c>
      <c r="B490" s="66" t="s">
        <v>1386</v>
      </c>
      <c r="C490" s="34" t="s">
        <v>1577</v>
      </c>
    </row>
    <row r="491" spans="1:3" x14ac:dyDescent="0.3">
      <c r="A491" s="34" t="s">
        <v>1298</v>
      </c>
      <c r="B491" s="66" t="s">
        <v>1387</v>
      </c>
      <c r="C491" s="34" t="s">
        <v>1578</v>
      </c>
    </row>
    <row r="492" spans="1:3" x14ac:dyDescent="0.3">
      <c r="A492" s="34" t="s">
        <v>1299</v>
      </c>
      <c r="B492" s="66" t="s">
        <v>1388</v>
      </c>
      <c r="C492" s="34" t="s">
        <v>1579</v>
      </c>
    </row>
    <row r="493" spans="1:3" x14ac:dyDescent="0.3">
      <c r="A493" s="34" t="s">
        <v>1300</v>
      </c>
      <c r="B493" s="66" t="s">
        <v>1389</v>
      </c>
      <c r="C493" s="34" t="s">
        <v>1580</v>
      </c>
    </row>
    <row r="494" spans="1:3" x14ac:dyDescent="0.3">
      <c r="A494" s="34" t="s">
        <v>1301</v>
      </c>
      <c r="B494" s="66" t="s">
        <v>1390</v>
      </c>
      <c r="C494" s="34" t="s">
        <v>1581</v>
      </c>
    </row>
    <row r="495" spans="1:3" x14ac:dyDescent="0.3">
      <c r="A495" s="34" t="s">
        <v>1302</v>
      </c>
      <c r="B495" s="66" t="s">
        <v>1391</v>
      </c>
      <c r="C495" s="34" t="s">
        <v>1582</v>
      </c>
    </row>
    <row r="496" spans="1:3" x14ac:dyDescent="0.3">
      <c r="A496" s="34" t="s">
        <v>1303</v>
      </c>
      <c r="B496" s="66" t="s">
        <v>1211</v>
      </c>
      <c r="C496" s="34" t="s">
        <v>1583</v>
      </c>
    </row>
    <row r="497" spans="1:4" x14ac:dyDescent="0.3">
      <c r="A497" s="34" t="s">
        <v>1304</v>
      </c>
      <c r="B497" s="66" t="s">
        <v>1392</v>
      </c>
      <c r="C497" s="34" t="s">
        <v>1584</v>
      </c>
    </row>
    <row r="498" spans="1:4" x14ac:dyDescent="0.3">
      <c r="A498" s="34" t="s">
        <v>1305</v>
      </c>
      <c r="B498" s="66" t="s">
        <v>1393</v>
      </c>
      <c r="C498" s="34" t="s">
        <v>1585</v>
      </c>
    </row>
    <row r="499" spans="1:4" x14ac:dyDescent="0.3">
      <c r="A499" s="34" t="s">
        <v>1306</v>
      </c>
      <c r="B499" s="66" t="s">
        <v>1394</v>
      </c>
      <c r="C499" s="34" t="s">
        <v>1586</v>
      </c>
    </row>
    <row r="500" spans="1:4" x14ac:dyDescent="0.3">
      <c r="A500" s="34" t="s">
        <v>1307</v>
      </c>
      <c r="B500" s="66" t="s">
        <v>1395</v>
      </c>
      <c r="C500" s="34" t="s">
        <v>1587</v>
      </c>
    </row>
    <row r="501" spans="1:4" x14ac:dyDescent="0.3">
      <c r="A501" s="34" t="s">
        <v>1308</v>
      </c>
      <c r="B501" s="66" t="s">
        <v>1396</v>
      </c>
      <c r="C501" s="34" t="s">
        <v>1588</v>
      </c>
    </row>
    <row r="502" spans="1:4" x14ac:dyDescent="0.3">
      <c r="A502" s="64" t="s">
        <v>1347</v>
      </c>
      <c r="B502" s="66" t="s">
        <v>1397</v>
      </c>
      <c r="C502" s="64" t="s">
        <v>1589</v>
      </c>
    </row>
    <row r="503" spans="1:4" x14ac:dyDescent="0.3">
      <c r="A503" s="34" t="s">
        <v>1309</v>
      </c>
      <c r="B503" s="66" t="s">
        <v>1398</v>
      </c>
      <c r="C503" s="34" t="s">
        <v>1590</v>
      </c>
    </row>
    <row r="504" spans="1:4" x14ac:dyDescent="0.3">
      <c r="A504" s="34" t="s">
        <v>1310</v>
      </c>
      <c r="B504" s="66" t="s">
        <v>1399</v>
      </c>
      <c r="C504" s="34" t="s">
        <v>1591</v>
      </c>
    </row>
    <row r="505" spans="1:4" x14ac:dyDescent="0.3">
      <c r="A505" s="34" t="s">
        <v>1311</v>
      </c>
      <c r="B505" s="66" t="s">
        <v>1400</v>
      </c>
      <c r="C505" s="34" t="s">
        <v>1592</v>
      </c>
    </row>
    <row r="506" spans="1:4" x14ac:dyDescent="0.3">
      <c r="A506" s="64" t="s">
        <v>1348</v>
      </c>
      <c r="B506" s="66" t="s">
        <v>1401</v>
      </c>
      <c r="C506" s="64" t="s">
        <v>1593</v>
      </c>
    </row>
    <row r="507" spans="1:4" x14ac:dyDescent="0.3">
      <c r="A507" s="34" t="s">
        <v>1312</v>
      </c>
      <c r="B507" s="66" t="s">
        <v>1402</v>
      </c>
      <c r="C507" s="34" t="s">
        <v>1594</v>
      </c>
    </row>
    <row r="508" spans="1:4" s="36" customFormat="1" x14ac:dyDescent="0.3">
      <c r="A508" s="64" t="s">
        <v>1313</v>
      </c>
      <c r="B508" s="66" t="s">
        <v>1403</v>
      </c>
      <c r="C508" s="64" t="s">
        <v>1595</v>
      </c>
      <c r="D508" s="52"/>
    </row>
    <row r="509" spans="1:4" x14ac:dyDescent="0.3">
      <c r="A509" s="34" t="s">
        <v>1314</v>
      </c>
      <c r="B509" s="66" t="s">
        <v>1404</v>
      </c>
      <c r="C509" s="34" t="s">
        <v>1596</v>
      </c>
    </row>
    <row r="510" spans="1:4" x14ac:dyDescent="0.3">
      <c r="A510" s="64" t="s">
        <v>1349</v>
      </c>
      <c r="B510" s="66" t="s">
        <v>1405</v>
      </c>
      <c r="C510" s="64" t="s">
        <v>1597</v>
      </c>
    </row>
    <row r="511" spans="1:4" x14ac:dyDescent="0.3">
      <c r="A511" s="34" t="s">
        <v>1315</v>
      </c>
      <c r="B511" s="66" t="s">
        <v>1406</v>
      </c>
      <c r="C511" s="34" t="s">
        <v>1598</v>
      </c>
    </row>
    <row r="512" spans="1:4" x14ac:dyDescent="0.3">
      <c r="A512" s="34" t="s">
        <v>1316</v>
      </c>
      <c r="B512" s="66" t="s">
        <v>1407</v>
      </c>
      <c r="C512" s="34" t="s">
        <v>1599</v>
      </c>
    </row>
    <row r="513" spans="1:3" x14ac:dyDescent="0.3">
      <c r="A513" s="34" t="s">
        <v>1317</v>
      </c>
      <c r="B513" s="66" t="s">
        <v>1408</v>
      </c>
      <c r="C513" s="34" t="s">
        <v>1600</v>
      </c>
    </row>
    <row r="514" spans="1:3" x14ac:dyDescent="0.3">
      <c r="A514" s="34" t="s">
        <v>1318</v>
      </c>
      <c r="B514" s="66" t="s">
        <v>1409</v>
      </c>
      <c r="C514" s="34" t="s">
        <v>1601</v>
      </c>
    </row>
    <row r="515" spans="1:3" x14ac:dyDescent="0.3">
      <c r="A515" s="34" t="s">
        <v>1319</v>
      </c>
      <c r="B515" s="66" t="s">
        <v>1410</v>
      </c>
      <c r="C515" s="34" t="s">
        <v>1602</v>
      </c>
    </row>
    <row r="516" spans="1:3" x14ac:dyDescent="0.3">
      <c r="A516" s="34" t="s">
        <v>1320</v>
      </c>
      <c r="B516" s="66" t="s">
        <v>1411</v>
      </c>
      <c r="C516" s="34" t="s">
        <v>1603</v>
      </c>
    </row>
    <row r="517" spans="1:3" x14ac:dyDescent="0.3">
      <c r="A517" s="34" t="s">
        <v>1321</v>
      </c>
      <c r="B517" s="66" t="s">
        <v>1412</v>
      </c>
      <c r="C517" s="34" t="s">
        <v>1604</v>
      </c>
    </row>
    <row r="518" spans="1:3" x14ac:dyDescent="0.3">
      <c r="A518" s="34" t="s">
        <v>1322</v>
      </c>
      <c r="B518" s="66" t="s">
        <v>1413</v>
      </c>
      <c r="C518" s="34" t="s">
        <v>1605</v>
      </c>
    </row>
    <row r="519" spans="1:3" x14ac:dyDescent="0.3">
      <c r="A519" s="34" t="s">
        <v>1323</v>
      </c>
      <c r="B519" s="66" t="s">
        <v>1414</v>
      </c>
      <c r="C519" s="34" t="s">
        <v>1606</v>
      </c>
    </row>
    <row r="520" spans="1:3" x14ac:dyDescent="0.3">
      <c r="A520" s="34" t="s">
        <v>1324</v>
      </c>
      <c r="B520" s="66" t="s">
        <v>1415</v>
      </c>
      <c r="C520" s="34" t="s">
        <v>1607</v>
      </c>
    </row>
    <row r="521" spans="1:3" x14ac:dyDescent="0.3">
      <c r="A521" s="34" t="s">
        <v>1325</v>
      </c>
      <c r="B521" s="66" t="s">
        <v>1416</v>
      </c>
      <c r="C521" s="34" t="s">
        <v>1608</v>
      </c>
    </row>
    <row r="522" spans="1:3" x14ac:dyDescent="0.3">
      <c r="A522" s="34" t="s">
        <v>1326</v>
      </c>
      <c r="B522" s="66" t="s">
        <v>1417</v>
      </c>
      <c r="C522" s="34" t="s">
        <v>1609</v>
      </c>
    </row>
    <row r="523" spans="1:3" x14ac:dyDescent="0.3">
      <c r="A523" s="34" t="s">
        <v>1327</v>
      </c>
      <c r="B523" s="66" t="s">
        <v>1418</v>
      </c>
      <c r="C523" s="34" t="s">
        <v>1610</v>
      </c>
    </row>
    <row r="524" spans="1:3" x14ac:dyDescent="0.3">
      <c r="A524" s="34" t="s">
        <v>1328</v>
      </c>
      <c r="B524" s="66" t="s">
        <v>1419</v>
      </c>
      <c r="C524" s="34" t="s">
        <v>1611</v>
      </c>
    </row>
    <row r="525" spans="1:3" x14ac:dyDescent="0.3">
      <c r="A525" s="34" t="s">
        <v>1329</v>
      </c>
      <c r="B525" s="66" t="s">
        <v>1420</v>
      </c>
      <c r="C525" s="34" t="s">
        <v>1612</v>
      </c>
    </row>
    <row r="526" spans="1:3" x14ac:dyDescent="0.3">
      <c r="A526" s="34" t="s">
        <v>1330</v>
      </c>
      <c r="B526" s="66" t="s">
        <v>1421</v>
      </c>
      <c r="C526" s="34" t="s">
        <v>1613</v>
      </c>
    </row>
    <row r="527" spans="1:3" x14ac:dyDescent="0.3">
      <c r="A527" s="34" t="s">
        <v>1331</v>
      </c>
      <c r="B527" s="66" t="s">
        <v>1422</v>
      </c>
      <c r="C527" s="34" t="s">
        <v>1614</v>
      </c>
    </row>
    <row r="528" spans="1:3" x14ac:dyDescent="0.3">
      <c r="A528" s="34" t="s">
        <v>1332</v>
      </c>
      <c r="B528" s="66" t="s">
        <v>1423</v>
      </c>
      <c r="C528" s="34" t="s">
        <v>1615</v>
      </c>
    </row>
    <row r="529" spans="1:3" x14ac:dyDescent="0.3">
      <c r="A529" s="34" t="s">
        <v>1333</v>
      </c>
      <c r="B529" s="66" t="s">
        <v>1424</v>
      </c>
      <c r="C529" s="34" t="s">
        <v>1616</v>
      </c>
    </row>
    <row r="530" spans="1:3" x14ac:dyDescent="0.3">
      <c r="A530" s="34" t="s">
        <v>1334</v>
      </c>
      <c r="B530" s="66" t="s">
        <v>1425</v>
      </c>
      <c r="C530" s="34" t="s">
        <v>1617</v>
      </c>
    </row>
    <row r="531" spans="1:3" x14ac:dyDescent="0.3">
      <c r="A531" s="34" t="s">
        <v>1335</v>
      </c>
      <c r="B531" s="66" t="s">
        <v>1426</v>
      </c>
      <c r="C531" s="34" t="s">
        <v>1618</v>
      </c>
    </row>
    <row r="532" spans="1:3" x14ac:dyDescent="0.3">
      <c r="A532" s="34" t="s">
        <v>1336</v>
      </c>
      <c r="B532" s="66" t="s">
        <v>1427</v>
      </c>
      <c r="C532" s="34" t="s">
        <v>1619</v>
      </c>
    </row>
    <row r="533" spans="1:3" x14ac:dyDescent="0.3">
      <c r="A533" s="34" t="s">
        <v>1337</v>
      </c>
      <c r="B533" s="66" t="s">
        <v>1428</v>
      </c>
      <c r="C533" s="66" t="s">
        <v>1620</v>
      </c>
    </row>
    <row r="534" spans="1:3" x14ac:dyDescent="0.3">
      <c r="A534" s="34" t="s">
        <v>1338</v>
      </c>
      <c r="B534" s="66" t="s">
        <v>1429</v>
      </c>
      <c r="C534" s="66" t="s">
        <v>1621</v>
      </c>
    </row>
    <row r="535" spans="1:3" x14ac:dyDescent="0.3">
      <c r="A535" s="34" t="s">
        <v>1339</v>
      </c>
      <c r="B535" s="66" t="s">
        <v>1430</v>
      </c>
      <c r="C535" s="66" t="s">
        <v>1622</v>
      </c>
    </row>
    <row r="536" spans="1:3" x14ac:dyDescent="0.3">
      <c r="A536" s="34" t="s">
        <v>1340</v>
      </c>
      <c r="B536" s="66" t="s">
        <v>1431</v>
      </c>
      <c r="C536" s="66" t="s">
        <v>1623</v>
      </c>
    </row>
    <row r="537" spans="1:3" x14ac:dyDescent="0.3">
      <c r="A537" s="34" t="s">
        <v>1341</v>
      </c>
      <c r="B537" s="66" t="s">
        <v>1432</v>
      </c>
      <c r="C537" s="66" t="s">
        <v>1624</v>
      </c>
    </row>
    <row r="538" spans="1:3" x14ac:dyDescent="0.3">
      <c r="A538" s="34" t="s">
        <v>1342</v>
      </c>
      <c r="B538" s="66" t="s">
        <v>1433</v>
      </c>
      <c r="C538" s="66" t="s">
        <v>1625</v>
      </c>
    </row>
    <row r="539" spans="1:3" x14ac:dyDescent="0.3">
      <c r="A539" s="34" t="s">
        <v>1343</v>
      </c>
      <c r="B539" s="67" t="s">
        <v>1434</v>
      </c>
      <c r="C539" s="66" t="s">
        <v>1626</v>
      </c>
    </row>
    <row r="540" spans="1:3" x14ac:dyDescent="0.3">
      <c r="A540" s="64" t="s">
        <v>1350</v>
      </c>
      <c r="B540" s="66" t="s">
        <v>1435</v>
      </c>
      <c r="C540" s="66" t="s">
        <v>1627</v>
      </c>
    </row>
  </sheetData>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9FAA1-325C-4108-B005-6CDA55287FFF}">
  <dimension ref="A1:H210"/>
  <sheetViews>
    <sheetView workbookViewId="0">
      <selection activeCell="F12" sqref="F12"/>
    </sheetView>
  </sheetViews>
  <sheetFormatPr defaultRowHeight="13.2" x14ac:dyDescent="0.25"/>
  <cols>
    <col min="1" max="2" width="18.109375" bestFit="1" customWidth="1"/>
    <col min="3" max="3" width="17.77734375" bestFit="1" customWidth="1"/>
    <col min="4" max="4" width="8" customWidth="1"/>
    <col min="5" max="5" width="6.33203125" style="13" bestFit="1" customWidth="1"/>
    <col min="10" max="10" width="19" bestFit="1" customWidth="1"/>
    <col min="11" max="11" width="6.44140625" customWidth="1"/>
  </cols>
  <sheetData>
    <row r="1" spans="1:8" x14ac:dyDescent="0.25">
      <c r="B1" s="14" t="s">
        <v>23</v>
      </c>
    </row>
    <row r="2" spans="1:8" x14ac:dyDescent="0.25">
      <c r="A2" t="e">
        <f>'Discovery Log'!#REF!</f>
        <v>#REF!</v>
      </c>
      <c r="B2" t="e">
        <f>A2</f>
        <v>#REF!</v>
      </c>
      <c r="C2" s="25" t="e">
        <f>'Discovery Log'!#REF!</f>
        <v>#REF!</v>
      </c>
      <c r="D2" s="14" t="s">
        <v>18</v>
      </c>
      <c r="E2" s="26" t="e" cm="1">
        <f t="array" ref="E2">SUM(IF(FREQUENCY(IF(LEN(B2:B109)&gt;0,MATCH(B2:B109,B2:B109,0),""),IF(LEN(B2:B109)&gt;0,MATCH(B2:B109,B2:B109,0),""))&gt;0,1))</f>
        <v>#REF!</v>
      </c>
      <c r="F2" s="15" t="s">
        <v>19</v>
      </c>
      <c r="G2" s="16"/>
      <c r="H2" s="16"/>
    </row>
    <row r="3" spans="1:8" x14ac:dyDescent="0.25">
      <c r="A3" t="e">
        <f>'Discovery Log'!#REF!</f>
        <v>#REF!</v>
      </c>
      <c r="B3" t="e">
        <f t="shared" ref="B3:B22" si="0">A3</f>
        <v>#REF!</v>
      </c>
      <c r="C3" s="25" t="e">
        <f>'Discovery Log'!#REF!</f>
        <v>#REF!</v>
      </c>
    </row>
    <row r="4" spans="1:8" x14ac:dyDescent="0.25">
      <c r="A4" t="e">
        <f>'Discovery Log'!#REF!</f>
        <v>#REF!</v>
      </c>
      <c r="B4" t="e">
        <f t="shared" si="0"/>
        <v>#REF!</v>
      </c>
      <c r="C4" s="25" t="e">
        <f>'Discovery Log'!#REF!</f>
        <v>#REF!</v>
      </c>
      <c r="D4" s="27" t="s">
        <v>31</v>
      </c>
      <c r="E4" s="26">
        <v>0</v>
      </c>
    </row>
    <row r="5" spans="1:8" x14ac:dyDescent="0.25">
      <c r="A5" t="e">
        <f>'Discovery Log'!#REF!</f>
        <v>#REF!</v>
      </c>
      <c r="B5" t="e">
        <f t="shared" si="0"/>
        <v>#REF!</v>
      </c>
      <c r="C5" s="25" t="e">
        <f>'Discovery Log'!#REF!</f>
        <v>#REF!</v>
      </c>
      <c r="D5" s="27" t="s">
        <v>32</v>
      </c>
      <c r="E5" s="26">
        <v>0</v>
      </c>
    </row>
    <row r="6" spans="1:8" x14ac:dyDescent="0.25">
      <c r="A6" t="e">
        <f>'Discovery Log'!#REF!</f>
        <v>#REF!</v>
      </c>
      <c r="B6" t="e">
        <f t="shared" si="0"/>
        <v>#REF!</v>
      </c>
      <c r="C6" s="25" t="e">
        <f>'Discovery Log'!#REF!</f>
        <v>#REF!</v>
      </c>
      <c r="D6" s="27" t="s">
        <v>33</v>
      </c>
      <c r="E6" s="26" t="e" cm="1">
        <f t="array" ref="E6">SUM(IF(FREQUENCY(IF(LEN(B2:B19)&gt;0,MATCH(B2:B19,B2:B19,0),""),IF(LEN(B2:B19)&gt;0,MATCH(B2:B19,B2:B19,0),""))&gt;0,1))</f>
        <v>#REF!</v>
      </c>
    </row>
    <row r="7" spans="1:8" x14ac:dyDescent="0.25">
      <c r="A7" t="e">
        <f>'Discovery Log'!#REF!</f>
        <v>#REF!</v>
      </c>
      <c r="B7" t="e">
        <f t="shared" si="0"/>
        <v>#REF!</v>
      </c>
      <c r="C7" s="25" t="e">
        <f>'Discovery Log'!#REF!</f>
        <v>#REF!</v>
      </c>
      <c r="D7" s="27" t="s">
        <v>34</v>
      </c>
      <c r="E7" s="26" t="e" cm="1">
        <f t="array" ref="E7">SUM(IF(FREQUENCY(IF(LEN(B20:B90)&gt;0,MATCH(B20:B90,B20:B90,0),""),IF(LEN(B20:B90)&gt;0,MATCH(B20:B90,B20:B90,0),""))&gt;0,1))</f>
        <v>#REF!</v>
      </c>
    </row>
    <row r="8" spans="1:8" x14ac:dyDescent="0.25">
      <c r="A8" t="e">
        <f>'Discovery Log'!#REF!</f>
        <v>#REF!</v>
      </c>
      <c r="B8" t="e">
        <f t="shared" si="0"/>
        <v>#REF!</v>
      </c>
      <c r="C8" s="25" t="e">
        <f>'Discovery Log'!#REF!</f>
        <v>#REF!</v>
      </c>
      <c r="D8" s="27" t="s">
        <v>35</v>
      </c>
      <c r="E8" s="26" cm="1">
        <f t="array" ref="E8">SUM(IF(FREQUENCY(IF(LEN(B91:B102)&gt;0,MATCH(B91:B102,B91:B102,0),""),IF(LEN(B91:B102)&gt;0,MATCH(B91:B102,B91:B102,0),""))&gt;0,1))</f>
        <v>3</v>
      </c>
    </row>
    <row r="9" spans="1:8" x14ac:dyDescent="0.25">
      <c r="A9" t="e">
        <f>'Discovery Log'!#REF!</f>
        <v>#REF!</v>
      </c>
      <c r="B9" t="e">
        <f t="shared" si="0"/>
        <v>#REF!</v>
      </c>
      <c r="C9" s="25" t="e">
        <f>'Discovery Log'!#REF!</f>
        <v>#REF!</v>
      </c>
      <c r="D9" s="27" t="s">
        <v>36</v>
      </c>
      <c r="E9" s="26" cm="1">
        <f t="array" ref="E9">SUM(IF(FREQUENCY(IF(LEN(B103:B109)&gt;0,MATCH(B103:B109,B103:B109,0),""),IF(LEN(B103:B109)&gt;0,MATCH(B103:B109,B103:B109,0),""))&gt;0,1))</f>
        <v>2</v>
      </c>
    </row>
    <row r="10" spans="1:8" x14ac:dyDescent="0.25">
      <c r="A10" t="e">
        <f>'Discovery Log'!#REF!</f>
        <v>#REF!</v>
      </c>
      <c r="B10" t="e">
        <f t="shared" si="0"/>
        <v>#REF!</v>
      </c>
      <c r="C10" s="25" t="e">
        <f>'Discovery Log'!#REF!</f>
        <v>#REF!</v>
      </c>
      <c r="D10" s="27" t="s">
        <v>44</v>
      </c>
      <c r="E10" s="26"/>
    </row>
    <row r="11" spans="1:8" x14ac:dyDescent="0.25">
      <c r="A11" t="e">
        <f>'Discovery Log'!#REF!</f>
        <v>#REF!</v>
      </c>
      <c r="B11" t="e">
        <f t="shared" si="0"/>
        <v>#REF!</v>
      </c>
      <c r="C11" s="25" t="e">
        <f>'Discovery Log'!#REF!</f>
        <v>#REF!</v>
      </c>
      <c r="D11" s="27" t="s">
        <v>45</v>
      </c>
      <c r="E11" s="26"/>
    </row>
    <row r="12" spans="1:8" x14ac:dyDescent="0.25">
      <c r="A12" t="e">
        <f>'Discovery Log'!#REF!</f>
        <v>#REF!</v>
      </c>
      <c r="B12" t="e">
        <f t="shared" si="0"/>
        <v>#REF!</v>
      </c>
      <c r="C12" s="25" t="e">
        <f>'Discovery Log'!#REF!</f>
        <v>#REF!</v>
      </c>
      <c r="D12" s="27" t="s">
        <v>46</v>
      </c>
      <c r="E12" s="26"/>
    </row>
    <row r="13" spans="1:8" x14ac:dyDescent="0.25">
      <c r="A13" t="e">
        <f>'Discovery Log'!#REF!</f>
        <v>#REF!</v>
      </c>
      <c r="B13" t="e">
        <f t="shared" si="0"/>
        <v>#REF!</v>
      </c>
      <c r="C13" s="25" t="e">
        <f>'Discovery Log'!#REF!</f>
        <v>#REF!</v>
      </c>
    </row>
    <row r="14" spans="1:8" ht="13.8" thickBot="1" x14ac:dyDescent="0.3">
      <c r="A14" t="e">
        <f>'Discovery Log'!#REF!</f>
        <v>#REF!</v>
      </c>
      <c r="B14" t="e">
        <f t="shared" si="0"/>
        <v>#REF!</v>
      </c>
      <c r="C14" s="25" t="e">
        <f>'Discovery Log'!#REF!</f>
        <v>#REF!</v>
      </c>
      <c r="E14" s="48" t="e">
        <f>SUM(E4:E12)</f>
        <v>#REF!</v>
      </c>
    </row>
    <row r="15" spans="1:8" ht="13.8" thickTop="1" x14ac:dyDescent="0.25">
      <c r="A15" t="e">
        <f>'Discovery Log'!#REF!</f>
        <v>#REF!</v>
      </c>
      <c r="B15" t="e">
        <f t="shared" si="0"/>
        <v>#REF!</v>
      </c>
      <c r="C15" s="25" t="e">
        <f>'Discovery Log'!#REF!</f>
        <v>#REF!</v>
      </c>
    </row>
    <row r="16" spans="1:8" x14ac:dyDescent="0.25">
      <c r="A16" t="e">
        <f>'Discovery Log'!#REF!</f>
        <v>#REF!</v>
      </c>
      <c r="B16" t="e">
        <f t="shared" si="0"/>
        <v>#REF!</v>
      </c>
      <c r="C16" s="25" t="e">
        <f>'Discovery Log'!#REF!</f>
        <v>#REF!</v>
      </c>
    </row>
    <row r="17" spans="1:3" x14ac:dyDescent="0.25">
      <c r="A17" t="e">
        <f>'Discovery Log'!#REF!</f>
        <v>#REF!</v>
      </c>
      <c r="B17" t="e">
        <f t="shared" si="0"/>
        <v>#REF!</v>
      </c>
      <c r="C17" s="25" t="e">
        <f>'Discovery Log'!#REF!</f>
        <v>#REF!</v>
      </c>
    </row>
    <row r="18" spans="1:3" x14ac:dyDescent="0.25">
      <c r="A18" t="e">
        <f>'Discovery Log'!#REF!</f>
        <v>#REF!</v>
      </c>
      <c r="B18" t="e">
        <f t="shared" si="0"/>
        <v>#REF!</v>
      </c>
      <c r="C18" s="25" t="e">
        <f>'Discovery Log'!#REF!</f>
        <v>#REF!</v>
      </c>
    </row>
    <row r="19" spans="1:3" x14ac:dyDescent="0.25">
      <c r="A19" t="e">
        <f>'Discovery Log'!#REF!</f>
        <v>#REF!</v>
      </c>
      <c r="B19" t="e">
        <f t="shared" si="0"/>
        <v>#REF!</v>
      </c>
      <c r="C19" s="25" t="e">
        <f>'Discovery Log'!#REF!</f>
        <v>#REF!</v>
      </c>
    </row>
    <row r="20" spans="1:3" x14ac:dyDescent="0.25">
      <c r="A20" t="e">
        <f>'Discovery Log'!#REF!</f>
        <v>#REF!</v>
      </c>
      <c r="B20" t="e">
        <f t="shared" si="0"/>
        <v>#REF!</v>
      </c>
      <c r="C20" s="25" t="e">
        <f>'Discovery Log'!#REF!</f>
        <v>#REF!</v>
      </c>
    </row>
    <row r="21" spans="1:3" x14ac:dyDescent="0.25">
      <c r="A21" t="e">
        <f>'Discovery Log'!#REF!</f>
        <v>#REF!</v>
      </c>
      <c r="B21" t="e">
        <f t="shared" si="0"/>
        <v>#REF!</v>
      </c>
      <c r="C21" s="25" t="e">
        <f>'Discovery Log'!#REF!</f>
        <v>#REF!</v>
      </c>
    </row>
    <row r="22" spans="1:3" x14ac:dyDescent="0.25">
      <c r="A22" t="e">
        <f>'Discovery Log'!#REF!</f>
        <v>#REF!</v>
      </c>
      <c r="B22" t="e">
        <f t="shared" si="0"/>
        <v>#REF!</v>
      </c>
      <c r="C22" s="25" t="e">
        <f>'Discovery Log'!#REF!</f>
        <v>#REF!</v>
      </c>
    </row>
    <row r="23" spans="1:3" x14ac:dyDescent="0.25">
      <c r="A23" t="e">
        <f>'Discovery Log'!#REF!</f>
        <v>#REF!</v>
      </c>
      <c r="B23" t="e">
        <f t="shared" ref="B23:B66" si="1">A23</f>
        <v>#REF!</v>
      </c>
      <c r="C23" s="25" t="e">
        <f>'Discovery Log'!#REF!</f>
        <v>#REF!</v>
      </c>
    </row>
    <row r="24" spans="1:3" x14ac:dyDescent="0.25">
      <c r="A24" t="e">
        <f>'Discovery Log'!#REF!</f>
        <v>#REF!</v>
      </c>
      <c r="B24" t="e">
        <f t="shared" si="1"/>
        <v>#REF!</v>
      </c>
      <c r="C24" s="25" t="e">
        <f>'Discovery Log'!#REF!</f>
        <v>#REF!</v>
      </c>
    </row>
    <row r="25" spans="1:3" x14ac:dyDescent="0.25">
      <c r="A25" t="e">
        <f>'Discovery Log'!#REF!</f>
        <v>#REF!</v>
      </c>
      <c r="B25" t="e">
        <f t="shared" si="1"/>
        <v>#REF!</v>
      </c>
      <c r="C25" s="25" t="e">
        <f>'Discovery Log'!#REF!</f>
        <v>#REF!</v>
      </c>
    </row>
    <row r="26" spans="1:3" x14ac:dyDescent="0.25">
      <c r="A26" t="e">
        <f>'Discovery Log'!#REF!</f>
        <v>#REF!</v>
      </c>
      <c r="B26" t="e">
        <f t="shared" si="1"/>
        <v>#REF!</v>
      </c>
      <c r="C26" s="25" t="e">
        <f>'Discovery Log'!#REF!</f>
        <v>#REF!</v>
      </c>
    </row>
    <row r="27" spans="1:3" x14ac:dyDescent="0.25">
      <c r="A27" t="e">
        <f>'Discovery Log'!#REF!</f>
        <v>#REF!</v>
      </c>
      <c r="B27" t="e">
        <f t="shared" si="1"/>
        <v>#REF!</v>
      </c>
      <c r="C27" s="25" t="e">
        <f>'Discovery Log'!#REF!</f>
        <v>#REF!</v>
      </c>
    </row>
    <row r="28" spans="1:3" x14ac:dyDescent="0.25">
      <c r="A28" t="e">
        <f>'Discovery Log'!#REF!</f>
        <v>#REF!</v>
      </c>
      <c r="B28" t="e">
        <f t="shared" si="1"/>
        <v>#REF!</v>
      </c>
      <c r="C28" s="25" t="e">
        <f>'Discovery Log'!#REF!</f>
        <v>#REF!</v>
      </c>
    </row>
    <row r="29" spans="1:3" x14ac:dyDescent="0.25">
      <c r="A29" t="e">
        <f>'Discovery Log'!#REF!</f>
        <v>#REF!</v>
      </c>
      <c r="B29" t="e">
        <f t="shared" si="1"/>
        <v>#REF!</v>
      </c>
      <c r="C29" s="25" t="e">
        <f>'Discovery Log'!#REF!</f>
        <v>#REF!</v>
      </c>
    </row>
    <row r="30" spans="1:3" x14ac:dyDescent="0.25">
      <c r="A30" t="e">
        <f>'Discovery Log'!#REF!</f>
        <v>#REF!</v>
      </c>
      <c r="B30" t="e">
        <f t="shared" si="1"/>
        <v>#REF!</v>
      </c>
      <c r="C30" s="25" t="e">
        <f>'Discovery Log'!#REF!</f>
        <v>#REF!</v>
      </c>
    </row>
    <row r="31" spans="1:3" x14ac:dyDescent="0.25">
      <c r="A31" t="e">
        <f>'Discovery Log'!#REF!</f>
        <v>#REF!</v>
      </c>
      <c r="B31" t="e">
        <f t="shared" si="1"/>
        <v>#REF!</v>
      </c>
      <c r="C31" s="25" t="e">
        <f>'Discovery Log'!#REF!</f>
        <v>#REF!</v>
      </c>
    </row>
    <row r="32" spans="1:3" x14ac:dyDescent="0.25">
      <c r="A32" t="e">
        <f>'Discovery Log'!#REF!</f>
        <v>#REF!</v>
      </c>
      <c r="B32" t="e">
        <f t="shared" si="1"/>
        <v>#REF!</v>
      </c>
      <c r="C32" s="25" t="e">
        <f>'Discovery Log'!#REF!</f>
        <v>#REF!</v>
      </c>
    </row>
    <row r="33" spans="1:3" x14ac:dyDescent="0.25">
      <c r="A33" t="e">
        <f>'Discovery Log'!#REF!</f>
        <v>#REF!</v>
      </c>
      <c r="B33" t="e">
        <f t="shared" si="1"/>
        <v>#REF!</v>
      </c>
      <c r="C33" s="25" t="e">
        <f>'Discovery Log'!#REF!</f>
        <v>#REF!</v>
      </c>
    </row>
    <row r="34" spans="1:3" x14ac:dyDescent="0.25">
      <c r="A34" t="e">
        <f>'Discovery Log'!#REF!</f>
        <v>#REF!</v>
      </c>
      <c r="B34" t="e">
        <f t="shared" si="1"/>
        <v>#REF!</v>
      </c>
      <c r="C34" s="25" t="e">
        <f>'Discovery Log'!#REF!</f>
        <v>#REF!</v>
      </c>
    </row>
    <row r="35" spans="1:3" x14ac:dyDescent="0.25">
      <c r="A35" t="e">
        <f>'Discovery Log'!#REF!</f>
        <v>#REF!</v>
      </c>
      <c r="B35" t="e">
        <f t="shared" si="1"/>
        <v>#REF!</v>
      </c>
      <c r="C35" s="25" t="e">
        <f>'Discovery Log'!#REF!</f>
        <v>#REF!</v>
      </c>
    </row>
    <row r="36" spans="1:3" x14ac:dyDescent="0.25">
      <c r="A36" t="e">
        <f>'Discovery Log'!#REF!</f>
        <v>#REF!</v>
      </c>
      <c r="B36" t="e">
        <f t="shared" si="1"/>
        <v>#REF!</v>
      </c>
      <c r="C36" s="25" t="e">
        <f>'Discovery Log'!#REF!</f>
        <v>#REF!</v>
      </c>
    </row>
    <row r="37" spans="1:3" x14ac:dyDescent="0.25">
      <c r="A37" t="str">
        <f>'Discovery Log'!D4</f>
        <v>OEIS-2</v>
      </c>
      <c r="B37" t="str">
        <f t="shared" si="1"/>
        <v>OEIS-2</v>
      </c>
      <c r="C37" s="25">
        <f>'Discovery Log'!J4</f>
        <v>45786</v>
      </c>
    </row>
    <row r="38" spans="1:3" x14ac:dyDescent="0.25">
      <c r="A38" t="str">
        <f>'Discovery Log'!D5</f>
        <v>OEIS-2</v>
      </c>
      <c r="B38" t="str">
        <f t="shared" si="1"/>
        <v>OEIS-2</v>
      </c>
      <c r="C38" s="25">
        <f>'Discovery Log'!J5</f>
        <v>45786</v>
      </c>
    </row>
    <row r="39" spans="1:3" x14ac:dyDescent="0.25">
      <c r="A39" t="str">
        <f>'Discovery Log'!D6</f>
        <v>OEIS-2</v>
      </c>
      <c r="B39" t="str">
        <f t="shared" si="1"/>
        <v>OEIS-2</v>
      </c>
      <c r="C39" s="25">
        <f>'Discovery Log'!J6</f>
        <v>45786</v>
      </c>
    </row>
    <row r="40" spans="1:3" x14ac:dyDescent="0.25">
      <c r="A40" t="str">
        <f>'Discovery Log'!D7</f>
        <v>OEIS-2</v>
      </c>
      <c r="B40" t="str">
        <f t="shared" si="1"/>
        <v>OEIS-2</v>
      </c>
      <c r="C40" s="25">
        <f>'Discovery Log'!J7</f>
        <v>45786</v>
      </c>
    </row>
    <row r="41" spans="1:3" x14ac:dyDescent="0.25">
      <c r="A41" t="str">
        <f>'Discovery Log'!D8</f>
        <v>OEIS-2</v>
      </c>
      <c r="B41" t="str">
        <f t="shared" si="1"/>
        <v>OEIS-2</v>
      </c>
      <c r="C41" s="25">
        <f>'Discovery Log'!J8</f>
        <v>45786</v>
      </c>
    </row>
    <row r="42" spans="1:3" x14ac:dyDescent="0.25">
      <c r="A42" t="str">
        <f>'Discovery Log'!D9</f>
        <v>OEIS-2</v>
      </c>
      <c r="B42" t="str">
        <f t="shared" si="1"/>
        <v>OEIS-2</v>
      </c>
      <c r="C42" s="25">
        <f>'Discovery Log'!J9</f>
        <v>45786</v>
      </c>
    </row>
    <row r="43" spans="1:3" x14ac:dyDescent="0.25">
      <c r="A43" t="str">
        <f>'Discovery Log'!D10</f>
        <v>OEIS-2</v>
      </c>
      <c r="B43" t="str">
        <f t="shared" si="1"/>
        <v>OEIS-2</v>
      </c>
      <c r="C43" s="25">
        <f>'Discovery Log'!J10</f>
        <v>45786</v>
      </c>
    </row>
    <row r="44" spans="1:3" x14ac:dyDescent="0.25">
      <c r="A44" t="str">
        <f>'Discovery Log'!D11</f>
        <v>OEIS-2</v>
      </c>
      <c r="B44" t="str">
        <f t="shared" si="1"/>
        <v>OEIS-2</v>
      </c>
      <c r="C44" s="25">
        <f>'Discovery Log'!J11</f>
        <v>45786</v>
      </c>
    </row>
    <row r="45" spans="1:3" x14ac:dyDescent="0.25">
      <c r="A45" t="str">
        <f>'Discovery Log'!D12</f>
        <v>OEIS-2</v>
      </c>
      <c r="B45" t="str">
        <f t="shared" si="1"/>
        <v>OEIS-2</v>
      </c>
      <c r="C45" s="25">
        <f>'Discovery Log'!J12</f>
        <v>45786</v>
      </c>
    </row>
    <row r="46" spans="1:3" x14ac:dyDescent="0.25">
      <c r="A46" t="str">
        <f>'Discovery Log'!D13</f>
        <v>OEIS-2</v>
      </c>
      <c r="B46" t="str">
        <f t="shared" si="1"/>
        <v>OEIS-2</v>
      </c>
      <c r="C46" s="25">
        <f>'Discovery Log'!J13</f>
        <v>45786</v>
      </c>
    </row>
    <row r="47" spans="1:3" x14ac:dyDescent="0.25">
      <c r="A47" t="str">
        <f>'Discovery Log'!D14</f>
        <v>MGRA-3</v>
      </c>
      <c r="B47" t="str">
        <f t="shared" si="1"/>
        <v>MGRA-3</v>
      </c>
      <c r="C47" s="25">
        <f>'Discovery Log'!J14</f>
        <v>45789</v>
      </c>
    </row>
    <row r="48" spans="1:3" x14ac:dyDescent="0.25">
      <c r="A48" t="str">
        <f>'Discovery Log'!D15</f>
        <v>MGRA-3</v>
      </c>
      <c r="B48" t="str">
        <f t="shared" si="1"/>
        <v>MGRA-3</v>
      </c>
      <c r="C48" s="25">
        <f>'Discovery Log'!J15</f>
        <v>45789</v>
      </c>
    </row>
    <row r="49" spans="1:3" x14ac:dyDescent="0.25">
      <c r="A49" t="str">
        <f>'Discovery Log'!D16</f>
        <v>MGRA-3</v>
      </c>
      <c r="B49" t="str">
        <f t="shared" si="1"/>
        <v>MGRA-3</v>
      </c>
      <c r="C49" s="25">
        <f>'Discovery Log'!J16</f>
        <v>45789</v>
      </c>
    </row>
    <row r="50" spans="1:3" x14ac:dyDescent="0.25">
      <c r="A50" t="str">
        <f>'Discovery Log'!D17</f>
        <v>MGRA-3</v>
      </c>
      <c r="B50" t="str">
        <f t="shared" si="1"/>
        <v>MGRA-3</v>
      </c>
      <c r="C50" s="25">
        <f>'Discovery Log'!J17</f>
        <v>45789</v>
      </c>
    </row>
    <row r="51" spans="1:3" x14ac:dyDescent="0.25">
      <c r="A51" t="str">
        <f>'Discovery Log'!D18</f>
        <v>MGRA-3</v>
      </c>
      <c r="B51" t="str">
        <f t="shared" si="1"/>
        <v>MGRA-3</v>
      </c>
      <c r="C51" s="25">
        <f>'Discovery Log'!J18</f>
        <v>45789</v>
      </c>
    </row>
    <row r="52" spans="1:3" x14ac:dyDescent="0.25">
      <c r="A52" t="str">
        <f>'Discovery Log'!D19</f>
        <v>MGRA-3</v>
      </c>
      <c r="B52" t="str">
        <f t="shared" si="1"/>
        <v>MGRA-3</v>
      </c>
      <c r="C52" s="25">
        <f>'Discovery Log'!J19</f>
        <v>45789</v>
      </c>
    </row>
    <row r="53" spans="1:3" x14ac:dyDescent="0.25">
      <c r="A53" t="str">
        <f>'Discovery Log'!D20</f>
        <v>MGRA-3</v>
      </c>
      <c r="B53" t="str">
        <f t="shared" si="1"/>
        <v>MGRA-3</v>
      </c>
      <c r="C53" s="25">
        <f>'Discovery Log'!J20</f>
        <v>45789</v>
      </c>
    </row>
    <row r="54" spans="1:3" x14ac:dyDescent="0.25">
      <c r="A54" t="str">
        <f>'Discovery Log'!D21</f>
        <v>MGRA-3</v>
      </c>
      <c r="B54" t="str">
        <f t="shared" si="1"/>
        <v>MGRA-3</v>
      </c>
      <c r="C54" s="25">
        <f>'Discovery Log'!J21</f>
        <v>45789</v>
      </c>
    </row>
    <row r="55" spans="1:3" x14ac:dyDescent="0.25">
      <c r="A55" t="str">
        <f>'Discovery Log'!D22</f>
        <v>MGRA-3</v>
      </c>
      <c r="B55" t="str">
        <f t="shared" si="1"/>
        <v>MGRA-3</v>
      </c>
      <c r="C55" s="25">
        <f>'Discovery Log'!J22</f>
        <v>45789</v>
      </c>
    </row>
    <row r="56" spans="1:3" x14ac:dyDescent="0.25">
      <c r="A56" t="str">
        <f>'Discovery Log'!D23</f>
        <v>MGRA-3</v>
      </c>
      <c r="B56" t="str">
        <f t="shared" si="1"/>
        <v>MGRA-3</v>
      </c>
      <c r="C56" s="25">
        <f>'Discovery Log'!J23</f>
        <v>45789</v>
      </c>
    </row>
    <row r="57" spans="1:3" x14ac:dyDescent="0.25">
      <c r="A57" t="str">
        <f>'Discovery Log'!D24</f>
        <v>MGRA-3</v>
      </c>
      <c r="B57" t="str">
        <f t="shared" si="1"/>
        <v>MGRA-3</v>
      </c>
      <c r="C57" s="25">
        <f>'Discovery Log'!J24</f>
        <v>45789</v>
      </c>
    </row>
    <row r="58" spans="1:3" x14ac:dyDescent="0.25">
      <c r="A58" t="str">
        <f>'Discovery Log'!D25</f>
        <v>OEIS-3</v>
      </c>
      <c r="B58" t="str">
        <f t="shared" si="1"/>
        <v>OEIS-3</v>
      </c>
      <c r="C58" s="25">
        <f>'Discovery Log'!J25</f>
        <v>45790</v>
      </c>
    </row>
    <row r="59" spans="1:3" x14ac:dyDescent="0.25">
      <c r="A59" t="str">
        <f>'Discovery Log'!D26</f>
        <v>OEIS-3</v>
      </c>
      <c r="B59" t="str">
        <f t="shared" si="1"/>
        <v>OEIS-3</v>
      </c>
      <c r="C59" s="25">
        <f>'Discovery Log'!J26</f>
        <v>45790</v>
      </c>
    </row>
    <row r="60" spans="1:3" x14ac:dyDescent="0.25">
      <c r="A60" t="str">
        <f>'Discovery Log'!D27</f>
        <v>OEIS-3</v>
      </c>
      <c r="B60" t="str">
        <f t="shared" si="1"/>
        <v>OEIS-3</v>
      </c>
      <c r="C60" s="25">
        <f>'Discovery Log'!J27</f>
        <v>45790</v>
      </c>
    </row>
    <row r="61" spans="1:3" x14ac:dyDescent="0.25">
      <c r="A61" t="str">
        <f>'Discovery Log'!D28</f>
        <v>OEIS-3</v>
      </c>
      <c r="B61" t="str">
        <f t="shared" si="1"/>
        <v>OEIS-3</v>
      </c>
      <c r="C61" s="25">
        <f>'Discovery Log'!J28</f>
        <v>45790</v>
      </c>
    </row>
    <row r="62" spans="1:3" x14ac:dyDescent="0.25">
      <c r="A62" t="str">
        <f>'Discovery Log'!D29</f>
        <v>OEIS-3</v>
      </c>
      <c r="B62" t="str">
        <f t="shared" si="1"/>
        <v>OEIS-3</v>
      </c>
      <c r="C62" s="25">
        <f>'Discovery Log'!J29</f>
        <v>45790</v>
      </c>
    </row>
    <row r="63" spans="1:3" x14ac:dyDescent="0.25">
      <c r="A63" t="str">
        <f>'Discovery Log'!D30</f>
        <v>OEIS-3</v>
      </c>
      <c r="B63" t="str">
        <f t="shared" si="1"/>
        <v>OEIS-3</v>
      </c>
      <c r="C63" s="25">
        <f>'Discovery Log'!J30</f>
        <v>45790</v>
      </c>
    </row>
    <row r="64" spans="1:3" x14ac:dyDescent="0.25">
      <c r="A64" t="str">
        <f>'Discovery Log'!D31</f>
        <v>OEIS-4</v>
      </c>
      <c r="B64" t="str">
        <f t="shared" si="1"/>
        <v>OEIS-4</v>
      </c>
      <c r="C64" s="25">
        <f>'Discovery Log'!J31</f>
        <v>45792</v>
      </c>
    </row>
    <row r="65" spans="1:3" x14ac:dyDescent="0.25">
      <c r="A65" t="str">
        <f>'Discovery Log'!D32</f>
        <v>OEIS-4</v>
      </c>
      <c r="B65" t="str">
        <f t="shared" si="1"/>
        <v>OEIS-4</v>
      </c>
      <c r="C65" s="25">
        <f>'Discovery Log'!J32</f>
        <v>45792</v>
      </c>
    </row>
    <row r="66" spans="1:3" x14ac:dyDescent="0.25">
      <c r="A66" t="str">
        <f>'Discovery Log'!D33</f>
        <v>OEIS-4</v>
      </c>
      <c r="B66" t="str">
        <f t="shared" si="1"/>
        <v>OEIS-4</v>
      </c>
      <c r="C66" s="25">
        <f>'Discovery Log'!J33</f>
        <v>45792</v>
      </c>
    </row>
    <row r="67" spans="1:3" x14ac:dyDescent="0.25">
      <c r="A67" t="str">
        <f>'Discovery Log'!D34</f>
        <v>OEIS-4</v>
      </c>
      <c r="B67" t="str">
        <f t="shared" ref="B67:B130" si="2">A67</f>
        <v>OEIS-4</v>
      </c>
      <c r="C67" s="25">
        <f>'Discovery Log'!J34</f>
        <v>45792</v>
      </c>
    </row>
    <row r="68" spans="1:3" x14ac:dyDescent="0.25">
      <c r="A68" t="str">
        <f>'Discovery Log'!D35</f>
        <v>OEIS-4</v>
      </c>
      <c r="B68" t="str">
        <f t="shared" si="2"/>
        <v>OEIS-4</v>
      </c>
      <c r="C68" s="25">
        <f>'Discovery Log'!J35</f>
        <v>45792</v>
      </c>
    </row>
    <row r="69" spans="1:3" x14ac:dyDescent="0.25">
      <c r="A69" t="str">
        <f>'Discovery Log'!D36</f>
        <v>OEIS-4</v>
      </c>
      <c r="B69" t="str">
        <f t="shared" si="2"/>
        <v>OEIS-4</v>
      </c>
      <c r="C69" s="25">
        <f>'Discovery Log'!J36</f>
        <v>45792</v>
      </c>
    </row>
    <row r="70" spans="1:3" x14ac:dyDescent="0.25">
      <c r="A70" t="str">
        <f>'Discovery Log'!D37</f>
        <v>OEIS-4</v>
      </c>
      <c r="B70" t="str">
        <f t="shared" si="2"/>
        <v>OEIS-4</v>
      </c>
      <c r="C70" s="25">
        <f>'Discovery Log'!J37</f>
        <v>45792</v>
      </c>
    </row>
    <row r="71" spans="1:3" x14ac:dyDescent="0.25">
      <c r="A71" t="str">
        <f>'Discovery Log'!D38</f>
        <v>OEIS-4</v>
      </c>
      <c r="B71" t="str">
        <f t="shared" si="2"/>
        <v>OEIS-4</v>
      </c>
      <c r="C71" s="25">
        <f>'Discovery Log'!J38</f>
        <v>45792</v>
      </c>
    </row>
    <row r="72" spans="1:3" x14ac:dyDescent="0.25">
      <c r="A72" t="str">
        <f>'Discovery Log'!D39</f>
        <v>OEIS-4</v>
      </c>
      <c r="B72" t="str">
        <f t="shared" si="2"/>
        <v>OEIS-4</v>
      </c>
      <c r="C72" s="25">
        <f>'Discovery Log'!J39</f>
        <v>45792</v>
      </c>
    </row>
    <row r="73" spans="1:3" x14ac:dyDescent="0.25">
      <c r="A73" t="str">
        <f>'Discovery Log'!D40</f>
        <v>OEIS-4</v>
      </c>
      <c r="B73" t="str">
        <f t="shared" si="2"/>
        <v>OEIS-4</v>
      </c>
      <c r="C73" s="25">
        <f>'Discovery Log'!J40</f>
        <v>45792</v>
      </c>
    </row>
    <row r="74" spans="1:3" x14ac:dyDescent="0.25">
      <c r="A74" t="str">
        <f>'Discovery Log'!D41</f>
        <v>OEIS-4</v>
      </c>
      <c r="B74" t="str">
        <f t="shared" si="2"/>
        <v>OEIS-4</v>
      </c>
      <c r="C74" s="25">
        <f>'Discovery Log'!J41</f>
        <v>45792</v>
      </c>
    </row>
    <row r="75" spans="1:3" x14ac:dyDescent="0.25">
      <c r="A75" t="str">
        <f>'Discovery Log'!D42</f>
        <v>OEIS-5</v>
      </c>
      <c r="B75" t="str">
        <f t="shared" si="2"/>
        <v>OEIS-5</v>
      </c>
      <c r="C75" s="25">
        <f>'Discovery Log'!J42</f>
        <v>45793</v>
      </c>
    </row>
    <row r="76" spans="1:3" x14ac:dyDescent="0.25">
      <c r="A76" t="str">
        <f>'Discovery Log'!D43</f>
        <v>OEIS-5</v>
      </c>
      <c r="B76" t="str">
        <f t="shared" si="2"/>
        <v>OEIS-5</v>
      </c>
      <c r="C76" s="25">
        <f>'Discovery Log'!J43</f>
        <v>45793</v>
      </c>
    </row>
    <row r="77" spans="1:3" x14ac:dyDescent="0.25">
      <c r="A77" t="str">
        <f>'Discovery Log'!D44</f>
        <v>OEIS-5</v>
      </c>
      <c r="B77" t="str">
        <f t="shared" si="2"/>
        <v>OEIS-5</v>
      </c>
      <c r="C77" s="25">
        <f>'Discovery Log'!J44</f>
        <v>45793</v>
      </c>
    </row>
    <row r="78" spans="1:3" x14ac:dyDescent="0.25">
      <c r="A78" t="str">
        <f>'Discovery Log'!D45</f>
        <v>OEIS-5</v>
      </c>
      <c r="B78" t="str">
        <f t="shared" si="2"/>
        <v>OEIS-5</v>
      </c>
      <c r="C78" s="25">
        <f>'Discovery Log'!J45</f>
        <v>45793</v>
      </c>
    </row>
    <row r="79" spans="1:3" x14ac:dyDescent="0.25">
      <c r="A79" t="str">
        <f>'Discovery Log'!D46</f>
        <v>OEIS-5</v>
      </c>
      <c r="B79" t="str">
        <f t="shared" si="2"/>
        <v>OEIS-5</v>
      </c>
      <c r="C79" s="25">
        <f>'Discovery Log'!J46</f>
        <v>45793</v>
      </c>
    </row>
    <row r="80" spans="1:3" x14ac:dyDescent="0.25">
      <c r="A80" t="str">
        <f>'Discovery Log'!D47</f>
        <v>OEIS-5</v>
      </c>
      <c r="B80" t="str">
        <f t="shared" si="2"/>
        <v>OEIS-5</v>
      </c>
      <c r="C80" s="25">
        <f>'Discovery Log'!J47</f>
        <v>45793</v>
      </c>
    </row>
    <row r="81" spans="1:3" x14ac:dyDescent="0.25">
      <c r="A81" t="str">
        <f>'Discovery Log'!D48</f>
        <v>OEIS-5</v>
      </c>
      <c r="B81" t="str">
        <f t="shared" si="2"/>
        <v>OEIS-5</v>
      </c>
      <c r="C81" s="25">
        <f>'Discovery Log'!J48</f>
        <v>45793</v>
      </c>
    </row>
    <row r="82" spans="1:3" x14ac:dyDescent="0.25">
      <c r="A82" t="str">
        <f>'Discovery Log'!D49</f>
        <v>OEIS-5</v>
      </c>
      <c r="B82" t="str">
        <f t="shared" si="2"/>
        <v>OEIS-5</v>
      </c>
      <c r="C82" s="25">
        <f>'Discovery Log'!J49</f>
        <v>45793</v>
      </c>
    </row>
    <row r="83" spans="1:3" x14ac:dyDescent="0.25">
      <c r="A83" t="str">
        <f>'Discovery Log'!D50</f>
        <v>OEIS-5</v>
      </c>
      <c r="B83" t="str">
        <f t="shared" si="2"/>
        <v>OEIS-5</v>
      </c>
      <c r="C83" s="25">
        <f>'Discovery Log'!J50</f>
        <v>45793</v>
      </c>
    </row>
    <row r="84" spans="1:3" x14ac:dyDescent="0.25">
      <c r="A84" t="str">
        <f>'Discovery Log'!D51</f>
        <v>OEIS-5</v>
      </c>
      <c r="B84" t="str">
        <f t="shared" si="2"/>
        <v>OEIS-5</v>
      </c>
      <c r="C84" s="25">
        <f>'Discovery Log'!J51</f>
        <v>45793</v>
      </c>
    </row>
    <row r="85" spans="1:3" x14ac:dyDescent="0.25">
      <c r="A85" t="str">
        <f>'Discovery Log'!D52</f>
        <v>OEIS-5</v>
      </c>
      <c r="B85" t="str">
        <f t="shared" si="2"/>
        <v>OEIS-5</v>
      </c>
      <c r="C85" s="25">
        <f>'Discovery Log'!J52</f>
        <v>45793</v>
      </c>
    </row>
    <row r="86" spans="1:3" x14ac:dyDescent="0.25">
      <c r="A86" t="str">
        <f>'Discovery Log'!D53</f>
        <v>OEIS-5</v>
      </c>
      <c r="B86" t="str">
        <f t="shared" si="2"/>
        <v>OEIS-5</v>
      </c>
      <c r="C86" s="25">
        <f>'Discovery Log'!J53</f>
        <v>45793</v>
      </c>
    </row>
    <row r="87" spans="1:3" x14ac:dyDescent="0.25">
      <c r="A87" t="str">
        <f>'Discovery Log'!D54</f>
        <v>OEIS-5</v>
      </c>
      <c r="B87" t="str">
        <f t="shared" si="2"/>
        <v>OEIS-5</v>
      </c>
      <c r="C87" s="25">
        <f>'Discovery Log'!J54</f>
        <v>45793</v>
      </c>
    </row>
    <row r="88" spans="1:3" x14ac:dyDescent="0.25">
      <c r="A88" t="str">
        <f>'Discovery Log'!D55</f>
        <v>OEIS-5</v>
      </c>
      <c r="B88" t="str">
        <f t="shared" ref="B88:B91" si="3">A88</f>
        <v>OEIS-5</v>
      </c>
      <c r="C88" s="25">
        <f>'Discovery Log'!J55</f>
        <v>45793</v>
      </c>
    </row>
    <row r="89" spans="1:3" x14ac:dyDescent="0.25">
      <c r="A89" t="str">
        <f>'Discovery Log'!D56</f>
        <v>OEIS-5</v>
      </c>
      <c r="B89" t="str">
        <f t="shared" si="3"/>
        <v>OEIS-5</v>
      </c>
      <c r="C89" s="25">
        <f>'Discovery Log'!J56</f>
        <v>45793</v>
      </c>
    </row>
    <row r="90" spans="1:3" x14ac:dyDescent="0.25">
      <c r="A90" t="str">
        <f>'Discovery Log'!D57</f>
        <v>OEIS-5</v>
      </c>
      <c r="B90" t="str">
        <f t="shared" si="3"/>
        <v>OEIS-5</v>
      </c>
      <c r="C90" s="25">
        <f>'Discovery Log'!J57</f>
        <v>45793</v>
      </c>
    </row>
    <row r="91" spans="1:3" x14ac:dyDescent="0.25">
      <c r="A91" t="str">
        <f>'Discovery Log'!D58</f>
        <v>OEIS-5</v>
      </c>
      <c r="B91" t="str">
        <f t="shared" si="3"/>
        <v>OEIS-5</v>
      </c>
      <c r="C91" s="25">
        <f>'Discovery Log'!J58</f>
        <v>45793</v>
      </c>
    </row>
    <row r="92" spans="1:3" x14ac:dyDescent="0.25">
      <c r="A92" t="str">
        <f>'Discovery Log'!D58</f>
        <v>OEIS-5</v>
      </c>
      <c r="B92" t="str">
        <f t="shared" si="2"/>
        <v>OEIS-5</v>
      </c>
      <c r="C92" s="25">
        <f>'Discovery Log'!J58</f>
        <v>45793</v>
      </c>
    </row>
    <row r="93" spans="1:3" x14ac:dyDescent="0.25">
      <c r="A93" t="str">
        <f>'Discovery Log'!D59</f>
        <v>OEIS-6</v>
      </c>
      <c r="B93" t="str">
        <f t="shared" si="2"/>
        <v>OEIS-6</v>
      </c>
      <c r="C93" s="25">
        <f>'Discovery Log'!J59</f>
        <v>45797</v>
      </c>
    </row>
    <row r="94" spans="1:3" x14ac:dyDescent="0.25">
      <c r="A94" t="str">
        <f>'Discovery Log'!D60</f>
        <v>OEIS-6</v>
      </c>
      <c r="B94" t="str">
        <f t="shared" si="2"/>
        <v>OEIS-6</v>
      </c>
      <c r="C94" s="25">
        <f>'Discovery Log'!J60</f>
        <v>45797</v>
      </c>
    </row>
    <row r="95" spans="1:3" x14ac:dyDescent="0.25">
      <c r="A95" t="str">
        <f>'Discovery Log'!D61</f>
        <v>OEIS-6</v>
      </c>
      <c r="B95" t="str">
        <f t="shared" ref="B95:B102" si="4">A95</f>
        <v>OEIS-6</v>
      </c>
      <c r="C95" s="25">
        <f>'Discovery Log'!J61</f>
        <v>45797</v>
      </c>
    </row>
    <row r="96" spans="1:3" x14ac:dyDescent="0.25">
      <c r="A96" t="str">
        <f>'Discovery Log'!D62</f>
        <v>OEIS-6</v>
      </c>
      <c r="B96" t="str">
        <f t="shared" si="4"/>
        <v>OEIS-6</v>
      </c>
      <c r="C96" s="25">
        <f>'Discovery Log'!J62</f>
        <v>45797</v>
      </c>
    </row>
    <row r="97" spans="1:3" x14ac:dyDescent="0.25">
      <c r="A97" t="str">
        <f>'Discovery Log'!D63</f>
        <v>OEIS-6</v>
      </c>
      <c r="B97" t="str">
        <f t="shared" si="4"/>
        <v>OEIS-6</v>
      </c>
      <c r="C97" s="25">
        <f>'Discovery Log'!J63</f>
        <v>45797</v>
      </c>
    </row>
    <row r="98" spans="1:3" x14ac:dyDescent="0.25">
      <c r="A98" t="str">
        <f>'Discovery Log'!D64</f>
        <v>OEIS-6</v>
      </c>
      <c r="B98" t="str">
        <f t="shared" si="4"/>
        <v>OEIS-6</v>
      </c>
      <c r="C98" s="25">
        <f>'Discovery Log'!J64</f>
        <v>45797</v>
      </c>
    </row>
    <row r="99" spans="1:3" x14ac:dyDescent="0.25">
      <c r="A99" t="str">
        <f>'Discovery Log'!D65</f>
        <v>OEIS-6</v>
      </c>
      <c r="B99" t="str">
        <f t="shared" si="4"/>
        <v>OEIS-6</v>
      </c>
      <c r="C99" s="25">
        <f>'Discovery Log'!J65</f>
        <v>45797</v>
      </c>
    </row>
    <row r="100" spans="1:3" x14ac:dyDescent="0.25">
      <c r="A100" t="str">
        <f>'Discovery Log'!D66</f>
        <v>OEIS-6</v>
      </c>
      <c r="B100" t="str">
        <f t="shared" si="4"/>
        <v>OEIS-6</v>
      </c>
      <c r="C100" s="25">
        <f>'Discovery Log'!J66</f>
        <v>45797</v>
      </c>
    </row>
    <row r="101" spans="1:3" x14ac:dyDescent="0.25">
      <c r="A101" t="str">
        <f>'Discovery Log'!D67</f>
        <v>OEIS-6</v>
      </c>
      <c r="B101" t="str">
        <f t="shared" si="4"/>
        <v>OEIS-6</v>
      </c>
      <c r="C101" s="25">
        <f>'Discovery Log'!J67</f>
        <v>45797</v>
      </c>
    </row>
    <row r="102" spans="1:3" x14ac:dyDescent="0.25">
      <c r="A102" t="str">
        <f>'Discovery Log'!D87</f>
        <v>OEIS-7</v>
      </c>
      <c r="B102" t="str">
        <f t="shared" si="4"/>
        <v>OEIS-7</v>
      </c>
      <c r="C102" s="25">
        <f>'Discovery Log'!J87</f>
        <v>45800</v>
      </c>
    </row>
    <row r="103" spans="1:3" x14ac:dyDescent="0.25">
      <c r="A103" t="str">
        <f>'Discovery Log'!D88</f>
        <v>OEIS-7</v>
      </c>
      <c r="B103" t="str">
        <f t="shared" ref="B103:B107" si="5">A103</f>
        <v>OEIS-7</v>
      </c>
      <c r="C103" s="25">
        <f>'Discovery Log'!J88</f>
        <v>45800</v>
      </c>
    </row>
    <row r="104" spans="1:3" x14ac:dyDescent="0.25">
      <c r="A104" t="str">
        <f>'Discovery Log'!D89</f>
        <v>OEIS-7</v>
      </c>
      <c r="B104" t="str">
        <f t="shared" si="5"/>
        <v>OEIS-7</v>
      </c>
      <c r="C104" s="25">
        <f>'Discovery Log'!J89</f>
        <v>45800</v>
      </c>
    </row>
    <row r="105" spans="1:3" x14ac:dyDescent="0.25">
      <c r="A105" t="str">
        <f>'Discovery Log'!D90</f>
        <v>OEIS-7</v>
      </c>
      <c r="B105" t="str">
        <f t="shared" si="5"/>
        <v>OEIS-7</v>
      </c>
      <c r="C105" s="25">
        <f>'Discovery Log'!J90</f>
        <v>45800</v>
      </c>
    </row>
    <row r="106" spans="1:3" x14ac:dyDescent="0.25">
      <c r="A106" t="str">
        <f>'Discovery Log'!D91</f>
        <v>SPD-1</v>
      </c>
      <c r="B106" t="str">
        <f t="shared" si="5"/>
        <v>SPD-1</v>
      </c>
      <c r="C106" s="25">
        <f>'Discovery Log'!J91</f>
        <v>45804</v>
      </c>
    </row>
    <row r="107" spans="1:3" x14ac:dyDescent="0.25">
      <c r="A107" t="str">
        <f>'Discovery Log'!D92</f>
        <v>SPD-1</v>
      </c>
      <c r="B107" t="str">
        <f t="shared" si="5"/>
        <v>SPD-1</v>
      </c>
      <c r="C107" s="25">
        <f>'Discovery Log'!J92</f>
        <v>45804</v>
      </c>
    </row>
    <row r="108" spans="1:3" x14ac:dyDescent="0.25">
      <c r="A108" t="str">
        <f>'Discovery Log'!D93</f>
        <v>SPD-1</v>
      </c>
      <c r="B108" t="str">
        <f t="shared" si="2"/>
        <v>SPD-1</v>
      </c>
      <c r="C108" s="25">
        <f>'Discovery Log'!J93</f>
        <v>45804</v>
      </c>
    </row>
    <row r="109" spans="1:3" x14ac:dyDescent="0.25">
      <c r="A109" t="str">
        <f>'Discovery Log'!D94</f>
        <v>SPD-1</v>
      </c>
      <c r="B109" t="str">
        <f t="shared" si="2"/>
        <v>SPD-1</v>
      </c>
      <c r="C109" s="25">
        <f>'Discovery Log'!J94</f>
        <v>45804</v>
      </c>
    </row>
    <row r="110" spans="1:3" x14ac:dyDescent="0.25">
      <c r="A110" t="str">
        <f>'Discovery Log'!D95</f>
        <v>SPD-1</v>
      </c>
      <c r="B110" t="str">
        <f t="shared" si="2"/>
        <v>SPD-1</v>
      </c>
      <c r="C110" s="25">
        <f>'Discovery Log'!J95</f>
        <v>45804</v>
      </c>
    </row>
    <row r="111" spans="1:3" x14ac:dyDescent="0.25">
      <c r="A111" t="str">
        <f>'Discovery Log'!D96</f>
        <v>SPD-1</v>
      </c>
      <c r="B111" t="str">
        <f t="shared" si="2"/>
        <v>SPD-1</v>
      </c>
      <c r="C111" s="25">
        <f>'Discovery Log'!J96</f>
        <v>45804</v>
      </c>
    </row>
    <row r="112" spans="1:3" x14ac:dyDescent="0.25">
      <c r="A112" t="str">
        <f>'Discovery Log'!D97</f>
        <v>SPD-1</v>
      </c>
      <c r="B112" t="str">
        <f t="shared" si="2"/>
        <v>SPD-1</v>
      </c>
      <c r="C112" s="25">
        <f>'Discovery Log'!J97</f>
        <v>45804</v>
      </c>
    </row>
    <row r="113" spans="1:3" x14ac:dyDescent="0.25">
      <c r="A113" t="str">
        <f>'Discovery Log'!D98</f>
        <v>SPD-1</v>
      </c>
      <c r="B113" t="str">
        <f t="shared" si="2"/>
        <v>SPD-1</v>
      </c>
      <c r="C113" s="25">
        <f>'Discovery Log'!J98</f>
        <v>45804</v>
      </c>
    </row>
    <row r="114" spans="1:3" x14ac:dyDescent="0.25">
      <c r="A114" t="str">
        <f>'Discovery Log'!D99</f>
        <v>MGRA-5</v>
      </c>
      <c r="B114" t="str">
        <f t="shared" si="2"/>
        <v>MGRA-5</v>
      </c>
      <c r="C114" s="25">
        <f>'Discovery Log'!J99</f>
        <v>45807</v>
      </c>
    </row>
    <row r="115" spans="1:3" x14ac:dyDescent="0.25">
      <c r="A115" t="str">
        <f>'Discovery Log'!D100</f>
        <v>MGRA-5</v>
      </c>
      <c r="B115" t="str">
        <f t="shared" si="2"/>
        <v>MGRA-5</v>
      </c>
      <c r="C115" s="25">
        <f>'Discovery Log'!J100</f>
        <v>45807</v>
      </c>
    </row>
    <row r="116" spans="1:3" x14ac:dyDescent="0.25">
      <c r="A116" t="str">
        <f>'Discovery Log'!D101</f>
        <v>OEIS-8</v>
      </c>
      <c r="B116" t="str">
        <f t="shared" si="2"/>
        <v>OEIS-8</v>
      </c>
      <c r="C116" s="25">
        <f>'Discovery Log'!J101</f>
        <v>45807</v>
      </c>
    </row>
    <row r="117" spans="1:3" x14ac:dyDescent="0.25">
      <c r="A117" t="str">
        <f>'Discovery Log'!D102</f>
        <v>OEIS-8</v>
      </c>
      <c r="B117" t="str">
        <f t="shared" si="2"/>
        <v>OEIS-8</v>
      </c>
      <c r="C117" s="25">
        <f>'Discovery Log'!J102</f>
        <v>45807</v>
      </c>
    </row>
    <row r="118" spans="1:3" x14ac:dyDescent="0.25">
      <c r="A118" t="str">
        <f>'Discovery Log'!D103</f>
        <v>OEIS-8</v>
      </c>
      <c r="B118" t="str">
        <f t="shared" si="2"/>
        <v>OEIS-8</v>
      </c>
      <c r="C118" s="25">
        <f>'Discovery Log'!J103</f>
        <v>45807</v>
      </c>
    </row>
    <row r="119" spans="1:3" x14ac:dyDescent="0.25">
      <c r="A119" t="str">
        <f>'Discovery Log'!D104</f>
        <v>OEIS-8</v>
      </c>
      <c r="B119" t="str">
        <f t="shared" si="2"/>
        <v>OEIS-8</v>
      </c>
      <c r="C119" s="25">
        <f>'Discovery Log'!J104</f>
        <v>45807</v>
      </c>
    </row>
    <row r="120" spans="1:3" x14ac:dyDescent="0.25">
      <c r="A120" t="str">
        <f>'Discovery Log'!D105</f>
        <v>OEIS-8</v>
      </c>
      <c r="B120" t="str">
        <f t="shared" si="2"/>
        <v>OEIS-8</v>
      </c>
      <c r="C120" s="25">
        <f>'Discovery Log'!J105</f>
        <v>45807</v>
      </c>
    </row>
    <row r="121" spans="1:3" x14ac:dyDescent="0.25">
      <c r="A121" t="str">
        <f>'Discovery Log'!D106</f>
        <v>MGRA-6</v>
      </c>
      <c r="B121" t="str">
        <f t="shared" si="2"/>
        <v>MGRA-6</v>
      </c>
      <c r="C121" s="25">
        <f>'Discovery Log'!J106</f>
        <v>45814</v>
      </c>
    </row>
    <row r="122" spans="1:3" x14ac:dyDescent="0.25">
      <c r="A122" t="str">
        <f>'Discovery Log'!D107</f>
        <v>OEIS-9</v>
      </c>
      <c r="B122" t="str">
        <f t="shared" si="2"/>
        <v>OEIS-9</v>
      </c>
      <c r="C122" s="25">
        <f>'Discovery Log'!J107</f>
        <v>45814</v>
      </c>
    </row>
    <row r="123" spans="1:3" x14ac:dyDescent="0.25">
      <c r="A123" t="str">
        <f>'Discovery Log'!D108</f>
        <v>OEIS-10</v>
      </c>
      <c r="B123" t="str">
        <f t="shared" si="2"/>
        <v>OEIS-10</v>
      </c>
      <c r="C123" s="25">
        <f>'Discovery Log'!J108</f>
        <v>45832</v>
      </c>
    </row>
    <row r="124" spans="1:3" x14ac:dyDescent="0.25">
      <c r="A124" t="str">
        <f>'Discovery Log'!D109</f>
        <v>OEIS-11</v>
      </c>
      <c r="B124" t="str">
        <f t="shared" si="2"/>
        <v>OEIS-11</v>
      </c>
      <c r="C124" s="25">
        <f>'Discovery Log'!J109</f>
        <v>45832</v>
      </c>
    </row>
    <row r="125" spans="1:3" x14ac:dyDescent="0.25">
      <c r="A125" t="str">
        <f>'Discovery Log'!D110</f>
        <v>OEIS-11</v>
      </c>
      <c r="B125" t="str">
        <f t="shared" si="2"/>
        <v>OEIS-11</v>
      </c>
      <c r="C125" s="25">
        <f>'Discovery Log'!J110</f>
        <v>45832</v>
      </c>
    </row>
    <row r="126" spans="1:3" x14ac:dyDescent="0.25">
      <c r="A126" t="str">
        <f>'Discovery Log'!D111</f>
        <v>SPD-2</v>
      </c>
      <c r="B126" t="str">
        <f t="shared" si="2"/>
        <v>SPD-2</v>
      </c>
      <c r="C126" s="25">
        <f>'Discovery Log'!J111</f>
        <v>45838</v>
      </c>
    </row>
    <row r="127" spans="1:3" x14ac:dyDescent="0.25">
      <c r="A127" t="str">
        <f>'Discovery Log'!D112</f>
        <v>SPD-2</v>
      </c>
      <c r="B127" t="str">
        <f t="shared" si="2"/>
        <v>SPD-2</v>
      </c>
      <c r="C127" s="25">
        <f>'Discovery Log'!J112</f>
        <v>45838</v>
      </c>
    </row>
    <row r="128" spans="1:3" x14ac:dyDescent="0.25">
      <c r="A128" t="str">
        <f>'Discovery Log'!D113</f>
        <v>SPD-2</v>
      </c>
      <c r="B128" t="str">
        <f t="shared" si="2"/>
        <v>SPD-2</v>
      </c>
      <c r="C128" s="25">
        <f>'Discovery Log'!J113</f>
        <v>45838</v>
      </c>
    </row>
    <row r="129" spans="1:3" x14ac:dyDescent="0.25">
      <c r="A129" t="str">
        <f>'Discovery Log'!D114</f>
        <v>SPD-2</v>
      </c>
      <c r="B129" t="str">
        <f t="shared" si="2"/>
        <v>SPD-2</v>
      </c>
      <c r="C129" s="25">
        <f>'Discovery Log'!J114</f>
        <v>45838</v>
      </c>
    </row>
    <row r="130" spans="1:3" x14ac:dyDescent="0.25">
      <c r="A130" t="str">
        <f>'Discovery Log'!D115</f>
        <v>SPD-2</v>
      </c>
      <c r="B130" t="str">
        <f t="shared" si="2"/>
        <v>SPD-2</v>
      </c>
      <c r="C130" s="25">
        <f>'Discovery Log'!J115</f>
        <v>45838</v>
      </c>
    </row>
    <row r="131" spans="1:3" x14ac:dyDescent="0.25">
      <c r="A131" t="str">
        <f>'Discovery Log'!D116</f>
        <v>SPD-2</v>
      </c>
      <c r="B131" t="str">
        <f t="shared" ref="B131:B194" si="6">A131</f>
        <v>SPD-2</v>
      </c>
      <c r="C131" s="25">
        <f>'Discovery Log'!J116</f>
        <v>45838</v>
      </c>
    </row>
    <row r="132" spans="1:3" x14ac:dyDescent="0.25">
      <c r="A132" t="str">
        <f>'Discovery Log'!D117</f>
        <v>SPD-2</v>
      </c>
      <c r="B132" t="str">
        <f t="shared" si="6"/>
        <v>SPD-2</v>
      </c>
      <c r="C132" s="25">
        <f>'Discovery Log'!J117</f>
        <v>45838</v>
      </c>
    </row>
    <row r="133" spans="1:3" x14ac:dyDescent="0.25">
      <c r="A133" t="str">
        <f>'Discovery Log'!D118</f>
        <v>SPD-2</v>
      </c>
      <c r="B133" t="str">
        <f t="shared" si="6"/>
        <v>SPD-2</v>
      </c>
      <c r="C133" s="25">
        <f>'Discovery Log'!J118</f>
        <v>45838</v>
      </c>
    </row>
    <row r="134" spans="1:3" x14ac:dyDescent="0.25">
      <c r="A134" t="str">
        <f>'Discovery Log'!D119</f>
        <v>SPD-2</v>
      </c>
      <c r="B134" t="str">
        <f t="shared" si="6"/>
        <v>SPD-2</v>
      </c>
      <c r="C134" s="25">
        <f>'Discovery Log'!J119</f>
        <v>45838</v>
      </c>
    </row>
    <row r="135" spans="1:3" x14ac:dyDescent="0.25">
      <c r="A135" t="str">
        <f>'Discovery Log'!D120</f>
        <v>SPD-2</v>
      </c>
      <c r="B135" t="str">
        <f t="shared" si="6"/>
        <v>SPD-2</v>
      </c>
      <c r="C135" s="25">
        <f>'Discovery Log'!J120</f>
        <v>45838</v>
      </c>
    </row>
    <row r="136" spans="1:3" x14ac:dyDescent="0.25">
      <c r="A136" t="str">
        <f>'Discovery Log'!D121</f>
        <v>SPD-2</v>
      </c>
      <c r="B136" t="str">
        <f t="shared" si="6"/>
        <v>SPD-2</v>
      </c>
      <c r="C136" s="25">
        <f>'Discovery Log'!J121</f>
        <v>45838</v>
      </c>
    </row>
    <row r="137" spans="1:3" x14ac:dyDescent="0.25">
      <c r="A137" t="e">
        <f>'Discovery Log'!#REF!</f>
        <v>#REF!</v>
      </c>
      <c r="B137" t="e">
        <f t="shared" si="6"/>
        <v>#REF!</v>
      </c>
      <c r="C137" s="25" t="e">
        <f>'Discovery Log'!#REF!</f>
        <v>#REF!</v>
      </c>
    </row>
    <row r="138" spans="1:3" x14ac:dyDescent="0.25">
      <c r="A138" t="e">
        <f>'Discovery Log'!#REF!</f>
        <v>#REF!</v>
      </c>
      <c r="B138" t="e">
        <f t="shared" si="6"/>
        <v>#REF!</v>
      </c>
      <c r="C138" s="25" t="e">
        <f>'Discovery Log'!#REF!</f>
        <v>#REF!</v>
      </c>
    </row>
    <row r="139" spans="1:3" x14ac:dyDescent="0.25">
      <c r="A139" t="e">
        <f>'Discovery Log'!#REF!</f>
        <v>#REF!</v>
      </c>
      <c r="B139" t="e">
        <f t="shared" si="6"/>
        <v>#REF!</v>
      </c>
      <c r="C139" s="25" t="e">
        <f>'Discovery Log'!#REF!</f>
        <v>#REF!</v>
      </c>
    </row>
    <row r="140" spans="1:3" x14ac:dyDescent="0.25">
      <c r="A140" t="e">
        <f>'Discovery Log'!#REF!</f>
        <v>#REF!</v>
      </c>
      <c r="B140" t="e">
        <f t="shared" si="6"/>
        <v>#REF!</v>
      </c>
      <c r="C140" s="25" t="e">
        <f>'Discovery Log'!#REF!</f>
        <v>#REF!</v>
      </c>
    </row>
    <row r="141" spans="1:3" x14ac:dyDescent="0.25">
      <c r="A141" t="e">
        <f>'Discovery Log'!#REF!</f>
        <v>#REF!</v>
      </c>
      <c r="B141" t="e">
        <f t="shared" si="6"/>
        <v>#REF!</v>
      </c>
      <c r="C141" s="25" t="e">
        <f>'Discovery Log'!#REF!</f>
        <v>#REF!</v>
      </c>
    </row>
    <row r="142" spans="1:3" x14ac:dyDescent="0.25">
      <c r="A142" t="e">
        <f>'Discovery Log'!#REF!</f>
        <v>#REF!</v>
      </c>
      <c r="B142" t="e">
        <f t="shared" si="6"/>
        <v>#REF!</v>
      </c>
      <c r="C142" s="25" t="e">
        <f>'Discovery Log'!#REF!</f>
        <v>#REF!</v>
      </c>
    </row>
    <row r="143" spans="1:3" x14ac:dyDescent="0.25">
      <c r="A143" t="e">
        <f>'Discovery Log'!#REF!</f>
        <v>#REF!</v>
      </c>
      <c r="B143" t="e">
        <f t="shared" si="6"/>
        <v>#REF!</v>
      </c>
      <c r="C143" s="25" t="e">
        <f>'Discovery Log'!#REF!</f>
        <v>#REF!</v>
      </c>
    </row>
    <row r="144" spans="1:3" x14ac:dyDescent="0.25">
      <c r="A144" t="e">
        <f>'Discovery Log'!#REF!</f>
        <v>#REF!</v>
      </c>
      <c r="B144" t="e">
        <f t="shared" si="6"/>
        <v>#REF!</v>
      </c>
      <c r="C144" s="25" t="e">
        <f>'Discovery Log'!#REF!</f>
        <v>#REF!</v>
      </c>
    </row>
    <row r="145" spans="1:3" x14ac:dyDescent="0.25">
      <c r="A145" t="e">
        <f>'Discovery Log'!#REF!</f>
        <v>#REF!</v>
      </c>
      <c r="B145" t="e">
        <f t="shared" si="6"/>
        <v>#REF!</v>
      </c>
      <c r="C145" s="25" t="e">
        <f>'Discovery Log'!#REF!</f>
        <v>#REF!</v>
      </c>
    </row>
    <row r="146" spans="1:3" x14ac:dyDescent="0.25">
      <c r="A146" t="e">
        <f>'Discovery Log'!#REF!</f>
        <v>#REF!</v>
      </c>
      <c r="B146" t="e">
        <f t="shared" si="6"/>
        <v>#REF!</v>
      </c>
      <c r="C146" s="25" t="e">
        <f>'Discovery Log'!#REF!</f>
        <v>#REF!</v>
      </c>
    </row>
    <row r="147" spans="1:3" x14ac:dyDescent="0.25">
      <c r="A147" t="e">
        <f>'Discovery Log'!#REF!</f>
        <v>#REF!</v>
      </c>
      <c r="B147" t="e">
        <f t="shared" si="6"/>
        <v>#REF!</v>
      </c>
      <c r="C147" s="25" t="e">
        <f>'Discovery Log'!#REF!</f>
        <v>#REF!</v>
      </c>
    </row>
    <row r="148" spans="1:3" x14ac:dyDescent="0.25">
      <c r="A148" t="e">
        <f>'Discovery Log'!#REF!</f>
        <v>#REF!</v>
      </c>
      <c r="B148" t="e">
        <f t="shared" si="6"/>
        <v>#REF!</v>
      </c>
      <c r="C148" s="25" t="e">
        <f>'Discovery Log'!#REF!</f>
        <v>#REF!</v>
      </c>
    </row>
    <row r="149" spans="1:3" x14ac:dyDescent="0.25">
      <c r="A149" t="e">
        <f>'Discovery Log'!#REF!</f>
        <v>#REF!</v>
      </c>
      <c r="B149" t="e">
        <f t="shared" si="6"/>
        <v>#REF!</v>
      </c>
      <c r="C149" s="25" t="e">
        <f>'Discovery Log'!#REF!</f>
        <v>#REF!</v>
      </c>
    </row>
    <row r="150" spans="1:3" x14ac:dyDescent="0.25">
      <c r="A150" t="e">
        <f>'Discovery Log'!#REF!</f>
        <v>#REF!</v>
      </c>
      <c r="B150" t="e">
        <f t="shared" si="6"/>
        <v>#REF!</v>
      </c>
      <c r="C150" s="25" t="e">
        <f>'Discovery Log'!#REF!</f>
        <v>#REF!</v>
      </c>
    </row>
    <row r="151" spans="1:3" x14ac:dyDescent="0.25">
      <c r="A151" t="e">
        <f>'Discovery Log'!#REF!</f>
        <v>#REF!</v>
      </c>
      <c r="B151" t="e">
        <f t="shared" si="6"/>
        <v>#REF!</v>
      </c>
      <c r="C151" s="25" t="e">
        <f>'Discovery Log'!#REF!</f>
        <v>#REF!</v>
      </c>
    </row>
    <row r="152" spans="1:3" x14ac:dyDescent="0.25">
      <c r="A152" t="e">
        <f>'Discovery Log'!#REF!</f>
        <v>#REF!</v>
      </c>
      <c r="B152" t="e">
        <f t="shared" si="6"/>
        <v>#REF!</v>
      </c>
      <c r="C152" s="25" t="e">
        <f>'Discovery Log'!#REF!</f>
        <v>#REF!</v>
      </c>
    </row>
    <row r="153" spans="1:3" x14ac:dyDescent="0.25">
      <c r="A153" t="e">
        <f>'Discovery Log'!#REF!</f>
        <v>#REF!</v>
      </c>
      <c r="B153" t="e">
        <f t="shared" si="6"/>
        <v>#REF!</v>
      </c>
      <c r="C153" s="25" t="e">
        <f>'Discovery Log'!#REF!</f>
        <v>#REF!</v>
      </c>
    </row>
    <row r="154" spans="1:3" x14ac:dyDescent="0.25">
      <c r="A154" t="e">
        <f>'Discovery Log'!#REF!</f>
        <v>#REF!</v>
      </c>
      <c r="B154" t="e">
        <f t="shared" si="6"/>
        <v>#REF!</v>
      </c>
      <c r="C154" s="25" t="e">
        <f>'Discovery Log'!#REF!</f>
        <v>#REF!</v>
      </c>
    </row>
    <row r="155" spans="1:3" x14ac:dyDescent="0.25">
      <c r="A155" t="e">
        <f>'Discovery Log'!#REF!</f>
        <v>#REF!</v>
      </c>
      <c r="B155" t="e">
        <f t="shared" si="6"/>
        <v>#REF!</v>
      </c>
      <c r="C155" s="25" t="e">
        <f>'Discovery Log'!#REF!</f>
        <v>#REF!</v>
      </c>
    </row>
    <row r="156" spans="1:3" x14ac:dyDescent="0.25">
      <c r="A156" t="e">
        <f>'Discovery Log'!#REF!</f>
        <v>#REF!</v>
      </c>
      <c r="B156" t="e">
        <f t="shared" si="6"/>
        <v>#REF!</v>
      </c>
      <c r="C156" s="25" t="e">
        <f>'Discovery Log'!#REF!</f>
        <v>#REF!</v>
      </c>
    </row>
    <row r="157" spans="1:3" x14ac:dyDescent="0.25">
      <c r="A157" t="e">
        <f>'Discovery Log'!#REF!</f>
        <v>#REF!</v>
      </c>
      <c r="B157" t="e">
        <f t="shared" si="6"/>
        <v>#REF!</v>
      </c>
      <c r="C157" s="25" t="e">
        <f>'Discovery Log'!#REF!</f>
        <v>#REF!</v>
      </c>
    </row>
    <row r="158" spans="1:3" x14ac:dyDescent="0.25">
      <c r="A158" t="e">
        <f>'Discovery Log'!#REF!</f>
        <v>#REF!</v>
      </c>
      <c r="B158" t="e">
        <f t="shared" si="6"/>
        <v>#REF!</v>
      </c>
      <c r="C158" s="25" t="e">
        <f>'Discovery Log'!#REF!</f>
        <v>#REF!</v>
      </c>
    </row>
    <row r="159" spans="1:3" x14ac:dyDescent="0.25">
      <c r="A159" t="e">
        <f>'Discovery Log'!#REF!</f>
        <v>#REF!</v>
      </c>
      <c r="B159" t="e">
        <f t="shared" si="6"/>
        <v>#REF!</v>
      </c>
      <c r="C159" s="25" t="e">
        <f>'Discovery Log'!#REF!</f>
        <v>#REF!</v>
      </c>
    </row>
    <row r="160" spans="1:3" x14ac:dyDescent="0.25">
      <c r="A160" t="e">
        <f>'Discovery Log'!#REF!</f>
        <v>#REF!</v>
      </c>
      <c r="B160" t="e">
        <f t="shared" si="6"/>
        <v>#REF!</v>
      </c>
      <c r="C160" s="25" t="e">
        <f>'Discovery Log'!#REF!</f>
        <v>#REF!</v>
      </c>
    </row>
    <row r="161" spans="1:3" x14ac:dyDescent="0.25">
      <c r="A161" t="e">
        <f>'Discovery Log'!#REF!</f>
        <v>#REF!</v>
      </c>
      <c r="B161" t="e">
        <f t="shared" si="6"/>
        <v>#REF!</v>
      </c>
      <c r="C161" s="25" t="e">
        <f>'Discovery Log'!#REF!</f>
        <v>#REF!</v>
      </c>
    </row>
    <row r="162" spans="1:3" x14ac:dyDescent="0.25">
      <c r="A162" t="e">
        <f>'Discovery Log'!#REF!</f>
        <v>#REF!</v>
      </c>
      <c r="B162" t="e">
        <f t="shared" si="6"/>
        <v>#REF!</v>
      </c>
      <c r="C162" s="25" t="e">
        <f>'Discovery Log'!#REF!</f>
        <v>#REF!</v>
      </c>
    </row>
    <row r="163" spans="1:3" x14ac:dyDescent="0.25">
      <c r="A163" t="e">
        <f>'Discovery Log'!#REF!</f>
        <v>#REF!</v>
      </c>
      <c r="B163" t="e">
        <f t="shared" si="6"/>
        <v>#REF!</v>
      </c>
      <c r="C163" s="25" t="e">
        <f>'Discovery Log'!#REF!</f>
        <v>#REF!</v>
      </c>
    </row>
    <row r="164" spans="1:3" x14ac:dyDescent="0.25">
      <c r="A164" t="e">
        <f>'Discovery Log'!#REF!</f>
        <v>#REF!</v>
      </c>
      <c r="B164" t="e">
        <f t="shared" si="6"/>
        <v>#REF!</v>
      </c>
      <c r="C164" s="25" t="e">
        <f>'Discovery Log'!#REF!</f>
        <v>#REF!</v>
      </c>
    </row>
    <row r="165" spans="1:3" x14ac:dyDescent="0.25">
      <c r="A165" t="e">
        <f>'Discovery Log'!#REF!</f>
        <v>#REF!</v>
      </c>
      <c r="B165" t="e">
        <f t="shared" si="6"/>
        <v>#REF!</v>
      </c>
      <c r="C165" s="25" t="e">
        <f>'Discovery Log'!#REF!</f>
        <v>#REF!</v>
      </c>
    </row>
    <row r="166" spans="1:3" x14ac:dyDescent="0.25">
      <c r="A166" t="e">
        <f>'Discovery Log'!#REF!</f>
        <v>#REF!</v>
      </c>
      <c r="B166" t="e">
        <f t="shared" si="6"/>
        <v>#REF!</v>
      </c>
      <c r="C166" s="25" t="e">
        <f>'Discovery Log'!#REF!</f>
        <v>#REF!</v>
      </c>
    </row>
    <row r="167" spans="1:3" x14ac:dyDescent="0.25">
      <c r="A167" t="e">
        <f>'Discovery Log'!#REF!</f>
        <v>#REF!</v>
      </c>
      <c r="B167" t="e">
        <f t="shared" si="6"/>
        <v>#REF!</v>
      </c>
      <c r="C167" s="25" t="e">
        <f>'Discovery Log'!#REF!</f>
        <v>#REF!</v>
      </c>
    </row>
    <row r="168" spans="1:3" x14ac:dyDescent="0.25">
      <c r="A168" t="e">
        <f>'Discovery Log'!#REF!</f>
        <v>#REF!</v>
      </c>
      <c r="B168" t="e">
        <f t="shared" si="6"/>
        <v>#REF!</v>
      </c>
      <c r="C168" s="25" t="e">
        <f>'Discovery Log'!#REF!</f>
        <v>#REF!</v>
      </c>
    </row>
    <row r="169" spans="1:3" x14ac:dyDescent="0.25">
      <c r="A169" t="e">
        <f>'Discovery Log'!#REF!</f>
        <v>#REF!</v>
      </c>
      <c r="B169" t="e">
        <f t="shared" si="6"/>
        <v>#REF!</v>
      </c>
      <c r="C169" s="25" t="e">
        <f>'Discovery Log'!#REF!</f>
        <v>#REF!</v>
      </c>
    </row>
    <row r="170" spans="1:3" x14ac:dyDescent="0.25">
      <c r="A170" t="e">
        <f>'Discovery Log'!#REF!</f>
        <v>#REF!</v>
      </c>
      <c r="B170" t="e">
        <f t="shared" si="6"/>
        <v>#REF!</v>
      </c>
      <c r="C170" s="25" t="e">
        <f>'Discovery Log'!#REF!</f>
        <v>#REF!</v>
      </c>
    </row>
    <row r="171" spans="1:3" x14ac:dyDescent="0.25">
      <c r="A171" t="e">
        <f>'Discovery Log'!#REF!</f>
        <v>#REF!</v>
      </c>
      <c r="B171" t="e">
        <f t="shared" si="6"/>
        <v>#REF!</v>
      </c>
      <c r="C171" s="25" t="e">
        <f>'Discovery Log'!#REF!</f>
        <v>#REF!</v>
      </c>
    </row>
    <row r="172" spans="1:3" x14ac:dyDescent="0.25">
      <c r="A172" t="e">
        <f>'Discovery Log'!#REF!</f>
        <v>#REF!</v>
      </c>
      <c r="B172" t="e">
        <f t="shared" si="6"/>
        <v>#REF!</v>
      </c>
      <c r="C172" s="25" t="e">
        <f>'Discovery Log'!#REF!</f>
        <v>#REF!</v>
      </c>
    </row>
    <row r="173" spans="1:3" x14ac:dyDescent="0.25">
      <c r="A173" t="e">
        <f>'Discovery Log'!#REF!</f>
        <v>#REF!</v>
      </c>
      <c r="B173" t="e">
        <f t="shared" si="6"/>
        <v>#REF!</v>
      </c>
      <c r="C173" s="25" t="e">
        <f>'Discovery Log'!#REF!</f>
        <v>#REF!</v>
      </c>
    </row>
    <row r="174" spans="1:3" x14ac:dyDescent="0.25">
      <c r="A174" t="e">
        <f>'Discovery Log'!#REF!</f>
        <v>#REF!</v>
      </c>
      <c r="B174" t="e">
        <f t="shared" si="6"/>
        <v>#REF!</v>
      </c>
      <c r="C174" s="25" t="e">
        <f>'Discovery Log'!#REF!</f>
        <v>#REF!</v>
      </c>
    </row>
    <row r="175" spans="1:3" x14ac:dyDescent="0.25">
      <c r="A175" t="e">
        <f>'Discovery Log'!#REF!</f>
        <v>#REF!</v>
      </c>
      <c r="B175" t="e">
        <f t="shared" si="6"/>
        <v>#REF!</v>
      </c>
      <c r="C175" s="25" t="e">
        <f>'Discovery Log'!#REF!</f>
        <v>#REF!</v>
      </c>
    </row>
    <row r="176" spans="1:3" x14ac:dyDescent="0.25">
      <c r="A176" t="e">
        <f>'Discovery Log'!#REF!</f>
        <v>#REF!</v>
      </c>
      <c r="B176" t="e">
        <f t="shared" si="6"/>
        <v>#REF!</v>
      </c>
      <c r="C176" s="25" t="e">
        <f>'Discovery Log'!#REF!</f>
        <v>#REF!</v>
      </c>
    </row>
    <row r="177" spans="1:3" x14ac:dyDescent="0.25">
      <c r="A177" t="e">
        <f>'Discovery Log'!#REF!</f>
        <v>#REF!</v>
      </c>
      <c r="B177" t="e">
        <f t="shared" si="6"/>
        <v>#REF!</v>
      </c>
      <c r="C177" s="25" t="e">
        <f>'Discovery Log'!#REF!</f>
        <v>#REF!</v>
      </c>
    </row>
    <row r="178" spans="1:3" x14ac:dyDescent="0.25">
      <c r="A178" t="e">
        <f>'Discovery Log'!#REF!</f>
        <v>#REF!</v>
      </c>
      <c r="B178" t="e">
        <f t="shared" si="6"/>
        <v>#REF!</v>
      </c>
      <c r="C178" s="25" t="e">
        <f>'Discovery Log'!#REF!</f>
        <v>#REF!</v>
      </c>
    </row>
    <row r="179" spans="1:3" x14ac:dyDescent="0.25">
      <c r="A179" t="e">
        <f>'Discovery Log'!#REF!</f>
        <v>#REF!</v>
      </c>
      <c r="B179" t="e">
        <f t="shared" si="6"/>
        <v>#REF!</v>
      </c>
      <c r="C179" s="25" t="e">
        <f>'Discovery Log'!#REF!</f>
        <v>#REF!</v>
      </c>
    </row>
    <row r="180" spans="1:3" x14ac:dyDescent="0.25">
      <c r="A180" t="e">
        <f>'Discovery Log'!#REF!</f>
        <v>#REF!</v>
      </c>
      <c r="B180" t="e">
        <f t="shared" si="6"/>
        <v>#REF!</v>
      </c>
      <c r="C180" s="25" t="e">
        <f>'Discovery Log'!#REF!</f>
        <v>#REF!</v>
      </c>
    </row>
    <row r="181" spans="1:3" x14ac:dyDescent="0.25">
      <c r="A181" t="e">
        <f>'Discovery Log'!#REF!</f>
        <v>#REF!</v>
      </c>
      <c r="B181" t="e">
        <f t="shared" si="6"/>
        <v>#REF!</v>
      </c>
      <c r="C181" s="25" t="e">
        <f>'Discovery Log'!#REF!</f>
        <v>#REF!</v>
      </c>
    </row>
    <row r="182" spans="1:3" x14ac:dyDescent="0.25">
      <c r="A182" t="e">
        <f>'Discovery Log'!#REF!</f>
        <v>#REF!</v>
      </c>
      <c r="B182" t="e">
        <f t="shared" si="6"/>
        <v>#REF!</v>
      </c>
      <c r="C182" s="25" t="e">
        <f>'Discovery Log'!#REF!</f>
        <v>#REF!</v>
      </c>
    </row>
    <row r="183" spans="1:3" x14ac:dyDescent="0.25">
      <c r="A183" t="e">
        <f>'Discovery Log'!#REF!</f>
        <v>#REF!</v>
      </c>
      <c r="B183" t="e">
        <f t="shared" si="6"/>
        <v>#REF!</v>
      </c>
      <c r="C183" s="25" t="e">
        <f>'Discovery Log'!#REF!</f>
        <v>#REF!</v>
      </c>
    </row>
    <row r="184" spans="1:3" x14ac:dyDescent="0.25">
      <c r="A184" t="e">
        <f>'Discovery Log'!#REF!</f>
        <v>#REF!</v>
      </c>
      <c r="B184" t="e">
        <f t="shared" si="6"/>
        <v>#REF!</v>
      </c>
      <c r="C184" s="25" t="e">
        <f>'Discovery Log'!#REF!</f>
        <v>#REF!</v>
      </c>
    </row>
    <row r="185" spans="1:3" x14ac:dyDescent="0.25">
      <c r="A185" t="e">
        <f>'Discovery Log'!#REF!</f>
        <v>#REF!</v>
      </c>
      <c r="B185" t="e">
        <f t="shared" si="6"/>
        <v>#REF!</v>
      </c>
      <c r="C185" s="25" t="e">
        <f>'Discovery Log'!#REF!</f>
        <v>#REF!</v>
      </c>
    </row>
    <row r="186" spans="1:3" x14ac:dyDescent="0.25">
      <c r="A186" t="e">
        <f>'Discovery Log'!#REF!</f>
        <v>#REF!</v>
      </c>
      <c r="B186" t="e">
        <f t="shared" si="6"/>
        <v>#REF!</v>
      </c>
      <c r="C186" s="25" t="e">
        <f>'Discovery Log'!#REF!</f>
        <v>#REF!</v>
      </c>
    </row>
    <row r="187" spans="1:3" x14ac:dyDescent="0.25">
      <c r="A187" t="e">
        <f>'Discovery Log'!#REF!</f>
        <v>#REF!</v>
      </c>
      <c r="B187" t="e">
        <f t="shared" si="6"/>
        <v>#REF!</v>
      </c>
      <c r="C187" s="25" t="e">
        <f>'Discovery Log'!#REF!</f>
        <v>#REF!</v>
      </c>
    </row>
    <row r="188" spans="1:3" x14ac:dyDescent="0.25">
      <c r="A188" t="e">
        <f>'Discovery Log'!#REF!</f>
        <v>#REF!</v>
      </c>
      <c r="B188" t="e">
        <f t="shared" si="6"/>
        <v>#REF!</v>
      </c>
      <c r="C188" s="25" t="e">
        <f>'Discovery Log'!#REF!</f>
        <v>#REF!</v>
      </c>
    </row>
    <row r="189" spans="1:3" x14ac:dyDescent="0.25">
      <c r="A189" t="e">
        <f>'Discovery Log'!#REF!</f>
        <v>#REF!</v>
      </c>
      <c r="B189" t="e">
        <f t="shared" si="6"/>
        <v>#REF!</v>
      </c>
      <c r="C189" s="25" t="e">
        <f>'Discovery Log'!#REF!</f>
        <v>#REF!</v>
      </c>
    </row>
    <row r="190" spans="1:3" x14ac:dyDescent="0.25">
      <c r="A190" t="e">
        <f>'Discovery Log'!#REF!</f>
        <v>#REF!</v>
      </c>
      <c r="B190" t="e">
        <f t="shared" si="6"/>
        <v>#REF!</v>
      </c>
      <c r="C190" s="25" t="e">
        <f>'Discovery Log'!#REF!</f>
        <v>#REF!</v>
      </c>
    </row>
    <row r="191" spans="1:3" x14ac:dyDescent="0.25">
      <c r="A191" t="e">
        <f>'Discovery Log'!#REF!</f>
        <v>#REF!</v>
      </c>
      <c r="B191" t="e">
        <f t="shared" si="6"/>
        <v>#REF!</v>
      </c>
      <c r="C191" s="25" t="e">
        <f>'Discovery Log'!#REF!</f>
        <v>#REF!</v>
      </c>
    </row>
    <row r="192" spans="1:3" x14ac:dyDescent="0.25">
      <c r="A192" t="e">
        <f>'Discovery Log'!#REF!</f>
        <v>#REF!</v>
      </c>
      <c r="B192" t="e">
        <f t="shared" si="6"/>
        <v>#REF!</v>
      </c>
      <c r="C192" s="25" t="e">
        <f>'Discovery Log'!#REF!</f>
        <v>#REF!</v>
      </c>
    </row>
    <row r="193" spans="1:3" x14ac:dyDescent="0.25">
      <c r="A193" t="e">
        <f>'Discovery Log'!#REF!</f>
        <v>#REF!</v>
      </c>
      <c r="B193" t="e">
        <f t="shared" si="6"/>
        <v>#REF!</v>
      </c>
      <c r="C193" s="25" t="e">
        <f>'Discovery Log'!#REF!</f>
        <v>#REF!</v>
      </c>
    </row>
    <row r="194" spans="1:3" x14ac:dyDescent="0.25">
      <c r="A194" t="e">
        <f>'Discovery Log'!#REF!</f>
        <v>#REF!</v>
      </c>
      <c r="B194" t="e">
        <f t="shared" si="6"/>
        <v>#REF!</v>
      </c>
      <c r="C194" s="25" t="e">
        <f>'Discovery Log'!#REF!</f>
        <v>#REF!</v>
      </c>
    </row>
    <row r="195" spans="1:3" x14ac:dyDescent="0.25">
      <c r="A195" t="e">
        <f>'Discovery Log'!#REF!</f>
        <v>#REF!</v>
      </c>
      <c r="B195" t="e">
        <f t="shared" ref="B195:B208" si="7">A195</f>
        <v>#REF!</v>
      </c>
      <c r="C195" s="25" t="e">
        <f>'Discovery Log'!#REF!</f>
        <v>#REF!</v>
      </c>
    </row>
    <row r="196" spans="1:3" x14ac:dyDescent="0.25">
      <c r="A196" t="e">
        <f>'Discovery Log'!#REF!</f>
        <v>#REF!</v>
      </c>
      <c r="B196" t="e">
        <f t="shared" si="7"/>
        <v>#REF!</v>
      </c>
      <c r="C196" s="25" t="e">
        <f>'Discovery Log'!#REF!</f>
        <v>#REF!</v>
      </c>
    </row>
    <row r="197" spans="1:3" x14ac:dyDescent="0.25">
      <c r="A197" t="e">
        <f>'Discovery Log'!#REF!</f>
        <v>#REF!</v>
      </c>
      <c r="B197" t="e">
        <f t="shared" si="7"/>
        <v>#REF!</v>
      </c>
      <c r="C197" s="25" t="e">
        <f>'Discovery Log'!#REF!</f>
        <v>#REF!</v>
      </c>
    </row>
    <row r="198" spans="1:3" x14ac:dyDescent="0.25">
      <c r="A198" t="e">
        <f>'Discovery Log'!#REF!</f>
        <v>#REF!</v>
      </c>
      <c r="B198" t="e">
        <f t="shared" si="7"/>
        <v>#REF!</v>
      </c>
      <c r="C198" s="25" t="e">
        <f>'Discovery Log'!#REF!</f>
        <v>#REF!</v>
      </c>
    </row>
    <row r="199" spans="1:3" x14ac:dyDescent="0.25">
      <c r="A199" t="e">
        <f>'Discovery Log'!#REF!</f>
        <v>#REF!</v>
      </c>
      <c r="B199" t="e">
        <f t="shared" si="7"/>
        <v>#REF!</v>
      </c>
      <c r="C199" s="25" t="e">
        <f>'Discovery Log'!#REF!</f>
        <v>#REF!</v>
      </c>
    </row>
    <row r="200" spans="1:3" x14ac:dyDescent="0.25">
      <c r="A200" t="e">
        <f>'Discovery Log'!#REF!</f>
        <v>#REF!</v>
      </c>
      <c r="B200" t="e">
        <f t="shared" si="7"/>
        <v>#REF!</v>
      </c>
      <c r="C200" s="25" t="e">
        <f>'Discovery Log'!#REF!</f>
        <v>#REF!</v>
      </c>
    </row>
    <row r="201" spans="1:3" x14ac:dyDescent="0.25">
      <c r="A201" t="e">
        <f>'Discovery Log'!#REF!</f>
        <v>#REF!</v>
      </c>
      <c r="B201" t="e">
        <f t="shared" si="7"/>
        <v>#REF!</v>
      </c>
      <c r="C201" s="25" t="e">
        <f>'Discovery Log'!#REF!</f>
        <v>#REF!</v>
      </c>
    </row>
    <row r="202" spans="1:3" x14ac:dyDescent="0.25">
      <c r="A202" t="e">
        <f>'Discovery Log'!#REF!</f>
        <v>#REF!</v>
      </c>
      <c r="B202" t="e">
        <f t="shared" si="7"/>
        <v>#REF!</v>
      </c>
      <c r="C202" s="25" t="e">
        <f>'Discovery Log'!#REF!</f>
        <v>#REF!</v>
      </c>
    </row>
    <row r="203" spans="1:3" x14ac:dyDescent="0.25">
      <c r="A203" t="e">
        <f>'Discovery Log'!#REF!</f>
        <v>#REF!</v>
      </c>
      <c r="B203" t="e">
        <f t="shared" si="7"/>
        <v>#REF!</v>
      </c>
      <c r="C203" s="25" t="e">
        <f>'Discovery Log'!#REF!</f>
        <v>#REF!</v>
      </c>
    </row>
    <row r="204" spans="1:3" x14ac:dyDescent="0.25">
      <c r="A204" t="e">
        <f>'Discovery Log'!#REF!</f>
        <v>#REF!</v>
      </c>
      <c r="B204" t="e">
        <f t="shared" si="7"/>
        <v>#REF!</v>
      </c>
      <c r="C204" s="25" t="e">
        <f>'Discovery Log'!#REF!</f>
        <v>#REF!</v>
      </c>
    </row>
    <row r="205" spans="1:3" x14ac:dyDescent="0.25">
      <c r="A205" t="e">
        <f>'Discovery Log'!#REF!</f>
        <v>#REF!</v>
      </c>
      <c r="B205" t="e">
        <f t="shared" si="7"/>
        <v>#REF!</v>
      </c>
      <c r="C205" s="25" t="e">
        <f>'Discovery Log'!#REF!</f>
        <v>#REF!</v>
      </c>
    </row>
    <row r="206" spans="1:3" x14ac:dyDescent="0.25">
      <c r="A206" t="e">
        <f>'Discovery Log'!#REF!</f>
        <v>#REF!</v>
      </c>
      <c r="B206" t="e">
        <f t="shared" si="7"/>
        <v>#REF!</v>
      </c>
      <c r="C206" s="25" t="e">
        <f>'Discovery Log'!#REF!</f>
        <v>#REF!</v>
      </c>
    </row>
    <row r="207" spans="1:3" x14ac:dyDescent="0.25">
      <c r="A207" t="e">
        <f>'Discovery Log'!#REF!</f>
        <v>#REF!</v>
      </c>
      <c r="B207" t="e">
        <f t="shared" si="7"/>
        <v>#REF!</v>
      </c>
      <c r="C207" s="25" t="e">
        <f>'Discovery Log'!#REF!</f>
        <v>#REF!</v>
      </c>
    </row>
    <row r="208" spans="1:3" x14ac:dyDescent="0.25">
      <c r="A208" t="e">
        <f>'Discovery Log'!#REF!</f>
        <v>#REF!</v>
      </c>
      <c r="B208" t="e">
        <f t="shared" si="7"/>
        <v>#REF!</v>
      </c>
      <c r="C208" s="25" t="e">
        <f>'Discovery Log'!#REF!</f>
        <v>#REF!</v>
      </c>
    </row>
    <row r="209" spans="3:3" x14ac:dyDescent="0.25">
      <c r="C209" s="25"/>
    </row>
    <row r="210" spans="3:3" x14ac:dyDescent="0.25">
      <c r="C210" s="25"/>
    </row>
  </sheetData>
  <phoneticPr fontId="14"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14F6-56B3-4DF2-8BBF-FD635C595BB8}">
  <dimension ref="A1:P55"/>
  <sheetViews>
    <sheetView workbookViewId="0">
      <selection activeCell="N2" sqref="N2:P53"/>
    </sheetView>
  </sheetViews>
  <sheetFormatPr defaultRowHeight="13.2" x14ac:dyDescent="0.25"/>
  <cols>
    <col min="1" max="1" width="12.77734375" bestFit="1" customWidth="1"/>
    <col min="2" max="2" width="20.109375" bestFit="1" customWidth="1"/>
    <col min="3" max="4" width="5.6640625" customWidth="1"/>
    <col min="5" max="5" width="23.33203125" customWidth="1"/>
    <col min="8" max="8" width="2.77734375" customWidth="1"/>
    <col min="9" max="9" width="2.109375" customWidth="1"/>
    <col min="10" max="10" width="24.77734375" customWidth="1"/>
    <col min="11" max="11" width="11.33203125" customWidth="1"/>
    <col min="12" max="12" width="9.6640625" customWidth="1"/>
    <col min="13" max="13" width="3.77734375" customWidth="1"/>
    <col min="15" max="15" width="36.6640625" bestFit="1" customWidth="1"/>
    <col min="16" max="16" width="9.77734375" bestFit="1" customWidth="1"/>
  </cols>
  <sheetData>
    <row r="1" spans="1:16" x14ac:dyDescent="0.25">
      <c r="E1" s="74" t="s">
        <v>58</v>
      </c>
      <c r="F1" s="74"/>
      <c r="G1" s="74"/>
      <c r="H1" s="20"/>
      <c r="I1" s="20"/>
      <c r="J1" s="74" t="s">
        <v>59</v>
      </c>
      <c r="K1" s="74"/>
      <c r="L1" s="74"/>
      <c r="N1" s="59" t="s">
        <v>56</v>
      </c>
      <c r="O1" s="60" t="s">
        <v>57</v>
      </c>
      <c r="P1" s="60" t="s">
        <v>55</v>
      </c>
    </row>
    <row r="2" spans="1:16" x14ac:dyDescent="0.25">
      <c r="B2" s="26" t="s">
        <v>30</v>
      </c>
      <c r="E2" s="20"/>
      <c r="F2" s="20"/>
      <c r="G2" s="20"/>
      <c r="H2" s="20"/>
      <c r="I2" s="20"/>
      <c r="J2" s="20"/>
      <c r="K2" s="18"/>
      <c r="L2" s="20"/>
      <c r="N2" s="9"/>
      <c r="P2" s="27"/>
    </row>
    <row r="3" spans="1:16" ht="14.4" x14ac:dyDescent="0.25">
      <c r="A3" s="17" t="s">
        <v>24</v>
      </c>
      <c r="B3" t="s">
        <v>25</v>
      </c>
      <c r="E3" s="23" t="s">
        <v>21</v>
      </c>
      <c r="F3" s="19">
        <f>COUNTIF(A4:A23,"*")</f>
        <v>1</v>
      </c>
      <c r="G3" s="20"/>
      <c r="H3" s="19"/>
      <c r="I3" s="20"/>
      <c r="J3" s="23" t="s">
        <v>21</v>
      </c>
      <c r="K3" s="19">
        <f>K6</f>
        <v>52</v>
      </c>
      <c r="L3" s="20"/>
      <c r="N3" s="9"/>
      <c r="O3" s="55"/>
      <c r="P3" s="27"/>
    </row>
    <row r="4" spans="1:16" x14ac:dyDescent="0.25">
      <c r="A4">
        <v>0</v>
      </c>
      <c r="B4">
        <v>171</v>
      </c>
      <c r="E4" s="23" t="s">
        <v>20</v>
      </c>
      <c r="F4" s="19" t="e">
        <f>GETPIVOTDATA("Data Requests",$B$24)</f>
        <v>#REF!</v>
      </c>
      <c r="G4" s="20"/>
      <c r="H4" s="20"/>
      <c r="I4" s="20"/>
      <c r="J4" s="23" t="s">
        <v>20</v>
      </c>
      <c r="K4" s="19">
        <f>K15</f>
        <v>176</v>
      </c>
      <c r="L4" s="20"/>
      <c r="N4" s="9"/>
      <c r="O4" s="56"/>
      <c r="P4" s="27"/>
    </row>
    <row r="5" spans="1:16" x14ac:dyDescent="0.25">
      <c r="A5" t="s">
        <v>26</v>
      </c>
      <c r="B5">
        <v>171</v>
      </c>
      <c r="E5" s="23"/>
      <c r="F5" s="18"/>
      <c r="G5" s="20"/>
      <c r="H5" s="20"/>
      <c r="I5" s="20"/>
      <c r="J5" s="23"/>
      <c r="K5" s="18"/>
      <c r="L5" s="20"/>
      <c r="N5" s="9"/>
      <c r="O5" s="56"/>
      <c r="P5" s="27"/>
    </row>
    <row r="6" spans="1:16" ht="13.8" thickBot="1" x14ac:dyDescent="0.3">
      <c r="E6" s="23" t="s">
        <v>22</v>
      </c>
      <c r="F6" s="21">
        <f>SUM(F7:F11)</f>
        <v>0</v>
      </c>
      <c r="G6" s="20"/>
      <c r="H6" s="20"/>
      <c r="I6" s="20"/>
      <c r="J6" s="23" t="s">
        <v>22</v>
      </c>
      <c r="K6" s="21">
        <f>SUM(K7:K12)</f>
        <v>52</v>
      </c>
      <c r="L6" s="20"/>
      <c r="N6" s="9"/>
      <c r="O6" s="56"/>
      <c r="P6" s="27"/>
    </row>
    <row r="7" spans="1:16" ht="13.8" thickTop="1" x14ac:dyDescent="0.25">
      <c r="E7" s="22" t="s">
        <v>14</v>
      </c>
      <c r="F7" s="24">
        <f>COUNTIF(A4:A12,"*"&amp;E7&amp;"*")</f>
        <v>0</v>
      </c>
      <c r="G7" s="20"/>
      <c r="H7" s="20"/>
      <c r="I7" s="20"/>
      <c r="J7" s="22" t="s">
        <v>14</v>
      </c>
      <c r="K7" s="44">
        <v>3</v>
      </c>
      <c r="L7" s="20"/>
      <c r="N7" s="27"/>
      <c r="O7" s="56"/>
      <c r="P7" s="27"/>
    </row>
    <row r="8" spans="1:16" ht="14.4" x14ac:dyDescent="0.25">
      <c r="E8" s="22" t="s">
        <v>15</v>
      </c>
      <c r="F8" s="24">
        <f>COUNTIF(A14:A16,"*"&amp;E8&amp;"*")</f>
        <v>0</v>
      </c>
      <c r="G8" s="20"/>
      <c r="H8" s="20"/>
      <c r="I8" s="20"/>
      <c r="J8" s="22" t="s">
        <v>15</v>
      </c>
      <c r="K8" s="44">
        <v>1</v>
      </c>
      <c r="L8" s="20"/>
      <c r="N8" s="9"/>
      <c r="O8" s="57"/>
      <c r="P8" s="27"/>
    </row>
    <row r="9" spans="1:16" x14ac:dyDescent="0.25">
      <c r="E9" s="22" t="s">
        <v>16</v>
      </c>
      <c r="F9" s="24">
        <f>COUNTIF(A17:A22,"*"&amp;E9&amp;"*")</f>
        <v>0</v>
      </c>
      <c r="G9" s="20"/>
      <c r="H9" s="20"/>
      <c r="I9" s="20"/>
      <c r="J9" s="22" t="s">
        <v>47</v>
      </c>
      <c r="K9" s="44">
        <v>0</v>
      </c>
      <c r="L9" s="20"/>
      <c r="N9" s="9"/>
      <c r="O9" s="58"/>
      <c r="P9" s="27"/>
    </row>
    <row r="10" spans="1:16" x14ac:dyDescent="0.25">
      <c r="E10" s="22" t="s">
        <v>60</v>
      </c>
      <c r="F10" s="24">
        <f>COUNTIF(A13,"*"&amp;E10&amp;"*")</f>
        <v>0</v>
      </c>
      <c r="G10" s="20"/>
      <c r="H10" s="20"/>
      <c r="I10" s="20"/>
      <c r="J10" s="22" t="s">
        <v>16</v>
      </c>
      <c r="K10" s="44">
        <v>8</v>
      </c>
      <c r="L10" s="20"/>
      <c r="N10" s="9"/>
      <c r="O10" s="58"/>
      <c r="P10" s="27"/>
    </row>
    <row r="11" spans="1:16" x14ac:dyDescent="0.25">
      <c r="E11" s="22" t="s">
        <v>47</v>
      </c>
      <c r="F11" s="24">
        <f>COUNTIF(A23,"*"&amp;E11&amp;"*")</f>
        <v>0</v>
      </c>
      <c r="G11" s="20"/>
      <c r="H11" s="20"/>
      <c r="I11" s="20"/>
      <c r="J11" s="22" t="s">
        <v>61</v>
      </c>
      <c r="K11" s="44">
        <v>40</v>
      </c>
      <c r="L11" s="20"/>
      <c r="N11" s="9"/>
      <c r="O11" s="56"/>
      <c r="P11" s="27"/>
    </row>
    <row r="12" spans="1:16" x14ac:dyDescent="0.25">
      <c r="E12" s="20"/>
      <c r="F12" s="20"/>
      <c r="G12" s="20"/>
      <c r="H12" s="20"/>
      <c r="I12" s="20"/>
      <c r="J12" s="22" t="s">
        <v>29</v>
      </c>
      <c r="K12" s="44" t="s">
        <v>48</v>
      </c>
      <c r="L12" s="20"/>
      <c r="N12" s="9"/>
      <c r="O12" s="56"/>
      <c r="P12" s="27"/>
    </row>
    <row r="13" spans="1:16" x14ac:dyDescent="0.25">
      <c r="E13" s="20"/>
      <c r="F13" s="20"/>
      <c r="G13" s="20"/>
      <c r="H13" s="20"/>
      <c r="I13" s="20"/>
      <c r="L13" s="20"/>
      <c r="N13" s="9"/>
      <c r="P13" s="27"/>
    </row>
    <row r="14" spans="1:16" ht="13.8" thickBot="1" x14ac:dyDescent="0.3">
      <c r="E14" s="23" t="s">
        <v>28</v>
      </c>
      <c r="F14" s="21">
        <f>SUM(F15:F19)</f>
        <v>342</v>
      </c>
      <c r="G14" s="20"/>
      <c r="H14" s="20"/>
      <c r="I14" s="20"/>
      <c r="J14" s="22"/>
      <c r="K14" s="18"/>
      <c r="L14" s="20"/>
      <c r="N14" s="9"/>
      <c r="P14" s="27"/>
    </row>
    <row r="15" spans="1:16" ht="14.4" thickTop="1" thickBot="1" x14ac:dyDescent="0.3">
      <c r="E15" s="22" t="s">
        <v>14</v>
      </c>
      <c r="F15" s="18">
        <f>SUM(B4:B12)</f>
        <v>342</v>
      </c>
      <c r="G15" s="20"/>
      <c r="H15" s="20"/>
      <c r="I15" s="20"/>
      <c r="J15" s="23" t="s">
        <v>28</v>
      </c>
      <c r="K15" s="21">
        <f>SUM(K16:K21)</f>
        <v>176</v>
      </c>
      <c r="L15" s="20"/>
      <c r="N15" s="9"/>
      <c r="P15" s="27"/>
    </row>
    <row r="16" spans="1:16" ht="13.8" thickTop="1" x14ac:dyDescent="0.25">
      <c r="E16" s="22" t="s">
        <v>15</v>
      </c>
      <c r="F16" s="18">
        <f>SUM(B14:B16)</f>
        <v>0</v>
      </c>
      <c r="G16" s="20"/>
      <c r="H16" s="20"/>
      <c r="I16" s="20"/>
      <c r="J16" s="22" t="s">
        <v>14</v>
      </c>
      <c r="K16" s="28">
        <v>20</v>
      </c>
      <c r="L16" s="20"/>
      <c r="N16" s="9"/>
      <c r="P16" s="27"/>
    </row>
    <row r="17" spans="5:16" x14ac:dyDescent="0.25">
      <c r="E17" s="22" t="s">
        <v>16</v>
      </c>
      <c r="F17" s="18">
        <f>SUM(B17:B22)</f>
        <v>0</v>
      </c>
      <c r="G17" s="20"/>
      <c r="H17" s="20"/>
      <c r="I17" s="20"/>
      <c r="J17" s="22" t="s">
        <v>15</v>
      </c>
      <c r="K17" s="28">
        <v>7</v>
      </c>
      <c r="L17" s="20"/>
      <c r="N17" s="9"/>
      <c r="P17" s="27"/>
    </row>
    <row r="18" spans="5:16" x14ac:dyDescent="0.25">
      <c r="E18" s="22" t="s">
        <v>60</v>
      </c>
      <c r="F18" s="18">
        <f>SUM(B13)</f>
        <v>0</v>
      </c>
      <c r="G18" s="20"/>
      <c r="H18" s="20"/>
      <c r="I18" s="20"/>
      <c r="J18" s="22" t="s">
        <v>47</v>
      </c>
      <c r="K18" s="28">
        <v>0</v>
      </c>
      <c r="L18" s="20"/>
      <c r="N18" s="9"/>
      <c r="P18" s="27"/>
    </row>
    <row r="19" spans="5:16" x14ac:dyDescent="0.25">
      <c r="E19" s="22" t="s">
        <v>47</v>
      </c>
      <c r="F19" s="18">
        <f>SUM(B23)</f>
        <v>0</v>
      </c>
      <c r="G19" s="20"/>
      <c r="H19" s="20"/>
      <c r="I19" s="20"/>
      <c r="J19" s="22" t="s">
        <v>16</v>
      </c>
      <c r="K19" s="28">
        <v>106</v>
      </c>
      <c r="L19" s="20"/>
      <c r="N19" s="9"/>
      <c r="P19" s="27"/>
    </row>
    <row r="20" spans="5:16" x14ac:dyDescent="0.25">
      <c r="E20" s="20"/>
      <c r="F20" s="20"/>
      <c r="G20" s="20"/>
      <c r="H20" s="20"/>
      <c r="I20" s="20"/>
      <c r="J20" s="22" t="s">
        <v>61</v>
      </c>
      <c r="K20" s="44">
        <v>43</v>
      </c>
      <c r="L20" s="20"/>
      <c r="N20" s="9"/>
      <c r="P20" s="27"/>
    </row>
    <row r="21" spans="5:16" x14ac:dyDescent="0.25">
      <c r="E21" s="49">
        <v>45467</v>
      </c>
      <c r="F21" s="20"/>
      <c r="G21" s="20"/>
      <c r="H21" s="20"/>
      <c r="I21" s="20"/>
      <c r="J21" s="22" t="s">
        <v>29</v>
      </c>
      <c r="K21" s="44" t="s">
        <v>48</v>
      </c>
      <c r="L21" s="20"/>
      <c r="N21" s="9"/>
      <c r="P21" s="27"/>
    </row>
    <row r="22" spans="5:16" x14ac:dyDescent="0.25">
      <c r="E22" s="20"/>
      <c r="F22" s="20"/>
      <c r="G22" s="20"/>
      <c r="H22" s="20"/>
      <c r="I22" s="20"/>
      <c r="K22" s="20"/>
      <c r="L22" s="20"/>
      <c r="N22" s="9"/>
      <c r="P22" s="27"/>
    </row>
    <row r="23" spans="5:16" x14ac:dyDescent="0.25">
      <c r="E23" s="30" t="s">
        <v>27</v>
      </c>
      <c r="F23" s="29"/>
      <c r="J23" s="49">
        <v>45467</v>
      </c>
      <c r="K23" s="20"/>
      <c r="L23" s="20"/>
      <c r="N23" s="9"/>
      <c r="P23" s="27"/>
    </row>
    <row r="24" spans="5:16" x14ac:dyDescent="0.25">
      <c r="E24" s="31" t="s">
        <v>21</v>
      </c>
      <c r="F24" s="32" t="e">
        <f>'DR Count'!E2</f>
        <v>#REF!</v>
      </c>
      <c r="J24" s="29" t="s">
        <v>37</v>
      </c>
      <c r="N24" s="9"/>
      <c r="P24" s="27"/>
    </row>
    <row r="25" spans="5:16" x14ac:dyDescent="0.25">
      <c r="E25" s="31" t="s">
        <v>20</v>
      </c>
      <c r="F25" s="32">
        <f>COUNT('Discovery Log'!A4:A121)</f>
        <v>118</v>
      </c>
      <c r="N25" s="9"/>
      <c r="P25" s="27"/>
    </row>
    <row r="26" spans="5:16" x14ac:dyDescent="0.25">
      <c r="N26" s="9"/>
      <c r="P26" s="27"/>
    </row>
    <row r="27" spans="5:16" x14ac:dyDescent="0.25">
      <c r="N27" s="9"/>
      <c r="P27" s="27"/>
    </row>
    <row r="28" spans="5:16" x14ac:dyDescent="0.25">
      <c r="N28" s="9"/>
      <c r="P28" s="27"/>
    </row>
    <row r="29" spans="5:16" x14ac:dyDescent="0.25">
      <c r="N29" s="9"/>
      <c r="P29" s="27"/>
    </row>
    <row r="30" spans="5:16" x14ac:dyDescent="0.25">
      <c r="N30" s="9"/>
      <c r="P30" s="27"/>
    </row>
    <row r="31" spans="5:16" x14ac:dyDescent="0.25">
      <c r="N31" s="9"/>
      <c r="P31" s="27"/>
    </row>
    <row r="32" spans="5:16" x14ac:dyDescent="0.25">
      <c r="N32" s="9"/>
      <c r="P32" s="27"/>
    </row>
    <row r="33" spans="14:16" x14ac:dyDescent="0.25">
      <c r="N33" s="9"/>
      <c r="P33" s="27"/>
    </row>
    <row r="34" spans="14:16" x14ac:dyDescent="0.25">
      <c r="N34" s="9"/>
      <c r="P34" s="27"/>
    </row>
    <row r="35" spans="14:16" x14ac:dyDescent="0.25">
      <c r="N35" s="9"/>
      <c r="P35" s="27"/>
    </row>
    <row r="36" spans="14:16" x14ac:dyDescent="0.25">
      <c r="N36" s="9"/>
      <c r="P36" s="27"/>
    </row>
    <row r="37" spans="14:16" x14ac:dyDescent="0.25">
      <c r="N37" s="9"/>
      <c r="P37" s="27"/>
    </row>
    <row r="38" spans="14:16" x14ac:dyDescent="0.25">
      <c r="N38" s="9"/>
      <c r="P38" s="27"/>
    </row>
    <row r="39" spans="14:16" x14ac:dyDescent="0.25">
      <c r="N39" s="9"/>
      <c r="P39" s="27"/>
    </row>
    <row r="40" spans="14:16" x14ac:dyDescent="0.25">
      <c r="N40" s="9"/>
      <c r="P40" s="27"/>
    </row>
    <row r="41" spans="14:16" x14ac:dyDescent="0.25">
      <c r="N41" s="9"/>
      <c r="P41" s="27"/>
    </row>
    <row r="42" spans="14:16" x14ac:dyDescent="0.25">
      <c r="N42" s="9"/>
      <c r="P42" s="27"/>
    </row>
    <row r="43" spans="14:16" x14ac:dyDescent="0.25">
      <c r="N43" s="9"/>
      <c r="P43" s="27"/>
    </row>
    <row r="44" spans="14:16" x14ac:dyDescent="0.25">
      <c r="N44" s="9"/>
      <c r="P44" s="27"/>
    </row>
    <row r="45" spans="14:16" x14ac:dyDescent="0.25">
      <c r="N45" s="9"/>
      <c r="P45" s="27"/>
    </row>
    <row r="46" spans="14:16" x14ac:dyDescent="0.25">
      <c r="N46" s="9"/>
      <c r="P46" s="27"/>
    </row>
    <row r="47" spans="14:16" x14ac:dyDescent="0.25">
      <c r="N47" s="9"/>
      <c r="P47" s="27"/>
    </row>
    <row r="48" spans="14:16" x14ac:dyDescent="0.25">
      <c r="N48" s="9"/>
      <c r="P48" s="27"/>
    </row>
    <row r="49" spans="14:16" x14ac:dyDescent="0.25">
      <c r="N49" s="9"/>
      <c r="P49" s="27"/>
    </row>
    <row r="50" spans="14:16" x14ac:dyDescent="0.25">
      <c r="N50" s="9"/>
      <c r="P50" s="27"/>
    </row>
    <row r="51" spans="14:16" x14ac:dyDescent="0.25">
      <c r="N51" s="9"/>
      <c r="P51" s="27"/>
    </row>
    <row r="52" spans="14:16" x14ac:dyDescent="0.25">
      <c r="N52" s="9"/>
      <c r="P52" s="27"/>
    </row>
    <row r="53" spans="14:16" x14ac:dyDescent="0.25">
      <c r="N53" s="9"/>
      <c r="O53" s="8"/>
      <c r="P53" s="27"/>
    </row>
    <row r="54" spans="14:16" x14ac:dyDescent="0.25">
      <c r="P54" s="27"/>
    </row>
    <row r="55" spans="14:16" x14ac:dyDescent="0.25">
      <c r="P55" s="27"/>
    </row>
  </sheetData>
  <mergeCells count="2">
    <mergeCell ref="E1:G1"/>
    <mergeCell ref="J1:L1"/>
  </mergeCells>
  <phoneticPr fontId="10" type="noConversion"/>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BC5B34FB2B05C498322EC0E0E7F8BBD" ma:contentTypeVersion="13" ma:contentTypeDescription="Create a new document." ma:contentTypeScope="" ma:versionID="35348b1fb14a9f36c67915547cc06658">
  <xsd:schema xmlns:xsd="http://www.w3.org/2001/XMLSchema" xmlns:xs="http://www.w3.org/2001/XMLSchema" xmlns:p="http://schemas.microsoft.com/office/2006/metadata/properties" xmlns:ns2="2104ad18-0c40-4759-978d-9031b6355d10" xmlns:ns3="80a17f64-e774-4a01-b2f5-de7df872f7b3" targetNamespace="http://schemas.microsoft.com/office/2006/metadata/properties" ma:root="true" ma:fieldsID="a74602aa40dd929294faf41716f5ba75" ns2:_="" ns3:_="">
    <xsd:import namespace="2104ad18-0c40-4759-978d-9031b6355d10"/>
    <xsd:import namespace="80a17f64-e774-4a01-b2f5-de7df872f7b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04ad18-0c40-4759-978d-9031b6355d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0a17f64-e774-4a01-b2f5-de7df872f7b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B2959A0-12A8-4ACE-8894-4A11DE6F97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04ad18-0c40-4759-978d-9031b6355d10"/>
    <ds:schemaRef ds:uri="80a17f64-e774-4a01-b2f5-de7df872f7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1C8EBD8-C253-4E11-8792-B24ED437CBAE}">
  <ds:schemaRefs>
    <ds:schemaRef ds:uri="http://purl.org/dc/terms/"/>
    <ds:schemaRef ds:uri="2104ad18-0c40-4759-978d-9031b6355d10"/>
    <ds:schemaRef ds:uri="http://www.w3.org/XML/1998/namespace"/>
    <ds:schemaRef ds:uri="http://purl.org/dc/elements/1.1/"/>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80a17f64-e774-4a01-b2f5-de7df872f7b3"/>
    <ds:schemaRef ds:uri="http://schemas.microsoft.com/office/2006/metadata/properties"/>
  </ds:schemaRefs>
</ds:datastoreItem>
</file>

<file path=customXml/itemProps3.xml><?xml version="1.0" encoding="utf-8"?>
<ds:datastoreItem xmlns:ds="http://schemas.openxmlformats.org/officeDocument/2006/customXml" ds:itemID="{0F6AF6CB-7D84-4A05-86DD-52DA86B16B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Discovery Log</vt:lpstr>
      <vt:lpstr>WMP Sections</vt:lpstr>
      <vt:lpstr>DR Count</vt:lpstr>
      <vt:lpstr>Analytics</vt:lpstr>
      <vt:lpstr>'Discovery Log'!Print_Titles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WMP DR Question Answer Log Updated 3-14-19.xlsx</dc:title>
  <dc:subject/>
  <dc:creator>kraagas</dc:creator>
  <cp:keywords/>
  <dc:description/>
  <cp:lastModifiedBy>Taylor, Cynthia S</cp:lastModifiedBy>
  <cp:revision/>
  <cp:lastPrinted>2023-04-13T14:44:16Z</cp:lastPrinted>
  <dcterms:created xsi:type="dcterms:W3CDTF">2020-02-04T08:44:07Z</dcterms:created>
  <dcterms:modified xsi:type="dcterms:W3CDTF">2025-07-03T14:03:15Z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0x0101007BC5B34FB2B05C498322EC0E0E7F8BBD</vt:lpwstr>
  </property>
</Properties>
</file>