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4" documentId="8_{63995326-318C-4CF6-8163-2363B929FBF9}" xr6:coauthVersionLast="47" xr6:coauthVersionMax="47" xr10:uidLastSave="{838E9D0C-1012-4C86-9D49-941478A1E625}"/>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4" i="2" l="1"/>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F105" i="2" l="1"/>
  <c r="F104"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4" i="2"/>
  <c r="D7" i="2"/>
  <c r="D8" i="2"/>
  <c r="D9" i="2"/>
  <c r="D10" i="2"/>
  <c r="D11" i="2"/>
  <c r="D12" i="2"/>
  <c r="D13" i="2"/>
  <c r="D14" i="2"/>
  <c r="D15" i="2"/>
  <c r="D16" i="2"/>
  <c r="F82" i="2" l="1"/>
  <c r="F94" i="2"/>
  <c r="F95" i="2"/>
  <c r="F80" i="2"/>
  <c r="F93" i="2"/>
  <c r="F91" i="2"/>
  <c r="F90" i="2"/>
  <c r="F75" i="2"/>
  <c r="F74" i="2"/>
  <c r="F73" i="2"/>
  <c r="F89" i="2"/>
  <c r="F103" i="2"/>
  <c r="F88" i="2"/>
  <c r="F72" i="2"/>
  <c r="F102" i="2"/>
  <c r="F71" i="2"/>
  <c r="F101" i="2"/>
  <c r="F86" i="2"/>
  <c r="F100" i="2"/>
  <c r="F85" i="2"/>
  <c r="F99" i="2"/>
  <c r="F84" i="2"/>
  <c r="F98" i="2"/>
  <c r="F83" i="2"/>
  <c r="F97"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<sst xmlns="http://schemas.openxmlformats.org/spreadsheetml/2006/main" count="1209" uniqueCount="575">
  <si>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</si>
  <si>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</si>
  <si>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</si>
  <si>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</si>
  <si>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</si>
  <si>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</si>
  <si>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</si>
  <si>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</si>
  <si>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</si>
  <si>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</si>
  <si>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</si>
  <si>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</si>
  <si>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</si>
  <si>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</si>
  <si>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</si>
  <si>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</si>
  <si>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</si>
  <si>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</si>
  <si>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</si>
  <si>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</si>
  <si>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</si>
  <si>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</si>
  <si>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</si>
  <si>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</si>
  <si>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</si>
  <si>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</si>
  <si>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</si>
  <si>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</si>
  <si>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</si>
  <si>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</si>
  <si>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</si>
  <si>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</si>
  <si>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</si>
  <si>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</si>
  <si>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</si>
  <si>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</si>
  <si>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</si>
  <si>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</si>
  <si>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</si>
  <si>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</si>
  <si>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</si>
  <si>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</si>
  <si>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</si>
  <si>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</si>
  <si>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</si>
  <si>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</si>
  <si>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</si>
  <si>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</si>
  <si>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</si>
  <si>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</si>
  <si>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</si>
  <si>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</si>
  <si>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</si>
  <si>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</si>
  <si>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</si>
  <si>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</si>
  <si>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</si>
  <si>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</si>
  <si>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</si>
  <si>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</si>
  <si>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</si>
  <si>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</si>
  <si>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</si>
  <si>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</si>
  <si>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</si>
  <si>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</si>
  <si>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</si>
  <si>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</si>
  <si>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</si>
  <si>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</si>
  <si>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</si>
  <si>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</si>
  <si>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</si>
  <si>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</si>
  <si>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</si>
  <si>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</si>
  <si>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</si>
  <si>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</si>
  <si>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</si>
  <si>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</si>
  <si>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</si>
  <si>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</si>
  <si>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</si>
  <si>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</si>
  <si>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</si>
  <si>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</si>
  <si>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</si>
  <si>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</si>
  <si>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</si>
  <si>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</si>
  <si>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</si>
  <si>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</si>
  <si>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</si>
  <si>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</si>
  <si>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</si>
  <si>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</si>
  <si>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</si>
  <si>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</si>
  <si>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</si>
  <si>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</si>
  <si>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</si>
  <si>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</si>
  <si>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</si>
  <si>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</si>
  <si>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</si>
  <si>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</si>
  <si>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</si>
  <si>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</si>
  <si>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</si>
  <si>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</si>
  <si>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</si>
  <si>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</si>
  <si>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</si>
  <si>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</si>
  <si>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</si>
  <si>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</si>
  <si>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</si>
  <si>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</si>
  <si>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</si>
  <si>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</si>
  <si>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</si>
  <si>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</si>
  <si>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</si>
  <si>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</si>
  <si>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</si>
  <si>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</si>
  <si>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</si>
  <si>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</si>
  <si>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</si>
  <si>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</si>
  <si>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</si>
  <si>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</si>
  <si>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</si>
  <si>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</si>
  <si>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</si>
  <si>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</si>
  <si>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</si>
  <si>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</si>
  <si>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</si>
  <si>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</si>
  <si>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</si>
  <si>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</si>
  <si>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</si>
  <si>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</si>
  <si>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</si>
  <si>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</si>
  <si>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</si>
  <si>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</si>
  <si>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</si>
  <si>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</si>
  <si>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</si>
  <si>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</si>
  <si>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</si>
  <si>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</si>
  <si>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</si>
  <si>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</si>
  <si>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</si>
  <si>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</si>
  <si>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</si>
  <si>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</si>
  <si>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</si>
  <si>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</si>
  <si>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</si>
  <si>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</si>
  <si>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</si>
  <si>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</si>
  <si>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</si>
  <si>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</si>
  <si>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</si>
  <si>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</si>
  <si>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</si>
  <si>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</si>
  <si>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</si>
  <si>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</si>
  <si>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</si>
  <si>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</si>
  <si>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</si>
  <si>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</si>
  <si>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</si>
  <si>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</si>
  <si>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</si>
  <si>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</si>
  <si>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</si>
  <si>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</si>
  <si>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</si>
  <si>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</si>
  <si>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</si>
  <si>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</si>
  <si>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</si>
  <si>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</si>
  <si>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</si>
  <si>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</si>
  <si>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</si>
  <si>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</si>
  <si>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</si>
  <si>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</si>
  <si>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</si>
  <si>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</si>
  <si>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</si>
  <si>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</si>
  <si>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</si>
  <si>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</si>
  <si>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</si>
  <si>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</si>
  <si>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</si>
  <si>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</si>
  <si>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</si>
  <si>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</si>
  <si>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</si>
  <si>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</si>
  <si>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</si>
  <si>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</si>
  <si>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</si>
  <si>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</si>
  <si>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</si>
  <si>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</si>
  <si>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</si>
  <si>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</si>
  <si>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</si>
  <si>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</si>
  <si>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</si>
  <si>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</si>
  <si>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</si>
  <si>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</si>
  <si>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</si>
  <si>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</si>
  <si>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</si>
  <si>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</si>
  <si>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</si>
  <si>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</si>
  <si>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</si>
  <si>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</si>
  <si>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</si>
  <si>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</si>
  <si>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</si>
  <si>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</si>
  <si>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</si>
  <si>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</si>
  <si>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</si>
  <si>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</si>
  <si>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</si>
  <si>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</si>
  <si>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</si>
  <si>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</si>
  <si>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</si>
  <si>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</si>
  <si>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</si>
  <si>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</si>
  <si>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</si>
  <si>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</si>
  <si>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</si>
  <si>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</si>
  <si>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</si>
  <si>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</si>
  <si>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</si>
  <si>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</si>
  <si>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</si>
  <si>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</si>
  <si>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</si>
  <si>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</si>
  <si>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</si>
  <si>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</si>
  <si>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</si>
  <si>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</si>
  <si>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</si>
  <si>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</si>
  <si>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</si>
  <si>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</si>
  <si>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</si>
  <si>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</si>
  <si>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</si>
  <si>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</si>
  <si>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</si>
  <si>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</si>
  <si>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</si>
  <si>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</si>
  <si>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</si>
  <si>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</si>
  <si>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</si>
  <si>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</si>
  <si>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</si>
  <si>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</si>
  <si>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</si>
  <si>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</si>
  <si>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</si>
  <si>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</si>
  <si>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</si>
  <si>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</si>
  <si>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</si>
  <si>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</si>
  <si>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</si>
  <si>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</si>
  <si>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</si>
  <si>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</si>
  <si>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</si>
  <si>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</si>
  <si>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</si>
  <si>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</si>
  <si>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</si>
  <si>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</si>
  <si>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</si>
  <si>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</si>
  <si>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</si>
  <si>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</si>
  <si>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</si>
  <si>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</si>
  <si>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</si>
  <si>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</si>
  <si>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</si>
  <si>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</si>
  <si>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</si>
  <si>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</si>
  <si>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</si>
  <si>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</si>
  <si>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</si>
  <si>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</si>
  <si>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</si>
  <si>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</si>
  <si>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</si>
  <si>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</si>
  <si>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</si>
  <si>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</si>
  <si>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</si>
  <si>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</si>
  <si>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</si>
  <si>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</si>
  <si>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</si>
  <si>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</si>
  <si>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</si>
  <si>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</si>
  <si>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</si>
  <si>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</si>
  <si>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</si>
  <si>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</si>
  <si>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</si>
  <si>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</si>
  <si>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</si>
  <si>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</si>
  <si>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</si>
  <si>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</si>
  <si>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</si>
  <si>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</si>
  <si>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</si>
  <si>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</si>
  <si>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</si>
  <si>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</si>
  <si>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</si>
  <si>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</si>
  <si>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</si>
  <si>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</si>
  <si>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</si>
  <si>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</si>
  <si>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</si>
  <si>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</si>
  <si>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</si>
  <si>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</si>
  <si>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</si>
  <si>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</si>
  <si>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</si>
  <si>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</si>
  <si>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</si>
  <si>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</si>
  <si>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</si>
  <si>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</si>
  <si>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</si>
  <si>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</si>
  <si>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</si>
  <si>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</si>
  <si>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</si>
  <si>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</si>
  <si>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</si>
  <si>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</si>
  <si>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</si>
  <si>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</si>
  <si>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</si>
  <si>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</si>
  <si>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</si>
  <si>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</si>
  <si>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</si>
  <si>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</si>
  <si>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</si>
  <si>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</si>
  <si>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</si>
  <si>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</si>
  <si>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</si>
  <si>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</si>
  <si>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</si>
  <si>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</si>
  <si>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</si>
  <si>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</si>
  <si>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</si>
  <si>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</si>
  <si>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</si>
  <si>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</si>
  <si>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</si>
  <si>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</si>
  <si>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</si>
  <si>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</si>
  <si>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</si>
  <si>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</si>
  <si>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</si>
  <si>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</si>
  <si>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</si>
  <si>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</si>
  <si>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</si>
  <si>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</si>
  <si>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</si>
  <si>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</si>
  <si>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</si>
  <si>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</si>
  <si>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</si>
  <si>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</si>
  <si>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</si>
  <si>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</si>
  <si>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</si>
  <si>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</si>
  <si>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</si>
  <si>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</si>
  <si>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</si>
  <si>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</si>
  <si>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</si>
  <si>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</si>
  <si>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</si>
  <si>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</si>
  <si>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</si>
  <si>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</si>
  <si>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</si>
  <si>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</si>
  <si>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</si>
  <si>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</si>
  <si>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</si>
  <si>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</si>
  <si>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</si>
  <si>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</si>
  <si>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</si>
  <si>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</si>
  <si>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</si>
  <si>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</si>
  <si>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</si>
  <si>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</si>
  <si>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</si>
  <si>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</si>
  <si>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</si>
  <si>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</si>
  <si>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</si>
  <si>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</si>
  <si>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</si>
  <si>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</si>
  <si>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</si>
  <si>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</si>
  <si>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</si>
  <si>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</si>
  <si>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</si>
  <si>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</si>
  <si>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</si>
  <si>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</si>
  <si>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</si>
  <si>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</si>
  <si>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</si>
  <si>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</si>
  <si>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</si>
  <si>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</si>
  <si>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</si>
  <si>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</si>
  <si>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</si>
  <si>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</si>
  <si>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</si>
  <si>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</si>
  <si>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</si>
  <si>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</si>
  <si>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</si>
  <si>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</si>
  <si>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</si>
  <si>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</si>
  <si>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</si>
  <si>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</si>
  <si>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</si>
  <si>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</si>
  <si>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</si>
  <si>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</si>
  <si>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</si>
  <si>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</si>
  <si>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</si>
  <si>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</si>
  <si>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</si>
  <si>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</si>
  <si>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</si>
  <si>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</si>
  <si>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</si>
  <si>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</si>
  <si>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</si>
  <si>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</si>
  <si>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</si>
  <si>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</si>
  <si>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</si>
  <si>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</si>
  <si>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</si>
  <si>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</si>
  <si>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</si>
  <si>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</si>
  <si>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</si>
  <si>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</si>
  <si>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</si>
  <si>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</si>
  <si>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</si>
  <si>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</si>
  <si>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</si>
  <si>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</si>
  <si>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</si>
  <si>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</si>
  <si>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</si>
  <si>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</si>
  <si>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</si>
  <si>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</si>
  <si>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</si>
  <si>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</si>
  <si>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</si>
  <si>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</si>
  <si>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</si>
  <si>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</si>
  <si>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</si>
  <si>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</si>
  <si>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</si>
  <si>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</si>
  <si>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</si>
  <si>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</si>
  <si>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</si>
  <si>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</si>
  <si>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</si>
  <si>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</si>
  <si>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</si>
  <si>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</si>
  <si>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</si>
  <si>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</si>
  <si>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</si>
  <si>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</si>
  <si>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</si>
  <si>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</si>
  <si>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</si>
  <si>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</si>
  <si>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</si>
  <si>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</si>
  <si>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</si>
  <si>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</si>
  <si>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</si>
  <si>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</si>
  <si>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</si>
  <si>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</si>
  <si>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</si>
  <si>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</si>
  <si>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</si>
  <si>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</si>
  <si>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</si>
  <si>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</si>
  <si>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</si>
  <si>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</si>
  <si>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</si>
  <si>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</si>
  <si>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</si>
  <si>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</si>
  <si>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</si>
  <si>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</si>
  <si>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</si>
  <si>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</si>
  <si>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</si>
  <si>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</si>
  <si>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</si>
  <si>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</si>
  <si>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</si>
  <si>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</si>
  <si>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</si>
  <si>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</si>
  <si>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</si>
  <si>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</si>
  <si>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https://www.sdge.com/sites/default/files/regulatory/CALPA-2025-09.pdf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</si>
</sst>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printerSettings" Target="../printerSettings/printerSettings1.bin"/><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05"/>
  <sheetViews>
    <sheetView tabSelected="1" view="pageBreakPreview" zoomScale="70" zoomScaleNormal="55" zoomScaleSheetLayoutView="70" zoomScalePageLayoutView="40" workbookViewId="0">
      <pane ySplit="3" topLeftCell="A4" activePane="bottomLeft" state="frozen"/>
      <selection pane="bottomLeft" activeCell="A106" sqref="A106:XFD209"/>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32"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32"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32"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32"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80"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32"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32"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105.6"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32"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32" x14ac:dyDescent="0.25">
      <c r="A64" s="6">
        <v>61</v>
      </c>
      <c r="B64" s="6" t="s">
        <v>16</v>
      </c>
      <c r="C64" s="6">
        <v>1</v>
      </c>
      <c r="D64" s="6" t="str">
        <f t="shared" si="3"/>
        <v>OEIS-1</v>
      </c>
      <c r="E64" s="6">
        <v>4</v>
      </c>
      <c r="F64" s="6" t="str">
        <f t="shared" ref="F64:F105"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457</v>
      </c>
      <c r="H76" s="7" t="s">
        <v>497</v>
      </c>
      <c r="I76" s="6" t="s">
        <v>124</v>
      </c>
      <c r="J76" s="11">
        <v>45401</v>
      </c>
      <c r="K76" s="11">
        <v>45406</v>
      </c>
      <c r="L76" s="11">
        <v>45406</v>
      </c>
      <c r="M76" s="17" t="s">
        <v>496</v>
      </c>
      <c r="N76" s="6">
        <v>0</v>
      </c>
      <c r="O76" s="6" t="s">
        <v>125</v>
      </c>
      <c r="P76" s="6" t="s">
        <v>126</v>
      </c>
      <c r="Q76" s="6" t="s">
        <v>458</v>
      </c>
      <c r="R76" s="9" t="s">
        <v>126</v>
      </c>
      <c r="S76" s="6" t="s">
        <v>126</v>
      </c>
    </row>
    <row r="77" spans="1:19" s="8" customFormat="1" ht="211.2" x14ac:dyDescent="0.25">
      <c r="A77" s="6">
        <v>74</v>
      </c>
      <c r="B77" s="6" t="s">
        <v>16</v>
      </c>
      <c r="C77" s="6">
        <v>2</v>
      </c>
      <c r="D77" s="6" t="str">
        <f t="shared" si="3"/>
        <v>OEIS-2</v>
      </c>
      <c r="E77" s="6">
        <v>1</v>
      </c>
      <c r="F77" s="6" t="str">
        <f t="shared" si="4"/>
        <v>OEIS-2.1</v>
      </c>
      <c r="G77" s="7" t="s">
        <v>487</v>
      </c>
      <c r="H77" s="7" t="s">
        <v>503</v>
      </c>
      <c r="I77" s="6" t="s">
        <v>436</v>
      </c>
      <c r="J77" s="11">
        <v>45405</v>
      </c>
      <c r="K77" s="11">
        <v>45408</v>
      </c>
      <c r="L77" s="11">
        <v>45408</v>
      </c>
      <c r="M77" s="17" t="s">
        <v>522</v>
      </c>
      <c r="N77" s="6">
        <v>0</v>
      </c>
      <c r="O77" s="6" t="s">
        <v>125</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488</v>
      </c>
      <c r="H78" s="7" t="s">
        <v>504</v>
      </c>
      <c r="I78" s="6" t="s">
        <v>436</v>
      </c>
      <c r="J78" s="11">
        <v>45405</v>
      </c>
      <c r="K78" s="11">
        <v>45408</v>
      </c>
      <c r="L78" s="11">
        <v>45408</v>
      </c>
      <c r="M78" s="17" t="s">
        <v>522</v>
      </c>
      <c r="N78" s="6">
        <v>0</v>
      </c>
      <c r="O78" s="6" t="s">
        <v>125</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489</v>
      </c>
      <c r="H79" s="7" t="s">
        <v>505</v>
      </c>
      <c r="I79" s="6" t="s">
        <v>436</v>
      </c>
      <c r="J79" s="11">
        <v>45405</v>
      </c>
      <c r="K79" s="11">
        <v>45408</v>
      </c>
      <c r="L79" s="11">
        <v>45408</v>
      </c>
      <c r="M79" s="17" t="s">
        <v>522</v>
      </c>
      <c r="N79" s="6">
        <v>0</v>
      </c>
      <c r="O79" s="6" t="s">
        <v>125</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486</v>
      </c>
      <c r="H80" s="7" t="s">
        <v>506</v>
      </c>
      <c r="I80" s="6" t="s">
        <v>436</v>
      </c>
      <c r="J80" s="11">
        <v>45405</v>
      </c>
      <c r="K80" s="11">
        <v>45408</v>
      </c>
      <c r="L80" s="11">
        <v>45408</v>
      </c>
      <c r="M80" s="17" t="s">
        <v>522</v>
      </c>
      <c r="N80" s="6">
        <v>0</v>
      </c>
      <c r="O80" s="6" t="s">
        <v>125</v>
      </c>
      <c r="P80" s="6" t="s">
        <v>49</v>
      </c>
      <c r="Q80" s="6" t="str">
        <f>VLOOKUP(P80,'WMP Sections'!A:C,2,FALSE)</f>
        <v>2.2.1.5 Advanced Protection (WMP.463)</v>
      </c>
      <c r="R80" s="9" t="s">
        <v>493</v>
      </c>
      <c r="S80" s="6" t="s">
        <v>246</v>
      </c>
    </row>
    <row r="81" spans="1:19" s="8" customFormat="1" ht="409.6" x14ac:dyDescent="0.25">
      <c r="A81" s="6">
        <v>78</v>
      </c>
      <c r="B81" s="6" t="s">
        <v>16</v>
      </c>
      <c r="C81" s="6">
        <v>2</v>
      </c>
      <c r="D81" s="6" t="str">
        <f t="shared" ref="D81:D105" si="6">B81&amp;"-"&amp;C81</f>
        <v>OEIS-2</v>
      </c>
      <c r="E81" s="6">
        <v>5</v>
      </c>
      <c r="F81" s="6" t="str">
        <f t="shared" si="4"/>
        <v>OEIS-2.5</v>
      </c>
      <c r="G81" s="7" t="s">
        <v>490</v>
      </c>
      <c r="H81" s="7" t="s">
        <v>514</v>
      </c>
      <c r="I81" s="6" t="s">
        <v>436</v>
      </c>
      <c r="J81" s="11">
        <v>45405</v>
      </c>
      <c r="K81" s="11">
        <v>45408</v>
      </c>
      <c r="L81" s="11">
        <v>45408</v>
      </c>
      <c r="M81" s="17" t="s">
        <v>522</v>
      </c>
      <c r="N81" s="6">
        <v>0</v>
      </c>
      <c r="O81" s="6" t="s">
        <v>125</v>
      </c>
      <c r="P81" s="6" t="s">
        <v>199</v>
      </c>
      <c r="Q81" s="6" t="str">
        <f>VLOOKUP(P81,'WMP Sections'!A:C,2,FALSE)</f>
        <v>Table 6: Qualifying Changes in Targets and Expenditures (in Thousands)</v>
      </c>
      <c r="R81" s="6" t="s">
        <v>126</v>
      </c>
      <c r="S81" s="6" t="s">
        <v>126</v>
      </c>
    </row>
    <row r="82" spans="1:19" s="8" customFormat="1" ht="66" x14ac:dyDescent="0.25">
      <c r="A82" s="6">
        <v>79</v>
      </c>
      <c r="B82" s="6" t="s">
        <v>16</v>
      </c>
      <c r="C82" s="6">
        <v>2</v>
      </c>
      <c r="D82" s="6" t="str">
        <f t="shared" si="6"/>
        <v>OEIS-2</v>
      </c>
      <c r="E82" s="6">
        <v>6</v>
      </c>
      <c r="F82" s="6" t="str">
        <f t="shared" si="4"/>
        <v>OEIS-2.6</v>
      </c>
      <c r="G82" s="7" t="s">
        <v>491</v>
      </c>
      <c r="H82" s="7" t="s">
        <v>507</v>
      </c>
      <c r="I82" s="6" t="s">
        <v>436</v>
      </c>
      <c r="J82" s="11">
        <v>45405</v>
      </c>
      <c r="K82" s="11">
        <v>45408</v>
      </c>
      <c r="L82" s="11">
        <v>45408</v>
      </c>
      <c r="M82" s="17" t="s">
        <v>522</v>
      </c>
      <c r="N82" s="6">
        <v>0</v>
      </c>
      <c r="O82" s="6" t="s">
        <v>125</v>
      </c>
      <c r="P82" s="6" t="s">
        <v>55</v>
      </c>
      <c r="Q82" s="6" t="str">
        <f>VLOOKUP(P82,'WMP Sections'!A:C,2,FALSE)</f>
        <v>2.2.1.11 Distribution Overhead System Hardening (WMP.475)</v>
      </c>
      <c r="R82" s="9" t="s">
        <v>494</v>
      </c>
      <c r="S82" s="6" t="s">
        <v>495</v>
      </c>
    </row>
    <row r="83" spans="1:19" s="8" customFormat="1" ht="408.6" customHeight="1" x14ac:dyDescent="0.25">
      <c r="A83" s="6">
        <v>80</v>
      </c>
      <c r="B83" s="6" t="s">
        <v>16</v>
      </c>
      <c r="C83" s="6">
        <v>2</v>
      </c>
      <c r="D83" s="6" t="str">
        <f t="shared" si="6"/>
        <v>OEIS-2</v>
      </c>
      <c r="E83" s="6">
        <v>7</v>
      </c>
      <c r="F83" s="6" t="str">
        <f t="shared" si="4"/>
        <v>OEIS-2.7</v>
      </c>
      <c r="G83" s="7" t="s">
        <v>492</v>
      </c>
      <c r="H83" s="7" t="s">
        <v>508</v>
      </c>
      <c r="I83" s="6" t="s">
        <v>436</v>
      </c>
      <c r="J83" s="11">
        <v>45405</v>
      </c>
      <c r="K83" s="11">
        <v>45408</v>
      </c>
      <c r="L83" s="11">
        <v>45408</v>
      </c>
      <c r="M83" s="17" t="s">
        <v>522</v>
      </c>
      <c r="N83" s="6">
        <v>0</v>
      </c>
      <c r="O83" s="6" t="s">
        <v>125</v>
      </c>
      <c r="P83" s="6" t="s">
        <v>202</v>
      </c>
      <c r="Q83" s="6" t="str">
        <f>VLOOKUP(P83,'WMP Sections'!A:C,2,FALSE)</f>
        <v>Table 3: WiNGS-Planning Qualitative Risk Modeling Updates</v>
      </c>
      <c r="R83" s="6" t="s">
        <v>126</v>
      </c>
      <c r="S83" s="6" t="s">
        <v>126</v>
      </c>
    </row>
    <row r="84" spans="1:19" s="8" customFormat="1" ht="92.4" x14ac:dyDescent="0.25">
      <c r="A84" s="6">
        <v>81</v>
      </c>
      <c r="B84" s="6" t="s">
        <v>15</v>
      </c>
      <c r="C84" s="6">
        <v>4</v>
      </c>
      <c r="D84" s="6" t="str">
        <f t="shared" si="6"/>
        <v>MGRA-4</v>
      </c>
      <c r="E84" s="6">
        <v>1</v>
      </c>
      <c r="F84" s="6" t="str">
        <f t="shared" si="4"/>
        <v>MGRA-4.1</v>
      </c>
      <c r="G84" s="7" t="s">
        <v>498</v>
      </c>
      <c r="H84" s="7" t="s">
        <v>509</v>
      </c>
      <c r="I84" s="6" t="s">
        <v>146</v>
      </c>
      <c r="J84" s="11">
        <v>45407</v>
      </c>
      <c r="K84" s="11">
        <v>45412</v>
      </c>
      <c r="L84" s="11">
        <v>45411</v>
      </c>
      <c r="M84" s="17" t="s">
        <v>512</v>
      </c>
      <c r="N84" s="6">
        <v>0</v>
      </c>
      <c r="O84" s="6" t="s">
        <v>125</v>
      </c>
      <c r="P84" s="6" t="s">
        <v>126</v>
      </c>
      <c r="Q84" s="6" t="s">
        <v>501</v>
      </c>
      <c r="R84" s="6" t="s">
        <v>126</v>
      </c>
      <c r="S84" s="6" t="s">
        <v>126</v>
      </c>
    </row>
    <row r="85" spans="1:19" s="8" customFormat="1" ht="237.6" x14ac:dyDescent="0.25">
      <c r="A85" s="6">
        <v>82</v>
      </c>
      <c r="B85" s="6" t="s">
        <v>15</v>
      </c>
      <c r="C85" s="6">
        <v>4</v>
      </c>
      <c r="D85" s="6" t="str">
        <f t="shared" si="6"/>
        <v>MGRA-4</v>
      </c>
      <c r="E85" s="6">
        <v>2</v>
      </c>
      <c r="F85" s="6" t="str">
        <f t="shared" si="4"/>
        <v>MGRA-4.2</v>
      </c>
      <c r="G85" s="7" t="s">
        <v>499</v>
      </c>
      <c r="H85" s="7" t="s">
        <v>510</v>
      </c>
      <c r="I85" s="6" t="s">
        <v>146</v>
      </c>
      <c r="J85" s="11">
        <v>45407</v>
      </c>
      <c r="K85" s="11">
        <v>45412</v>
      </c>
      <c r="L85" s="11">
        <v>45411</v>
      </c>
      <c r="M85" s="17" t="s">
        <v>513</v>
      </c>
      <c r="N85" s="6">
        <v>2</v>
      </c>
      <c r="O85" s="6" t="s">
        <v>125</v>
      </c>
      <c r="P85" s="6" t="s">
        <v>126</v>
      </c>
      <c r="Q85" s="8" t="s">
        <v>502</v>
      </c>
      <c r="R85" s="6" t="s">
        <v>126</v>
      </c>
      <c r="S85" s="6" t="s">
        <v>126</v>
      </c>
    </row>
    <row r="86" spans="1:19" s="8" customFormat="1" ht="52.8" x14ac:dyDescent="0.25">
      <c r="A86" s="6">
        <v>83</v>
      </c>
      <c r="B86" s="6" t="s">
        <v>15</v>
      </c>
      <c r="C86" s="6">
        <v>4</v>
      </c>
      <c r="D86" s="6" t="str">
        <f t="shared" si="6"/>
        <v>MGRA-4</v>
      </c>
      <c r="E86" s="6">
        <v>3</v>
      </c>
      <c r="F86" s="6" t="str">
        <f t="shared" si="4"/>
        <v>MGRA-4.3</v>
      </c>
      <c r="G86" s="7" t="s">
        <v>500</v>
      </c>
      <c r="H86" s="7" t="s">
        <v>511</v>
      </c>
      <c r="I86" s="6" t="s">
        <v>146</v>
      </c>
      <c r="J86" s="11">
        <v>45407</v>
      </c>
      <c r="K86" s="11">
        <v>45412</v>
      </c>
      <c r="L86" s="11">
        <v>45411</v>
      </c>
      <c r="M86" s="17" t="s">
        <v>512</v>
      </c>
      <c r="N86" s="6">
        <v>0</v>
      </c>
      <c r="O86" s="6" t="s">
        <v>125</v>
      </c>
      <c r="P86" s="6" t="s">
        <v>126</v>
      </c>
      <c r="Q86" s="8" t="s">
        <v>502</v>
      </c>
      <c r="R86" s="6" t="s">
        <v>126</v>
      </c>
      <c r="S86" s="6" t="s">
        <v>126</v>
      </c>
    </row>
    <row r="87" spans="1:19" s="8" customFormat="1" ht="171.6" x14ac:dyDescent="0.25">
      <c r="A87" s="6">
        <v>84</v>
      </c>
      <c r="B87" s="6" t="s">
        <v>515</v>
      </c>
      <c r="C87" s="6">
        <v>1</v>
      </c>
      <c r="D87" s="6" t="str">
        <f t="shared" si="6"/>
        <v>GPI-1</v>
      </c>
      <c r="E87" s="6">
        <v>1</v>
      </c>
      <c r="F87" s="6" t="str">
        <f>D87&amp;"."&amp;E87</f>
        <v>GPI-1.1</v>
      </c>
      <c r="G87" s="7" t="s">
        <v>516</v>
      </c>
      <c r="H87" s="7" t="s">
        <v>526</v>
      </c>
      <c r="I87" s="6" t="s">
        <v>519</v>
      </c>
      <c r="J87" s="11">
        <v>45411</v>
      </c>
      <c r="K87" s="11">
        <v>45413</v>
      </c>
      <c r="L87" s="11">
        <v>45413</v>
      </c>
      <c r="M87" s="17" t="s">
        <v>529</v>
      </c>
      <c r="N87" s="6">
        <v>1</v>
      </c>
      <c r="O87" s="6" t="s">
        <v>125</v>
      </c>
      <c r="P87" s="6" t="s">
        <v>126</v>
      </c>
      <c r="Q87" s="6" t="s">
        <v>520</v>
      </c>
      <c r="R87" s="6" t="s">
        <v>126</v>
      </c>
      <c r="S87" s="6" t="s">
        <v>126</v>
      </c>
    </row>
    <row r="88" spans="1:19" s="8" customFormat="1" ht="132" x14ac:dyDescent="0.25">
      <c r="A88" s="6">
        <v>85</v>
      </c>
      <c r="B88" s="6" t="s">
        <v>515</v>
      </c>
      <c r="C88" s="6">
        <v>1</v>
      </c>
      <c r="D88" s="6" t="str">
        <f t="shared" si="6"/>
        <v>GPI-1</v>
      </c>
      <c r="E88" s="6">
        <v>2</v>
      </c>
      <c r="F88" s="6" t="str">
        <f>D88&amp;"."&amp;E88</f>
        <v>GPI-1.2</v>
      </c>
      <c r="G88" s="7" t="s">
        <v>517</v>
      </c>
      <c r="H88" s="7" t="s">
        <v>527</v>
      </c>
      <c r="I88" s="6" t="s">
        <v>519</v>
      </c>
      <c r="J88" s="11">
        <v>45408</v>
      </c>
      <c r="K88" s="11">
        <v>45413</v>
      </c>
      <c r="L88" s="11">
        <v>45413</v>
      </c>
      <c r="M88" s="17" t="s">
        <v>530</v>
      </c>
      <c r="N88" s="6">
        <v>1</v>
      </c>
      <c r="O88" s="6" t="s">
        <v>125</v>
      </c>
      <c r="P88" s="6" t="s">
        <v>126</v>
      </c>
      <c r="Q88" s="6" t="s">
        <v>520</v>
      </c>
      <c r="R88" s="6" t="s">
        <v>126</v>
      </c>
      <c r="S88" s="6" t="s">
        <v>126</v>
      </c>
    </row>
    <row r="89" spans="1:19" s="8" customFormat="1" ht="158.4" customHeight="1" x14ac:dyDescent="0.25">
      <c r="A89" s="6">
        <v>86</v>
      </c>
      <c r="B89" s="6" t="s">
        <v>515</v>
      </c>
      <c r="C89" s="6">
        <v>1</v>
      </c>
      <c r="D89" s="6" t="str">
        <f t="shared" si="6"/>
        <v>GPI-1</v>
      </c>
      <c r="E89" s="6">
        <v>3</v>
      </c>
      <c r="F89" s="6" t="str">
        <f t="shared" si="4"/>
        <v>GPI-1.3</v>
      </c>
      <c r="G89" s="7" t="s">
        <v>518</v>
      </c>
      <c r="H89" s="7" t="s">
        <v>528</v>
      </c>
      <c r="I89" s="6" t="s">
        <v>519</v>
      </c>
      <c r="J89" s="11">
        <v>45408</v>
      </c>
      <c r="K89" s="11">
        <v>45413</v>
      </c>
      <c r="L89" s="11">
        <v>45413</v>
      </c>
      <c r="M89" s="17" t="s">
        <v>531</v>
      </c>
      <c r="N89" s="6">
        <v>1</v>
      </c>
      <c r="O89" s="6" t="s">
        <v>125</v>
      </c>
      <c r="P89" s="6" t="s">
        <v>126</v>
      </c>
      <c r="Q89" s="6" t="s">
        <v>521</v>
      </c>
      <c r="R89" s="6" t="s">
        <v>126</v>
      </c>
      <c r="S89" s="6" t="s">
        <v>126</v>
      </c>
    </row>
    <row r="90" spans="1:19" s="8" customFormat="1" ht="277.2" x14ac:dyDescent="0.25">
      <c r="A90" s="6">
        <v>87</v>
      </c>
      <c r="B90" s="6" t="s">
        <v>16</v>
      </c>
      <c r="C90" s="6">
        <v>3</v>
      </c>
      <c r="D90" s="6" t="str">
        <f t="shared" si="6"/>
        <v>OEIS-3</v>
      </c>
      <c r="E90" s="6">
        <v>1</v>
      </c>
      <c r="F90" s="6" t="str">
        <f t="shared" si="4"/>
        <v>OEIS-3.1</v>
      </c>
      <c r="G90" s="7" t="s">
        <v>523</v>
      </c>
      <c r="H90" s="7" t="s">
        <v>532</v>
      </c>
      <c r="I90" s="6" t="s">
        <v>436</v>
      </c>
      <c r="J90" s="11">
        <v>45411</v>
      </c>
      <c r="K90" s="11">
        <v>45414</v>
      </c>
      <c r="L90" s="11">
        <v>45414</v>
      </c>
      <c r="M90" s="17" t="s">
        <v>535</v>
      </c>
      <c r="N90" s="6">
        <v>0</v>
      </c>
      <c r="O90" s="6" t="s">
        <v>125</v>
      </c>
      <c r="P90" s="6" t="s">
        <v>198</v>
      </c>
      <c r="Q90" s="6" t="str">
        <f>VLOOKUP(P90,'WMP Sections'!A:C,2,FALSE)</f>
        <v>Table 7: Qualifying Changes in Expenditures only (in Thousands)</v>
      </c>
      <c r="R90" s="6" t="s">
        <v>126</v>
      </c>
      <c r="S90" s="6" t="s">
        <v>126</v>
      </c>
    </row>
    <row r="91" spans="1:19" s="8" customFormat="1" ht="409.6" x14ac:dyDescent="0.25">
      <c r="A91" s="6">
        <v>88</v>
      </c>
      <c r="B91" s="6" t="s">
        <v>16</v>
      </c>
      <c r="C91" s="6">
        <v>3</v>
      </c>
      <c r="D91" s="6" t="str">
        <f t="shared" si="6"/>
        <v>OEIS-3</v>
      </c>
      <c r="E91" s="6">
        <v>2</v>
      </c>
      <c r="F91" s="6" t="str">
        <f t="shared" si="4"/>
        <v>OEIS-3.2</v>
      </c>
      <c r="G91" s="7" t="s">
        <v>524</v>
      </c>
      <c r="H91" s="7" t="s">
        <v>533</v>
      </c>
      <c r="I91" s="6" t="s">
        <v>436</v>
      </c>
      <c r="J91" s="11">
        <v>45411</v>
      </c>
      <c r="K91" s="11">
        <v>45414</v>
      </c>
      <c r="L91" s="11">
        <v>45414</v>
      </c>
      <c r="M91" s="17" t="s">
        <v>535</v>
      </c>
      <c r="N91" s="6">
        <v>0</v>
      </c>
      <c r="O91" s="6" t="s">
        <v>125</v>
      </c>
      <c r="P91" s="6">
        <v>2.2000000000000002</v>
      </c>
      <c r="Q91" s="6" t="str">
        <f>VLOOKUP(P91,'WMP Sections'!A:C,2,FALSE)</f>
        <v>2.2 Targets and Expenditures</v>
      </c>
      <c r="R91" s="6" t="s">
        <v>126</v>
      </c>
      <c r="S91" s="6" t="s">
        <v>126</v>
      </c>
    </row>
    <row r="92" spans="1:19" s="8" customFormat="1" ht="132" x14ac:dyDescent="0.25">
      <c r="A92" s="6">
        <v>89</v>
      </c>
      <c r="B92" s="6" t="s">
        <v>16</v>
      </c>
      <c r="C92" s="6">
        <v>3</v>
      </c>
      <c r="D92" s="6" t="str">
        <f t="shared" ref="D92" si="7">B92&amp;"-"&amp;C92</f>
        <v>OEIS-3</v>
      </c>
      <c r="E92" s="6">
        <v>3</v>
      </c>
      <c r="F92" s="6" t="str">
        <f t="shared" ref="F92" si="8">D92&amp;"."&amp;E92</f>
        <v>OEIS-3.3</v>
      </c>
      <c r="G92" s="7" t="s">
        <v>525</v>
      </c>
      <c r="H92" s="7" t="s">
        <v>534</v>
      </c>
      <c r="I92" s="6" t="s">
        <v>436</v>
      </c>
      <c r="J92" s="11">
        <v>45411</v>
      </c>
      <c r="K92" s="11">
        <v>45414</v>
      </c>
      <c r="L92" s="11">
        <v>45414</v>
      </c>
      <c r="M92" s="17" t="s">
        <v>535</v>
      </c>
      <c r="N92" s="6">
        <v>0</v>
      </c>
      <c r="O92" s="6" t="s">
        <v>125</v>
      </c>
      <c r="P92" s="9" t="s">
        <v>199</v>
      </c>
      <c r="Q92" s="6" t="str">
        <f>VLOOKUP(P92,'WMP Sections'!A:C,2,FALSE)</f>
        <v>Table 6: Qualifying Changes in Targets and Expenditures (in Thousands)</v>
      </c>
      <c r="R92" s="6" t="s">
        <v>126</v>
      </c>
      <c r="S92" s="6" t="s">
        <v>126</v>
      </c>
    </row>
    <row r="93" spans="1:19" s="8" customFormat="1" ht="409.2" x14ac:dyDescent="0.25">
      <c r="A93" s="6">
        <v>90</v>
      </c>
      <c r="B93" s="6" t="s">
        <v>14</v>
      </c>
      <c r="C93" s="6">
        <v>8</v>
      </c>
      <c r="D93" s="6" t="str">
        <f t="shared" si="6"/>
        <v>CalPA-8</v>
      </c>
      <c r="E93" s="6">
        <v>1</v>
      </c>
      <c r="F93" s="6" t="str">
        <f t="shared" si="4"/>
        <v>CalPA-8.1</v>
      </c>
      <c r="G93" s="7" t="s">
        <v>536</v>
      </c>
      <c r="H93" s="7" t="s">
        <v>541</v>
      </c>
      <c r="I93" s="6" t="s">
        <v>124</v>
      </c>
      <c r="J93" s="11">
        <v>45418</v>
      </c>
      <c r="K93" s="11">
        <v>45421</v>
      </c>
      <c r="L93" s="11">
        <v>45421</v>
      </c>
      <c r="M93" s="17" t="s">
        <v>543</v>
      </c>
      <c r="N93" s="6">
        <v>0</v>
      </c>
      <c r="O93" s="6" t="s">
        <v>125</v>
      </c>
      <c r="P93" s="6" t="s">
        <v>126</v>
      </c>
      <c r="Q93" s="6" t="s">
        <v>539</v>
      </c>
      <c r="R93" s="6" t="s">
        <v>126</v>
      </c>
      <c r="S93" s="6" t="s">
        <v>126</v>
      </c>
    </row>
    <row r="94" spans="1:19" s="8" customFormat="1" ht="237.6" x14ac:dyDescent="0.25">
      <c r="A94" s="6">
        <v>91</v>
      </c>
      <c r="B94" s="6" t="s">
        <v>14</v>
      </c>
      <c r="C94" s="6">
        <v>8</v>
      </c>
      <c r="D94" s="6" t="str">
        <f t="shared" si="6"/>
        <v>CalPA-8</v>
      </c>
      <c r="E94" s="6">
        <v>2</v>
      </c>
      <c r="F94" s="6" t="str">
        <f t="shared" si="4"/>
        <v>CalPA-8.2</v>
      </c>
      <c r="G94" s="7" t="s">
        <v>537</v>
      </c>
      <c r="H94" s="7" t="s">
        <v>545</v>
      </c>
      <c r="I94" s="6" t="s">
        <v>124</v>
      </c>
      <c r="J94" s="11">
        <v>45418</v>
      </c>
      <c r="K94" s="11">
        <v>45426</v>
      </c>
      <c r="L94" s="11">
        <v>45426</v>
      </c>
      <c r="M94" s="17" t="s">
        <v>544</v>
      </c>
      <c r="N94" s="6">
        <v>1</v>
      </c>
      <c r="O94" s="6" t="s">
        <v>542</v>
      </c>
      <c r="P94" s="6" t="s">
        <v>126</v>
      </c>
      <c r="Q94" s="6" t="s">
        <v>539</v>
      </c>
      <c r="R94" s="6" t="s">
        <v>126</v>
      </c>
      <c r="S94" s="6" t="s">
        <v>126</v>
      </c>
    </row>
    <row r="95" spans="1:19" s="8" customFormat="1" ht="79.2" x14ac:dyDescent="0.25">
      <c r="A95" s="6">
        <v>92</v>
      </c>
      <c r="B95" s="6" t="s">
        <v>14</v>
      </c>
      <c r="C95" s="6">
        <v>8</v>
      </c>
      <c r="D95" s="6" t="str">
        <f t="shared" si="6"/>
        <v>CalPA-8</v>
      </c>
      <c r="E95" s="6">
        <v>3</v>
      </c>
      <c r="F95" s="6" t="str">
        <f t="shared" si="4"/>
        <v>CalPA-8.3</v>
      </c>
      <c r="G95" s="7" t="s">
        <v>538</v>
      </c>
      <c r="H95" s="7" t="s">
        <v>540</v>
      </c>
      <c r="I95" s="6" t="s">
        <v>124</v>
      </c>
      <c r="J95" s="11">
        <v>45418</v>
      </c>
      <c r="K95" s="11">
        <v>45421</v>
      </c>
      <c r="L95" s="11">
        <v>45421</v>
      </c>
      <c r="M95" s="17" t="s">
        <v>543</v>
      </c>
      <c r="N95" s="6">
        <v>0</v>
      </c>
      <c r="O95" s="6" t="s">
        <v>125</v>
      </c>
      <c r="P95" s="6" t="s">
        <v>126</v>
      </c>
      <c r="Q95" s="6" t="s">
        <v>539</v>
      </c>
      <c r="R95" s="6" t="s">
        <v>126</v>
      </c>
      <c r="S95" s="6" t="s">
        <v>126</v>
      </c>
    </row>
    <row r="96" spans="1:19" s="8" customFormat="1" ht="79.2" x14ac:dyDescent="0.25">
      <c r="A96" s="6">
        <v>93</v>
      </c>
      <c r="B96" s="6" t="s">
        <v>16</v>
      </c>
      <c r="C96" s="6">
        <v>4</v>
      </c>
      <c r="D96" s="6" t="str">
        <f t="shared" si="6"/>
        <v>OEIS-4</v>
      </c>
      <c r="E96" s="6">
        <v>1</v>
      </c>
      <c r="F96" s="6" t="str">
        <f t="shared" si="4"/>
        <v>OEIS-4.1</v>
      </c>
      <c r="G96" s="7" t="s">
        <v>546</v>
      </c>
      <c r="H96" s="7" t="s">
        <v>549</v>
      </c>
      <c r="I96" s="6" t="s">
        <v>436</v>
      </c>
      <c r="J96" s="11">
        <v>45436</v>
      </c>
      <c r="K96" s="11">
        <v>45442</v>
      </c>
      <c r="L96" s="11">
        <v>45442</v>
      </c>
      <c r="M96" s="17" t="s">
        <v>562</v>
      </c>
      <c r="N96" s="6">
        <v>0</v>
      </c>
      <c r="O96" s="6" t="s">
        <v>125</v>
      </c>
      <c r="P96" s="6" t="s">
        <v>199</v>
      </c>
      <c r="Q96" s="6" t="str">
        <f>VLOOKUP(P96,'WMP Sections'!A:C,2,FALSE)</f>
        <v>Table 6: Qualifying Changes in Targets and Expenditures (in Thousands)</v>
      </c>
      <c r="R96" s="6" t="s">
        <v>126</v>
      </c>
      <c r="S96" s="6" t="s">
        <v>126</v>
      </c>
    </row>
    <row r="97" spans="1:19" s="8" customFormat="1" ht="132" x14ac:dyDescent="0.25">
      <c r="A97" s="6">
        <v>94</v>
      </c>
      <c r="B97" s="6" t="s">
        <v>16</v>
      </c>
      <c r="C97" s="6">
        <v>4</v>
      </c>
      <c r="D97" s="6" t="str">
        <f t="shared" si="6"/>
        <v>OEIS-4</v>
      </c>
      <c r="E97" s="6">
        <v>2</v>
      </c>
      <c r="F97" s="6" t="str">
        <f t="shared" si="4"/>
        <v>OEIS-4.2</v>
      </c>
      <c r="G97" s="7" t="s">
        <v>548</v>
      </c>
      <c r="H97" s="7" t="s">
        <v>550</v>
      </c>
      <c r="I97" s="6" t="s">
        <v>436</v>
      </c>
      <c r="J97" s="11">
        <v>45436</v>
      </c>
      <c r="K97" s="11">
        <v>45442</v>
      </c>
      <c r="L97" s="11">
        <v>45442</v>
      </c>
      <c r="M97" s="17" t="s">
        <v>562</v>
      </c>
      <c r="N97" s="6">
        <v>0</v>
      </c>
      <c r="O97" s="6" t="s">
        <v>125</v>
      </c>
      <c r="P97" s="6" t="s">
        <v>198</v>
      </c>
      <c r="Q97" s="6" t="str">
        <f>VLOOKUP(P97,'WMP Sections'!A:C,2,FALSE)</f>
        <v>Table 7: Qualifying Changes in Expenditures only (in Thousands)</v>
      </c>
      <c r="R97" s="6" t="s">
        <v>126</v>
      </c>
      <c r="S97" s="6" t="s">
        <v>126</v>
      </c>
    </row>
    <row r="98" spans="1:19" s="8" customFormat="1" ht="198" x14ac:dyDescent="0.25">
      <c r="A98" s="6">
        <v>95</v>
      </c>
      <c r="B98" s="6" t="s">
        <v>16</v>
      </c>
      <c r="C98" s="6">
        <v>4</v>
      </c>
      <c r="D98" s="6" t="str">
        <f t="shared" si="6"/>
        <v>OEIS-4</v>
      </c>
      <c r="E98" s="6">
        <v>3</v>
      </c>
      <c r="F98" s="6" t="str">
        <f t="shared" si="4"/>
        <v>OEIS-4.3</v>
      </c>
      <c r="G98" s="7" t="s">
        <v>547</v>
      </c>
      <c r="H98" s="7" t="s">
        <v>551</v>
      </c>
      <c r="I98" s="6" t="s">
        <v>436</v>
      </c>
      <c r="J98" s="11">
        <v>45436</v>
      </c>
      <c r="K98" s="11">
        <v>45442</v>
      </c>
      <c r="L98" s="11">
        <v>45442</v>
      </c>
      <c r="M98" s="17" t="s">
        <v>562</v>
      </c>
      <c r="N98" s="6">
        <v>0</v>
      </c>
      <c r="O98" s="6" t="s">
        <v>125</v>
      </c>
      <c r="P98" s="6" t="s">
        <v>197</v>
      </c>
      <c r="Q98" s="6" t="str">
        <f>VLOOKUP(P98,'WMP Sections'!A:C,2,FALSE)</f>
        <v>Table 8: Asset Inspections and Vegetation Management Targets for 2025</v>
      </c>
      <c r="R98" s="6" t="s">
        <v>126</v>
      </c>
      <c r="S98" s="6" t="s">
        <v>126</v>
      </c>
    </row>
    <row r="99" spans="1:19" ht="145.19999999999999" x14ac:dyDescent="0.25">
      <c r="A99" s="6">
        <v>96</v>
      </c>
      <c r="B99" s="6" t="s">
        <v>14</v>
      </c>
      <c r="C99" s="6">
        <v>9</v>
      </c>
      <c r="D99" s="6" t="str">
        <f t="shared" si="6"/>
        <v>CalPA-9</v>
      </c>
      <c r="E99" s="6">
        <v>1</v>
      </c>
      <c r="F99" s="6" t="str">
        <f t="shared" si="4"/>
        <v>CalPA-9.1</v>
      </c>
      <c r="G99" s="1" t="s">
        <v>552</v>
      </c>
      <c r="H99" s="1" t="s">
        <v>569</v>
      </c>
      <c r="I99" s="6" t="s">
        <v>124</v>
      </c>
      <c r="J99" s="11">
        <v>45441</v>
      </c>
      <c r="K99" s="11">
        <v>45455</v>
      </c>
      <c r="L99" s="11">
        <v>45453</v>
      </c>
      <c r="M99" s="17" t="s">
        <v>574</v>
      </c>
      <c r="N99" s="6">
        <v>0</v>
      </c>
      <c r="O99" s="6" t="s">
        <v>125</v>
      </c>
      <c r="P99" s="6" t="s">
        <v>126</v>
      </c>
      <c r="Q99" s="6" t="s">
        <v>558</v>
      </c>
      <c r="R99" s="6" t="s">
        <v>126</v>
      </c>
      <c r="S99" s="6" t="s">
        <v>126</v>
      </c>
    </row>
    <row r="100" spans="1:19" ht="105.6" x14ac:dyDescent="0.25">
      <c r="A100" s="6">
        <v>97</v>
      </c>
      <c r="B100" s="6" t="s">
        <v>14</v>
      </c>
      <c r="C100" s="6">
        <v>9</v>
      </c>
      <c r="D100" s="6" t="str">
        <f t="shared" si="6"/>
        <v>CalPA-9</v>
      </c>
      <c r="E100" s="6">
        <v>2</v>
      </c>
      <c r="F100" s="6" t="str">
        <f t="shared" si="4"/>
        <v>CalPA-9.2</v>
      </c>
      <c r="G100" s="7" t="s">
        <v>553</v>
      </c>
      <c r="H100" s="1" t="s">
        <v>570</v>
      </c>
      <c r="I100" s="6" t="s">
        <v>124</v>
      </c>
      <c r="J100" s="11">
        <v>45441</v>
      </c>
      <c r="K100" s="11">
        <v>45455</v>
      </c>
      <c r="L100" s="11">
        <v>45453</v>
      </c>
      <c r="M100" s="17" t="s">
        <v>574</v>
      </c>
      <c r="N100" s="6">
        <v>0</v>
      </c>
      <c r="O100" s="6" t="s">
        <v>125</v>
      </c>
      <c r="P100" s="6" t="s">
        <v>126</v>
      </c>
      <c r="Q100" s="6" t="s">
        <v>557</v>
      </c>
      <c r="R100" s="6" t="s">
        <v>126</v>
      </c>
      <c r="S100" s="6" t="s">
        <v>126</v>
      </c>
    </row>
    <row r="101" spans="1:19" ht="118.8" x14ac:dyDescent="0.25">
      <c r="A101" s="6">
        <v>98</v>
      </c>
      <c r="B101" s="6" t="s">
        <v>14</v>
      </c>
      <c r="C101" s="6">
        <v>9</v>
      </c>
      <c r="D101" s="6" t="str">
        <f t="shared" si="6"/>
        <v>CalPA-9</v>
      </c>
      <c r="E101" s="6">
        <v>3</v>
      </c>
      <c r="F101" s="6" t="str">
        <f t="shared" si="4"/>
        <v>CalPA-9.3</v>
      </c>
      <c r="G101" s="1" t="s">
        <v>554</v>
      </c>
      <c r="H101" s="1" t="s">
        <v>571</v>
      </c>
      <c r="I101" s="6" t="s">
        <v>124</v>
      </c>
      <c r="J101" s="11">
        <v>45441</v>
      </c>
      <c r="K101" s="11">
        <v>45455</v>
      </c>
      <c r="L101" s="11">
        <v>45453</v>
      </c>
      <c r="M101" s="17" t="s">
        <v>574</v>
      </c>
      <c r="N101" s="6">
        <v>0</v>
      </c>
      <c r="O101" s="6" t="s">
        <v>125</v>
      </c>
      <c r="P101" s="6" t="s">
        <v>126</v>
      </c>
      <c r="Q101" s="6" t="s">
        <v>559</v>
      </c>
      <c r="R101" s="6" t="s">
        <v>126</v>
      </c>
      <c r="S101" s="6" t="s">
        <v>126</v>
      </c>
    </row>
    <row r="102" spans="1:19" ht="118.8" x14ac:dyDescent="0.25">
      <c r="A102" s="6">
        <v>99</v>
      </c>
      <c r="B102" s="6" t="s">
        <v>14</v>
      </c>
      <c r="C102" s="6">
        <v>9</v>
      </c>
      <c r="D102" s="6" t="str">
        <f t="shared" si="6"/>
        <v>CalPA-9</v>
      </c>
      <c r="E102" s="6">
        <v>4</v>
      </c>
      <c r="F102" s="6" t="str">
        <f t="shared" si="4"/>
        <v>CalPA-9.4</v>
      </c>
      <c r="G102" s="1" t="s">
        <v>555</v>
      </c>
      <c r="H102" s="1" t="s">
        <v>572</v>
      </c>
      <c r="I102" s="6" t="s">
        <v>124</v>
      </c>
      <c r="J102" s="11">
        <v>45441</v>
      </c>
      <c r="K102" s="11">
        <v>45455</v>
      </c>
      <c r="L102" s="11">
        <v>45453</v>
      </c>
      <c r="M102" s="17" t="s">
        <v>574</v>
      </c>
      <c r="N102" s="6">
        <v>0</v>
      </c>
      <c r="O102" s="6" t="s">
        <v>125</v>
      </c>
      <c r="P102" s="6" t="s">
        <v>126</v>
      </c>
      <c r="Q102" s="6" t="s">
        <v>560</v>
      </c>
      <c r="R102" s="6" t="s">
        <v>126</v>
      </c>
      <c r="S102" s="6" t="s">
        <v>126</v>
      </c>
    </row>
    <row r="103" spans="1:19" ht="52.8" x14ac:dyDescent="0.25">
      <c r="A103" s="6">
        <v>100</v>
      </c>
      <c r="B103" s="6" t="s">
        <v>14</v>
      </c>
      <c r="C103" s="6">
        <v>9</v>
      </c>
      <c r="D103" s="6" t="str">
        <f t="shared" si="6"/>
        <v>CalPA-9</v>
      </c>
      <c r="E103" s="6">
        <v>5</v>
      </c>
      <c r="F103" s="6" t="str">
        <f t="shared" si="4"/>
        <v>CalPA-9.5</v>
      </c>
      <c r="G103" s="1" t="s">
        <v>556</v>
      </c>
      <c r="H103" s="1" t="s">
        <v>573</v>
      </c>
      <c r="I103" s="6" t="s">
        <v>124</v>
      </c>
      <c r="J103" s="11">
        <v>45441</v>
      </c>
      <c r="K103" s="11">
        <v>45455</v>
      </c>
      <c r="L103" s="11">
        <v>45453</v>
      </c>
      <c r="M103" s="17" t="s">
        <v>574</v>
      </c>
      <c r="N103" s="6">
        <v>0</v>
      </c>
      <c r="O103" s="6" t="s">
        <v>125</v>
      </c>
      <c r="P103" s="6" t="s">
        <v>126</v>
      </c>
      <c r="Q103" s="6" t="s">
        <v>561</v>
      </c>
      <c r="R103" s="6" t="s">
        <v>126</v>
      </c>
      <c r="S103" s="6" t="s">
        <v>126</v>
      </c>
    </row>
    <row r="104" spans="1:19" ht="277.2" x14ac:dyDescent="0.25">
      <c r="A104" s="6">
        <v>101</v>
      </c>
      <c r="B104" s="6" t="s">
        <v>16</v>
      </c>
      <c r="C104" s="6">
        <v>5</v>
      </c>
      <c r="D104" s="6" t="str">
        <f t="shared" si="6"/>
        <v>OEIS-5</v>
      </c>
      <c r="E104" s="6">
        <v>1</v>
      </c>
      <c r="F104" s="6" t="str">
        <f t="shared" si="4"/>
        <v>OEIS-5.1</v>
      </c>
      <c r="G104" s="1" t="s">
        <v>564</v>
      </c>
      <c r="H104" s="1" t="s">
        <v>566</v>
      </c>
      <c r="I104" s="6" t="s">
        <v>436</v>
      </c>
      <c r="J104" s="11">
        <v>45448</v>
      </c>
      <c r="K104" s="11">
        <v>45453</v>
      </c>
      <c r="L104" s="11">
        <v>45453</v>
      </c>
      <c r="M104" s="17" t="s">
        <v>568</v>
      </c>
      <c r="N104" s="2">
        <v>0</v>
      </c>
      <c r="O104" s="6" t="s">
        <v>125</v>
      </c>
      <c r="P104" s="6" t="s">
        <v>563</v>
      </c>
      <c r="Q104" s="6" t="s">
        <v>246</v>
      </c>
      <c r="R104" s="6" t="s">
        <v>126</v>
      </c>
      <c r="S104" s="6" t="s">
        <v>126</v>
      </c>
    </row>
    <row r="105" spans="1:19" ht="92.4" x14ac:dyDescent="0.25">
      <c r="A105" s="6">
        <v>102</v>
      </c>
      <c r="B105" s="6" t="s">
        <v>16</v>
      </c>
      <c r="C105" s="6">
        <v>5</v>
      </c>
      <c r="D105" s="6" t="str">
        <f t="shared" si="6"/>
        <v>OEIS-5</v>
      </c>
      <c r="E105" s="6">
        <v>2</v>
      </c>
      <c r="F105" s="6" t="str">
        <f t="shared" si="4"/>
        <v>OEIS-5.2</v>
      </c>
      <c r="G105" s="1" t="s">
        <v>565</v>
      </c>
      <c r="H105" s="1" t="s">
        <v>567</v>
      </c>
      <c r="I105" s="6" t="s">
        <v>436</v>
      </c>
      <c r="J105" s="11">
        <v>45448</v>
      </c>
      <c r="K105" s="11">
        <v>45453</v>
      </c>
      <c r="L105" s="11">
        <v>45453</v>
      </c>
      <c r="M105" s="17" t="s">
        <v>568</v>
      </c>
      <c r="N105" s="2">
        <v>0</v>
      </c>
      <c r="O105" s="6" t="s">
        <v>125</v>
      </c>
      <c r="P105" s="6" t="s">
        <v>82</v>
      </c>
      <c r="Q105" s="6" t="str">
        <f>VLOOKUP(P105,'WMP Sections'!A:C,2,FALSE)</f>
        <v>2.2.4.2 Public Emergency Communication Strategy (WMP.563)</v>
      </c>
      <c r="R105" s="6" t="s">
        <v>126</v>
      </c>
      <c r="S105" s="6" t="s">
        <v>126</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s>
  <printOptions horizontalCentered="1"/>
  <pageMargins left="0.25" right="0.25" top="0.25" bottom="0.25" header="0.3" footer="0.3"/>
  <pageSetup paperSize="5" scale="42" fitToHeight="0" orientation="landscape" horizontalDpi="200" verticalDpi="20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2.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2024-06-11T22:15:29Z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