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CSTaylor\Desktop\"/>
    </mc:Choice>
  </mc:AlternateContent>
  <xr:revisionPtr revIDLastSave="0" documentId="13_ncr:1_{BDC8CD50-4242-4C50-948D-78533238A9E9}" xr6:coauthVersionLast="47" xr6:coauthVersionMax="47" xr10:uidLastSave="{00000000-0000-0000-0000-000000000000}"/>
  <bookViews>
    <workbookView xWindow="5760" yWindow="1536" windowWidth="17280" windowHeight="8964" xr2:uid="{00000000-000D-0000-FFFF-FFFF00000000}"/>
  </bookViews>
  <sheets>
    <sheet name="Discovery Log" sheetId="2" r:id="rId1"/>
    <sheet name="WMP Sections" sheetId="8" state="hidden" r:id="rId2"/>
    <sheet name="DR Count" sheetId="4" state="hidden" r:id="rId3"/>
    <sheet name="Analytics" sheetId="7" state="hidden" r:id="rId4"/>
  </sheets>
  <definedNames>
    <definedName name="_xlnm._FilterDatabase" localSheetId="2" hidden="1">'DR Count'!$B$2:$B$209</definedName>
    <definedName name="_xlnm.Print_Titles" localSheetId="0">'Discovery Log'!$2:$3</definedName>
  </definedNames>
  <calcPr calcId="191028"/>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7" l="1"/>
  <c r="D6" i="2"/>
  <c r="D5" i="2"/>
  <c r="F7" i="7"/>
  <c r="K6" i="7"/>
  <c r="K3" i="7" s="1"/>
  <c r="F11" i="7"/>
  <c r="K14" i="7"/>
  <c r="F19" i="7"/>
  <c r="F18" i="7"/>
  <c r="F17" i="7"/>
  <c r="F16" i="7"/>
  <c r="F15" i="7"/>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A178" i="4"/>
  <c r="B178" i="4" s="1"/>
  <c r="C178" i="4"/>
  <c r="C179" i="4"/>
  <c r="C180" i="4"/>
  <c r="A181" i="4"/>
  <c r="B181" i="4" s="1"/>
  <c r="C181" i="4"/>
  <c r="C182" i="4"/>
  <c r="C183" i="4"/>
  <c r="C184" i="4"/>
  <c r="C185" i="4"/>
  <c r="C186" i="4"/>
  <c r="C187" i="4"/>
  <c r="C188" i="4"/>
  <c r="C189" i="4"/>
  <c r="C190" i="4"/>
  <c r="A191" i="4"/>
  <c r="B191" i="4" s="1"/>
  <c r="C191" i="4"/>
  <c r="C192" i="4"/>
  <c r="C193" i="4"/>
  <c r="C194" i="4"/>
  <c r="C195" i="4"/>
  <c r="C196" i="4"/>
  <c r="A197" i="4"/>
  <c r="B197" i="4" s="1"/>
  <c r="C197" i="4"/>
  <c r="C198" i="4"/>
  <c r="C199" i="4"/>
  <c r="C200" i="4"/>
  <c r="C201" i="4"/>
  <c r="C202" i="4"/>
  <c r="A203" i="4"/>
  <c r="B203" i="4" s="1"/>
  <c r="C203" i="4"/>
  <c r="C204" i="4"/>
  <c r="C205" i="4"/>
  <c r="C206" i="4"/>
  <c r="C207" i="4"/>
  <c r="C208" i="4"/>
  <c r="F10" i="7"/>
  <c r="F9" i="7"/>
  <c r="F8" i="7"/>
  <c r="F3" i="7"/>
  <c r="A208" i="4"/>
  <c r="B208" i="4" s="1"/>
  <c r="A124" i="4"/>
  <c r="B124" i="4" s="1"/>
  <c r="A123" i="4"/>
  <c r="B123" i="4" s="1"/>
  <c r="A122" i="4"/>
  <c r="B122" i="4" s="1"/>
  <c r="A121" i="4"/>
  <c r="B121" i="4" s="1"/>
  <c r="A120" i="4"/>
  <c r="B120" i="4" s="1"/>
  <c r="F4" i="7"/>
  <c r="A193" i="4" l="1"/>
  <c r="B193" i="4" s="1"/>
  <c r="A204" i="4"/>
  <c r="B204" i="4" s="1"/>
  <c r="A199" i="4"/>
  <c r="B199" i="4" s="1"/>
  <c r="A187" i="4"/>
  <c r="B187" i="4" s="1"/>
  <c r="A185" i="4"/>
  <c r="B185" i="4" s="1"/>
  <c r="A179" i="4"/>
  <c r="B179" i="4" s="1"/>
  <c r="A173" i="4"/>
  <c r="B173" i="4" s="1"/>
  <c r="A202" i="4"/>
  <c r="B202" i="4" s="1"/>
  <c r="A196" i="4"/>
  <c r="B196" i="4" s="1"/>
  <c r="A190" i="4"/>
  <c r="B190" i="4" s="1"/>
  <c r="A207" i="4"/>
  <c r="B207" i="4" s="1"/>
  <c r="A184" i="4"/>
  <c r="B184" i="4" s="1"/>
  <c r="A195" i="4"/>
  <c r="B195" i="4" s="1"/>
  <c r="A189" i="4"/>
  <c r="B189" i="4" s="1"/>
  <c r="A183" i="4"/>
  <c r="B183" i="4" s="1"/>
  <c r="A177" i="4"/>
  <c r="B177" i="4" s="1"/>
  <c r="A172" i="4"/>
  <c r="B172" i="4" s="1"/>
  <c r="A201" i="4"/>
  <c r="B201" i="4" s="1"/>
  <c r="A171" i="4"/>
  <c r="B171" i="4" s="1"/>
  <c r="A165" i="4"/>
  <c r="B165" i="4" s="1"/>
  <c r="A206" i="4"/>
  <c r="B206" i="4" s="1"/>
  <c r="A188" i="4"/>
  <c r="B188" i="4" s="1"/>
  <c r="A200" i="4"/>
  <c r="B200" i="4" s="1"/>
  <c r="A194" i="4"/>
  <c r="B194" i="4" s="1"/>
  <c r="A176" i="4"/>
  <c r="B176" i="4" s="1"/>
  <c r="A182" i="4"/>
  <c r="B182" i="4" s="1"/>
  <c r="A205" i="4"/>
  <c r="B205" i="4" s="1"/>
  <c r="A175" i="4"/>
  <c r="B175" i="4" s="1"/>
  <c r="A198" i="4"/>
  <c r="B198" i="4" s="1"/>
  <c r="A192" i="4"/>
  <c r="B192" i="4" s="1"/>
  <c r="A186" i="4"/>
  <c r="B186" i="4" s="1"/>
  <c r="A180" i="4"/>
  <c r="B180" i="4" s="1"/>
  <c r="A174" i="4"/>
  <c r="B174" i="4" s="1"/>
  <c r="F14" i="7"/>
  <c r="F6" i="7"/>
  <c r="A64" i="4" l="1"/>
  <c r="B64" i="4" s="1"/>
  <c r="A63" i="4"/>
  <c r="B63" i="4" s="1"/>
  <c r="A62" i="4"/>
  <c r="B62" i="4" s="1"/>
  <c r="A61" i="4"/>
  <c r="B61" i="4" s="1"/>
  <c r="A60" i="4"/>
  <c r="B60" i="4" s="1"/>
  <c r="A59" i="4"/>
  <c r="B59" i="4" s="1"/>
  <c r="A58" i="4"/>
  <c r="B58" i="4" s="1"/>
  <c r="A57" i="4"/>
  <c r="B57" i="4" s="1"/>
  <c r="A56" i="4"/>
  <c r="B56" i="4" s="1"/>
  <c r="A55" i="4"/>
  <c r="B55" i="4" s="1"/>
  <c r="A54" i="4"/>
  <c r="B54" i="4" s="1"/>
  <c r="A53" i="4"/>
  <c r="B53" i="4" s="1"/>
  <c r="A52" i="4"/>
  <c r="B52" i="4" s="1"/>
  <c r="C2" i="4" l="1"/>
  <c r="K4" i="7" l="1"/>
  <c r="A160" i="4"/>
  <c r="B160" i="4" s="1"/>
  <c r="A161" i="4"/>
  <c r="B161" i="4" s="1"/>
  <c r="A162" i="4"/>
  <c r="B162" i="4" s="1"/>
  <c r="A163" i="4"/>
  <c r="B163" i="4" s="1"/>
  <c r="A153" i="4"/>
  <c r="B153" i="4" s="1"/>
  <c r="A143" i="4"/>
  <c r="B143" i="4" s="1"/>
  <c r="A142" i="4"/>
  <c r="B142" i="4" s="1"/>
  <c r="A141" i="4"/>
  <c r="B141" i="4" s="1"/>
  <c r="A140" i="4"/>
  <c r="B140" i="4" s="1"/>
  <c r="A139" i="4"/>
  <c r="B139" i="4" s="1"/>
  <c r="A138" i="4"/>
  <c r="B138" i="4" s="1"/>
  <c r="A137" i="4"/>
  <c r="B137" i="4" s="1"/>
  <c r="A136" i="4"/>
  <c r="B136" i="4" s="1"/>
  <c r="A135" i="4"/>
  <c r="B135" i="4" s="1"/>
  <c r="A134" i="4"/>
  <c r="B134" i="4" s="1"/>
  <c r="A133" i="4"/>
  <c r="B133" i="4" s="1"/>
  <c r="A144" i="4"/>
  <c r="B144" i="4" s="1"/>
  <c r="A75" i="4" l="1"/>
  <c r="B75" i="4" s="1"/>
  <c r="A76" i="4"/>
  <c r="B76" i="4" s="1"/>
  <c r="A77" i="4"/>
  <c r="B77" i="4" s="1"/>
  <c r="A74" i="4"/>
  <c r="B74" i="4" s="1"/>
  <c r="A15" i="4" l="1"/>
  <c r="B15" i="4" s="1"/>
  <c r="A16" i="4"/>
  <c r="B16" i="4" s="1"/>
  <c r="A17" i="4"/>
  <c r="B17" i="4" s="1"/>
  <c r="A18" i="4"/>
  <c r="B18" i="4" s="1"/>
  <c r="A19" i="4"/>
  <c r="B19" i="4" s="1"/>
  <c r="A20" i="4"/>
  <c r="B20" i="4" s="1"/>
  <c r="A21" i="4"/>
  <c r="B21" i="4" s="1"/>
  <c r="A22" i="4"/>
  <c r="B22" i="4" s="1"/>
  <c r="A23" i="4"/>
  <c r="B23" i="4" s="1"/>
  <c r="A24" i="4"/>
  <c r="B24" i="4" s="1"/>
  <c r="A25" i="4"/>
  <c r="B25" i="4" s="1"/>
  <c r="A26" i="4"/>
  <c r="B26" i="4" s="1"/>
  <c r="A27" i="4"/>
  <c r="B27" i="4" s="1"/>
  <c r="A28" i="4"/>
  <c r="B28" i="4" s="1"/>
  <c r="A29" i="4"/>
  <c r="B29" i="4" s="1"/>
  <c r="A30" i="4"/>
  <c r="B30" i="4" s="1"/>
  <c r="A31" i="4"/>
  <c r="B31" i="4" s="1"/>
  <c r="A32" i="4"/>
  <c r="B32" i="4" s="1"/>
  <c r="A33" i="4"/>
  <c r="B33" i="4" s="1"/>
  <c r="A34" i="4"/>
  <c r="B34" i="4" s="1"/>
  <c r="A35" i="4"/>
  <c r="B35" i="4" s="1"/>
  <c r="A36" i="4"/>
  <c r="B36" i="4" s="1"/>
  <c r="A37" i="4"/>
  <c r="B37" i="4" s="1"/>
  <c r="A38" i="4"/>
  <c r="B38" i="4" s="1"/>
  <c r="A39" i="4"/>
  <c r="B39" i="4" s="1"/>
  <c r="A40" i="4"/>
  <c r="B40" i="4" s="1"/>
  <c r="A41" i="4"/>
  <c r="B41" i="4" s="1"/>
  <c r="A42" i="4"/>
  <c r="B42" i="4" s="1"/>
  <c r="A43" i="4"/>
  <c r="B43" i="4" s="1"/>
  <c r="A44" i="4"/>
  <c r="B44" i="4" s="1"/>
  <c r="A45" i="4"/>
  <c r="B45" i="4" s="1"/>
  <c r="A46" i="4"/>
  <c r="B46" i="4" s="1"/>
  <c r="A47" i="4"/>
  <c r="B47" i="4" s="1"/>
  <c r="A48" i="4"/>
  <c r="B48" i="4" s="1"/>
  <c r="A49" i="4"/>
  <c r="B49" i="4" s="1"/>
  <c r="A50" i="4"/>
  <c r="B50" i="4" s="1"/>
  <c r="A51" i="4"/>
  <c r="B51" i="4" s="1"/>
  <c r="A65" i="4"/>
  <c r="B65" i="4" s="1"/>
  <c r="A66" i="4"/>
  <c r="B66" i="4" s="1"/>
  <c r="A67" i="4"/>
  <c r="B67" i="4" s="1"/>
  <c r="A68" i="4"/>
  <c r="B68" i="4" s="1"/>
  <c r="A69" i="4"/>
  <c r="B69" i="4" s="1"/>
  <c r="A70" i="4"/>
  <c r="B70" i="4" s="1"/>
  <c r="A71" i="4"/>
  <c r="B71" i="4" s="1"/>
  <c r="A72" i="4"/>
  <c r="B72" i="4" s="1"/>
  <c r="A73" i="4"/>
  <c r="B73" i="4" s="1"/>
  <c r="A78" i="4"/>
  <c r="B78" i="4" s="1"/>
  <c r="A79" i="4"/>
  <c r="B79" i="4" s="1"/>
  <c r="A80" i="4"/>
  <c r="B80" i="4" s="1"/>
  <c r="A81" i="4"/>
  <c r="B81" i="4" s="1"/>
  <c r="A82" i="4"/>
  <c r="B82" i="4" s="1"/>
  <c r="A83" i="4"/>
  <c r="B83" i="4" s="1"/>
  <c r="A84" i="4"/>
  <c r="B84" i="4" s="1"/>
  <c r="A85" i="4"/>
  <c r="B85" i="4" s="1"/>
  <c r="A86" i="4"/>
  <c r="B86" i="4" s="1"/>
  <c r="A87" i="4"/>
  <c r="B87" i="4" s="1"/>
  <c r="A88" i="4"/>
  <c r="B88" i="4" s="1"/>
  <c r="A89" i="4"/>
  <c r="B89" i="4" s="1"/>
  <c r="A90" i="4"/>
  <c r="B90" i="4" s="1"/>
  <c r="A91" i="4"/>
  <c r="B91" i="4" s="1"/>
  <c r="A92" i="4"/>
  <c r="B92" i="4" s="1"/>
  <c r="A93" i="4"/>
  <c r="B93" i="4" s="1"/>
  <c r="A94" i="4"/>
  <c r="B94" i="4" s="1"/>
  <c r="A95" i="4"/>
  <c r="B95" i="4" s="1"/>
  <c r="A96" i="4"/>
  <c r="B96" i="4" s="1"/>
  <c r="A97" i="4"/>
  <c r="B97" i="4" s="1"/>
  <c r="A98" i="4"/>
  <c r="B98" i="4" s="1"/>
  <c r="A99" i="4"/>
  <c r="B99" i="4" s="1"/>
  <c r="A100" i="4"/>
  <c r="B100" i="4" s="1"/>
  <c r="A101" i="4"/>
  <c r="B101" i="4" s="1"/>
  <c r="A102" i="4"/>
  <c r="B102" i="4" s="1"/>
  <c r="A103" i="4"/>
  <c r="B103" i="4" s="1"/>
  <c r="A104" i="4"/>
  <c r="B104" i="4" s="1"/>
  <c r="A105" i="4"/>
  <c r="B105" i="4" s="1"/>
  <c r="A106" i="4"/>
  <c r="B106" i="4" s="1"/>
  <c r="A107" i="4"/>
  <c r="B107" i="4" s="1"/>
  <c r="A108" i="4"/>
  <c r="B108" i="4" s="1"/>
  <c r="A109" i="4"/>
  <c r="B109" i="4" s="1"/>
  <c r="A110" i="4"/>
  <c r="B110" i="4" s="1"/>
  <c r="A111" i="4"/>
  <c r="B111" i="4" s="1"/>
  <c r="A112" i="4"/>
  <c r="B112" i="4" s="1"/>
  <c r="A113" i="4"/>
  <c r="B113" i="4" s="1"/>
  <c r="A114" i="4"/>
  <c r="B114" i="4" s="1"/>
  <c r="A115" i="4"/>
  <c r="B115" i="4" s="1"/>
  <c r="A116" i="4"/>
  <c r="B116" i="4" s="1"/>
  <c r="A117" i="4"/>
  <c r="B117" i="4" s="1"/>
  <c r="A118" i="4"/>
  <c r="B118" i="4" s="1"/>
  <c r="A119" i="4"/>
  <c r="B119" i="4" s="1"/>
  <c r="A125" i="4"/>
  <c r="B125" i="4" s="1"/>
  <c r="A126" i="4"/>
  <c r="B126" i="4" s="1"/>
  <c r="A127" i="4"/>
  <c r="B127" i="4" s="1"/>
  <c r="A128" i="4"/>
  <c r="B128" i="4" s="1"/>
  <c r="A129" i="4"/>
  <c r="B129" i="4" s="1"/>
  <c r="A130" i="4"/>
  <c r="B130" i="4" s="1"/>
  <c r="A131" i="4"/>
  <c r="B131" i="4" s="1"/>
  <c r="A132" i="4"/>
  <c r="B132" i="4" s="1"/>
  <c r="A145" i="4"/>
  <c r="B145" i="4" s="1"/>
  <c r="A146" i="4"/>
  <c r="B146" i="4" s="1"/>
  <c r="A147" i="4"/>
  <c r="B147" i="4" s="1"/>
  <c r="A148" i="4"/>
  <c r="B148" i="4" s="1"/>
  <c r="A149" i="4"/>
  <c r="B149" i="4" s="1"/>
  <c r="A154" i="4"/>
  <c r="B154" i="4" s="1"/>
  <c r="A155" i="4"/>
  <c r="B155" i="4" s="1"/>
  <c r="A156" i="4"/>
  <c r="B156" i="4" s="1"/>
  <c r="A157" i="4"/>
  <c r="B157" i="4" s="1"/>
  <c r="A158" i="4"/>
  <c r="B158" i="4" s="1"/>
  <c r="A159" i="4"/>
  <c r="B159" i="4" s="1"/>
  <c r="A150" i="4"/>
  <c r="B150" i="4" s="1"/>
  <c r="A151" i="4"/>
  <c r="B151" i="4" s="1"/>
  <c r="A152" i="4"/>
  <c r="B152" i="4" s="1"/>
  <c r="A164" i="4"/>
  <c r="B164" i="4" s="1"/>
  <c r="A166" i="4"/>
  <c r="B166" i="4" s="1"/>
  <c r="A167" i="4"/>
  <c r="B167" i="4" s="1"/>
  <c r="A168" i="4"/>
  <c r="B168" i="4" s="1"/>
  <c r="A169" i="4"/>
  <c r="B169" i="4" s="1"/>
  <c r="A170" i="4"/>
  <c r="B170" i="4" s="1"/>
  <c r="D4" i="2"/>
  <c r="A2" i="4" s="1"/>
  <c r="B2" i="4" s="1"/>
  <c r="A3" i="4"/>
  <c r="B3" i="4" s="1"/>
  <c r="A4" i="4"/>
  <c r="B4" i="4" s="1"/>
  <c r="A5" i="4"/>
  <c r="B5" i="4" s="1"/>
  <c r="A6" i="4"/>
  <c r="B6" i="4" s="1"/>
  <c r="A7" i="4"/>
  <c r="B7" i="4" s="1"/>
  <c r="A8" i="4"/>
  <c r="B8" i="4" s="1"/>
  <c r="A9" i="4"/>
  <c r="B9" i="4" s="1"/>
  <c r="A10" i="4"/>
  <c r="B10" i="4" s="1"/>
  <c r="A11" i="4"/>
  <c r="B11" i="4" s="1"/>
  <c r="A12" i="4"/>
  <c r="B12" i="4" s="1"/>
  <c r="A13" i="4"/>
  <c r="B13" i="4" s="1"/>
  <c r="A14" i="4"/>
  <c r="B14" i="4" s="1"/>
  <c r="E12" i="4" l="1" a="1"/>
  <c r="E12" i="4" s="1"/>
  <c r="E11" i="4" a="1"/>
  <c r="E11" i="4" s="1"/>
  <c r="E10" i="4" a="1"/>
  <c r="E10" i="4" s="1"/>
  <c r="E9" i="4" a="1"/>
  <c r="E9" i="4" s="1"/>
  <c r="E8" i="4" a="1"/>
  <c r="E8" i="4" s="1"/>
  <c r="E7" i="4" a="1"/>
  <c r="E7" i="4" s="1"/>
  <c r="E6" i="4" a="1"/>
  <c r="E6" i="4" s="1"/>
  <c r="E4" i="4" a="1"/>
  <c r="E4" i="4" s="1"/>
  <c r="E2" i="4" a="1"/>
  <c r="E2" i="4" s="1"/>
  <c r="F24" i="7" s="1"/>
  <c r="E5" i="4" a="1"/>
  <c r="E5" i="4" s="1"/>
  <c r="F6" i="2"/>
  <c r="F5" i="2"/>
  <c r="F4" i="2"/>
  <c r="E14"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<sst xmlns="http://schemas.openxmlformats.org/spreadsheetml/2006/main" count="360" uniqueCount="289">
  <si>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</si>
  <si>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</si>
  <si>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</si>
  <si>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</si>
  <si>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</si>
  <si>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</si>
  <si>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</si>
  <si>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</si>
  <si>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</si>
  <si>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</si>
  <si>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</si>
  <si>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</si>
  <si>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</si>
  <si>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</si>
  <si>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</si>
  <si>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</si>
  <si>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</si>
  <si>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List of Tables</t>
  </si>
  <si>
    <t>Question Count</t>
  </si>
  <si>
    <t>Count =</t>
  </si>
  <si>
    <t>*Check Range When Updating*</t>
  </si>
  <si>
    <t># of DR Questions</t>
  </si>
  <si>
    <t># of DRs</t>
  </si>
  <si>
    <t># of Requests per Party</t>
  </si>
  <si>
    <t>Data Requests</t>
  </si>
  <si>
    <t>Row Labels</t>
  </si>
  <si>
    <t>Count of Data Requests</t>
  </si>
  <si>
    <t>Grand Total</t>
  </si>
  <si>
    <t>Count Check</t>
  </si>
  <si>
    <t># of Questions per Party</t>
  </si>
  <si>
    <t>4LEAF</t>
  </si>
  <si>
    <t># of Questions</t>
  </si>
  <si>
    <t>Jan</t>
  </si>
  <si>
    <t>Feb</t>
  </si>
  <si>
    <t>Mar</t>
  </si>
  <si>
    <t>Apr</t>
  </si>
  <si>
    <t>May</t>
  </si>
  <si>
    <t>Jun</t>
  </si>
  <si>
    <t>GreenPower</t>
  </si>
  <si>
    <t>Manually Input</t>
  </si>
  <si>
    <t>5.3.2</t>
  </si>
  <si>
    <t>5.3.1</t>
  </si>
  <si>
    <t>1.1.1</t>
  </si>
  <si>
    <t xml:space="preserve">Question </t>
  </si>
  <si>
    <t>Response</t>
  </si>
  <si>
    <t>Link</t>
  </si>
  <si>
    <t>**This Discovery Log reflects Data Requests completed as of 05:00PM each Wednesday</t>
  </si>
  <si>
    <t>TURN</t>
  </si>
  <si>
    <t>Jul</t>
  </si>
  <si>
    <t>Aug</t>
  </si>
  <si>
    <t>Sep</t>
  </si>
  <si>
    <t>SPD</t>
  </si>
  <si>
    <t>Ask Shaun G</t>
  </si>
  <si>
    <t>SDG&amp;E 2025 WMP Discovery Log</t>
  </si>
  <si>
    <t>2025 WMP Data Requests (Case Related)</t>
  </si>
  <si>
    <t>2025 WMP Data Requests (Non-Case Related)</t>
  </si>
  <si>
    <t>Updates to Risk Models</t>
  </si>
  <si>
    <t>Significant Updates</t>
  </si>
  <si>
    <t>Top Risk-Contributing Circuit, Segments, or Spans</t>
  </si>
  <si>
    <t>1.1.2</t>
  </si>
  <si>
    <t>Qualitative Updates</t>
  </si>
  <si>
    <t>Non-Significant Updates</t>
  </si>
  <si>
    <t>Changes to Approved Targets, Objectives, and Expenditures</t>
  </si>
  <si>
    <t>Objectives</t>
  </si>
  <si>
    <t>2.1.1</t>
  </si>
  <si>
    <t>Grid Design, Operations, and Maintenance</t>
  </si>
  <si>
    <t>2.1.1.1</t>
  </si>
  <si>
    <t>Wireless Fault Indicators (WMP.449)</t>
  </si>
  <si>
    <t>2.1.1.2</t>
  </si>
  <si>
    <t>Expulsion Fuse Replacement (WMP.459)</t>
  </si>
  <si>
    <t>2.1.1.3</t>
  </si>
  <si>
    <t>Transmission System Hardening (WMP.543; WMP.544; WMP.545)</t>
  </si>
  <si>
    <t>2.1.1.4</t>
  </si>
  <si>
    <t>Maintenance, repair, and replacement of connectors, including hotline clamps (WMP.464)</t>
  </si>
  <si>
    <t>2.1.1.5</t>
  </si>
  <si>
    <t>Distribution Communications Reliability Improvements (LTE) (WMP.549)</t>
  </si>
  <si>
    <t>2.1.2</t>
  </si>
  <si>
    <t>Vegetation Management and Inspection</t>
  </si>
  <si>
    <t>2.1.3</t>
  </si>
  <si>
    <t>Situational Awareness and Forecasting</t>
  </si>
  <si>
    <t>2.1.3.1</t>
  </si>
  <si>
    <t>Weather Stations and Normalized Difference Vegetation Index Cameras (WMP.447)</t>
  </si>
  <si>
    <t>2.1.4</t>
  </si>
  <si>
    <t>Emergency Preparedness</t>
  </si>
  <si>
    <t>2.1.4.1</t>
  </si>
  <si>
    <t>Public Outreach and Education Awareness Program (WMP.527)</t>
  </si>
  <si>
    <t>2.1.4.2</t>
  </si>
  <si>
    <t>Personnel Qualifications (WMP.1335)</t>
  </si>
  <si>
    <t>2.1.4.3</t>
  </si>
  <si>
    <t>2.1.4.4</t>
  </si>
  <si>
    <t>2.1.5</t>
  </si>
  <si>
    <t>Community Outreach and Engagement</t>
  </si>
  <si>
    <t>2.1.6</t>
  </si>
  <si>
    <t>Public Safety Power Shutoff</t>
  </si>
  <si>
    <t>2.1.6.1</t>
  </si>
  <si>
    <t>Risk Assessment Improvement Plan (WMP.1339)</t>
  </si>
  <si>
    <t>Targets and Expenditures</t>
  </si>
  <si>
    <t>2.2.1</t>
  </si>
  <si>
    <t>2.2.1.1</t>
  </si>
  <si>
    <t>2.2.1.2</t>
  </si>
  <si>
    <t>Covered Conductor (WMP.455)</t>
  </si>
  <si>
    <t>2.2.1.3</t>
  </si>
  <si>
    <t>2.2.1.4</t>
  </si>
  <si>
    <t>Microgrids (WMP.462)</t>
  </si>
  <si>
    <t>2.2.1.5</t>
  </si>
  <si>
    <t>Advanced Protection (WMP.463)</t>
  </si>
  <si>
    <t>2.2.1.6</t>
  </si>
  <si>
    <t>Hotline Clamp Replacement Program (WMP.464)</t>
  </si>
  <si>
    <t>2.2.1.7</t>
  </si>
  <si>
    <t>Generator Grant Program (WMP.466)</t>
  </si>
  <si>
    <t>2.2.1.8</t>
  </si>
  <si>
    <t>Generator Assistance Program (WMP.467)</t>
  </si>
  <si>
    <t>2.2.1.9</t>
  </si>
  <si>
    <t>Standby Power Programs (WMP.468)</t>
  </si>
  <si>
    <t>2.2.1.10</t>
  </si>
  <si>
    <t>Strategic Undergrounding (WMP.473)</t>
  </si>
  <si>
    <t>2.2.1.11</t>
  </si>
  <si>
    <t>Distribution Overhead System Hardening (WMP.475)</t>
  </si>
  <si>
    <t>2.2.1.12</t>
  </si>
  <si>
    <t>Transmission Overhead Detailed Inspections (WMP.479)</t>
  </si>
  <si>
    <t>2.2.1.13</t>
  </si>
  <si>
    <t>Distribution Infrared Inspections (WMP.481)</t>
  </si>
  <si>
    <t>2.2.1.14</t>
  </si>
  <si>
    <t>Transmission Infrared Inspections (WMP.482)</t>
  </si>
  <si>
    <t>2.2.1.15</t>
  </si>
  <si>
    <t>Distribution Wood Pole Intrusive Inspections (WMP.483)</t>
  </si>
  <si>
    <t>2.2.1.16</t>
  </si>
  <si>
    <t>LiDAR Inspections of Distribution Electric Lines and Equipment (WMP.484)</t>
  </si>
  <si>
    <t>2.2.1.17</t>
  </si>
  <si>
    <t>Transmission Overhead Patrol Inspections (WMP.489)</t>
  </si>
  <si>
    <t>2.2.1.18</t>
  </si>
  <si>
    <t>QA/QC of Distribution Detailed Inspections (WMP.491)</t>
  </si>
  <si>
    <t>2.2.1.19</t>
  </si>
  <si>
    <t>Transmission Overhead Hardening (WMP.543)</t>
  </si>
  <si>
    <t>2.2.1.20</t>
  </si>
  <si>
    <t>Transmission Overhead Hardening – Distribution Underbuild (WMP.545)</t>
  </si>
  <si>
    <t>2.2.1.21</t>
  </si>
  <si>
    <t>Distribution Communications Reliability Improvements (WMP.549)</t>
  </si>
  <si>
    <t>2.2.1.22</t>
  </si>
  <si>
    <t>Drone Assessments (WMP.552)</t>
  </si>
  <si>
    <t>2.2.1.23</t>
  </si>
  <si>
    <t>Avian Protection (WMP.972)</t>
  </si>
  <si>
    <t>2.2.1.24</t>
  </si>
  <si>
    <t>Cleveland National Forest Overhead (Distribution Underground) (WMP.1016)</t>
  </si>
  <si>
    <t>2.2.1.25</t>
  </si>
  <si>
    <t>Cleveland National Forest Overhead (Distribution Overhead) (WMP.1017)</t>
  </si>
  <si>
    <t>2.2.1.26</t>
  </si>
  <si>
    <t>Strategic Pole Replacement Program (WMP.1189)</t>
  </si>
  <si>
    <t>2.2.1.27</t>
  </si>
  <si>
    <t>Transmission Wood Pole Intrusive Inspections (WMP.1190)</t>
  </si>
  <si>
    <t>2.2.1.28</t>
  </si>
  <si>
    <t>QA/QC of Wood Pole Intrusive (Transmission and Distribution) (WMP.1193)</t>
  </si>
  <si>
    <t>2.2.1.29</t>
  </si>
  <si>
    <t>Early Fault Detection (WMP.1195)</t>
  </si>
  <si>
    <t>2.2.2</t>
  </si>
  <si>
    <t>2.2.2.1</t>
  </si>
  <si>
    <t>Detailed Vegetation Inspections (WMP.494)</t>
  </si>
  <si>
    <t>2.2.3</t>
  </si>
  <si>
    <t>2.2.3.1</t>
  </si>
  <si>
    <t>Weather Station Network and NDVI Cameras (WMP.447)</t>
  </si>
  <si>
    <t>2.2.3.2</t>
  </si>
  <si>
    <t>Fire Potential Index (WMP.450)</t>
  </si>
  <si>
    <t>2.2.3.3</t>
  </si>
  <si>
    <t>Air Quality Management Program (WMP.970)</t>
  </si>
  <si>
    <t>2.2.4</t>
  </si>
  <si>
    <t>2.2.4.1</t>
  </si>
  <si>
    <t>Aviation Firefighting Program (WMP.557)</t>
  </si>
  <si>
    <t>2.2.4.2</t>
  </si>
  <si>
    <t>Public Emergency Communication Strategy (WMP.563)</t>
  </si>
  <si>
    <t>2.2.4.3</t>
  </si>
  <si>
    <t>Emergency Preparedness (WMP.1008)</t>
  </si>
  <si>
    <t>2.2.5</t>
  </si>
  <si>
    <t>2.2.6</t>
  </si>
  <si>
    <t>2.2.7</t>
  </si>
  <si>
    <t>Mitigation Strategy Development</t>
  </si>
  <si>
    <t>2.2.7.1</t>
  </si>
  <si>
    <t>Risk Assessment and Mapping (WMP.442)</t>
  </si>
  <si>
    <t>2.2.7.2</t>
  </si>
  <si>
    <t>WMP Data Platform (WMP.519)</t>
  </si>
  <si>
    <t>2.2.7.3</t>
  </si>
  <si>
    <t>Allocation Methodology Development and Application (WMP.523)</t>
  </si>
  <si>
    <t>Quarterly Inspection Targets for 2025</t>
  </si>
  <si>
    <t>New or Discontinued Programs</t>
  </si>
  <si>
    <t>New Programs</t>
  </si>
  <si>
    <t>4.1.1</t>
  </si>
  <si>
    <t>Weather Station Maintenance and Calibration (WMP.1430)</t>
  </si>
  <si>
    <t>4.1.2</t>
  </si>
  <si>
    <t>Air Quality Station Maintenance (WMP.1431)</t>
  </si>
  <si>
    <t>Discontinuance of a Program</t>
  </si>
  <si>
    <t>Progress on Areas for Continued Improvement</t>
  </si>
  <si>
    <t>SDGE-23-01: Cross-Utility Collaboration on Risk Model Development</t>
  </si>
  <si>
    <t>SDGE-23-02: Calculating Risk Scores Using Maximum Consequence Values</t>
  </si>
  <si>
    <t>SDGE-23-03: PSPS and Wildfire Risk Trade-Off Transparency</t>
  </si>
  <si>
    <t>PSPS Risk Prioritization in Risk-Based Decisions</t>
  </si>
  <si>
    <t>Comparison of Planned Mitigation Initiative Rank Order with Risk Buy-Down Estimate Rank Order</t>
  </si>
  <si>
    <t>SDGE-23-04: Incorporation of Extreme Weather Scenarios into Planning Models</t>
  </si>
  <si>
    <t>SDGE-23-05: Cross-Utility Collaboration on Best Practices for Inclusion of Climate Change Forecasts in Consequence Modeling, Inclusion of Community Vulnerability in Consequence Modeling, and Utility Vegetation Management for Wildfire Safety</t>
  </si>
  <si>
    <t>5.5.1</t>
  </si>
  <si>
    <t>Inclusion of Climate Change Forecasts in Consequence Modeling</t>
  </si>
  <si>
    <t>5.5.2</t>
  </si>
  <si>
    <t>Inclusion of Community Vulnerability in Consequence Modeling</t>
  </si>
  <si>
    <t>5.5.3</t>
  </si>
  <si>
    <t>Utility Vegetation Management for Wildfire Safety</t>
  </si>
  <si>
    <t>SDGE-23-06: Demonstration of Proper Decision Making for Selection of Undergrounding Projects</t>
  </si>
  <si>
    <t>5.6.1</t>
  </si>
  <si>
    <t>Interim Mitigation Strategies for Risk Reduction</t>
  </si>
  <si>
    <t>5.6.2</t>
  </si>
  <si>
    <t>Selection Process for Undergrounding Projects</t>
  </si>
  <si>
    <t>5.6.2.1</t>
  </si>
  <si>
    <t>Location-Specific Ignition Driver Analysis</t>
  </si>
  <si>
    <t>5.6.2.2</t>
  </si>
  <si>
    <t>Effectiveness of Undergrounding versus other Mitigations</t>
  </si>
  <si>
    <t>5.6.2.3</t>
  </si>
  <si>
    <t>Cumulative Risk Exposure of the Mitigation Initiative Portfolio</t>
  </si>
  <si>
    <t>5.6.2.4</t>
  </si>
  <si>
    <t>Incorporating PSPS Risk in Mitigation Selection</t>
  </si>
  <si>
    <t>5.6.2.5</t>
  </si>
  <si>
    <t>Visualization of Wildfire Risk</t>
  </si>
  <si>
    <t>5.6.3</t>
  </si>
  <si>
    <t>Adjustment to Hardening Scope</t>
  </si>
  <si>
    <t>SDGE-23-07: Third-Party Recommendations for Model Improvements</t>
  </si>
  <si>
    <t>5.7.1</t>
  </si>
  <si>
    <t>Inclusion of Vegetation Risk Analytics for Vegetation Operational Decisions</t>
  </si>
  <si>
    <t>5.7.2</t>
  </si>
  <si>
    <t>Use of Risk Model to Inform Mitigation Work Outside of Grid Hardening</t>
  </si>
  <si>
    <t>5.7.3</t>
  </si>
  <si>
    <t>Sensitivity Analysis</t>
  </si>
  <si>
    <t>5.7.4</t>
  </si>
  <si>
    <t>Elimination of Double-Counting of Conductor Age and Circuit Health Index</t>
  </si>
  <si>
    <t>5.7.5</t>
  </si>
  <si>
    <t>Third Party Review Recommendations</t>
  </si>
  <si>
    <t>SDGE-23-08: Continuation of Grid Hardening Joint Studies</t>
  </si>
  <si>
    <t>5.8.1</t>
  </si>
  <si>
    <t>Joint IOU Covered Conductor Working Group Report</t>
  </si>
  <si>
    <t>5.8.2</t>
  </si>
  <si>
    <t>SDG&amp;E Response</t>
  </si>
  <si>
    <t>SDGE-23-09: New Technologies Evaluation and REFCL Implementation</t>
  </si>
  <si>
    <t>SDGE-23-10: Early Fault Detection Implementation</t>
  </si>
  <si>
    <t>SDGE-23-11: Changes to Scope of Falling Conductor Protection Program</t>
  </si>
  <si>
    <t>SDGE-23-12: Covered Conductor Inspection and Maintenance</t>
  </si>
  <si>
    <t>SDGE-23-13: QA/QC for Inspections</t>
  </si>
  <si>
    <t>SDGE-23-14: Equipment Maintenance and Repair Maturity Level</t>
  </si>
  <si>
    <t>SDGE-23-15: Evaluation of Sensitive Relay Profile in Highest Risk Areas</t>
  </si>
  <si>
    <t>SDGE-23-16: Updates on Identifying Additional, Proactive HFTD Inspections</t>
  </si>
  <si>
    <t>SDGE-23-17: Continuation of Effectiveness of Enhanced Clearances Joint Study</t>
  </si>
  <si>
    <t>5.17.1</t>
  </si>
  <si>
    <t>Aligned Vegetation Risk Event Variables</t>
  </si>
  <si>
    <t>5.17.2</t>
  </si>
  <si>
    <t>Description of Database Type and Architecture</t>
  </si>
  <si>
    <t>5.17.3</t>
  </si>
  <si>
    <t>Incorporation of Biotic and Abiotic Factors</t>
  </si>
  <si>
    <t>5.17.4</t>
  </si>
  <si>
    <t>Third-Party Contractor’s Assessment of the Effectiveness of Enhanced Clearances</t>
  </si>
  <si>
    <t>5.17.5</t>
  </si>
  <si>
    <t>Progress on the Evaluation of Enhanced Clearances and Recommendations</t>
  </si>
  <si>
    <t>SDGE-23-18: Update Targets Table with Planned Improvements’ Measurable Targets</t>
  </si>
  <si>
    <t>SDGE-23-19: Weather Station Maintenance and Calibration</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</si>
  <si>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</si>
  <si>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</si>
  <si>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</si>
  <si>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</si>
  <si>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</si>
  <si>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</si>
  <si>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</si>
  <si>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</si>
  <si>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</si>
  <si>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</si>
  <si>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</si>
  <si>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</si>
  <si>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</si>
  <si>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</si>
  <si>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</si>
  <si>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</si>
  <si>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</si>
  <si>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</si>
  <si>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</si>
  <si>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</si>
  <si>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</si>
  <si>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</si>
  <si>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</si>
  <si>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</si>
  <si>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</si>
  <si>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</si>
  <si>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</si>
  <si>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https://www.sdge.com/sites/default/files/regulatory/SDGE%20Response%20CalAdvocates-SDGE-2025WMP-01.pdf</t>
  </si>
  <si>
    <t>CalPA-1</t>
  </si>
  <si>
    <t>CalPA-2</t>
  </si>
  <si>
    <t>CalPA-3</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</si>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</sst>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sz val="10"/>
      <color rgb="FFFF0000"/>
      <name val="Times New Roman"/>
      <family val="1"/>
    </font>
    <font>
      <sz val="8"/>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b/>
      <sz val="11"/>
      <color rgb="FF000000"/>
      <name val="Calibri"/>
      <family val="2"/>
    </font>
    <font>
      <sz val="18"/>
      <color rgb="FF001689"/>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rgb="FFFFC000"/>
        <bgColor indexed="64"/>
      </patternFill>
    </fill>
    <fill>
      <patternFill patternType="solid">
        <fgColor theme="0"/>
        <bgColor indexed="64"/>
      </patternFill>
    </fill>
    <fill>
      <patternFill patternType="solid">
        <fgColor theme="4" tint="-0.249977111117893"/>
        <bgColor indexed="64"/>
      </patternFill>
    </fill>
    <fill>
      <patternFill patternType="solid">
        <fgColor rgb="FFFFFFCC"/>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s>
  <cellStyleXfs count="3">
    <xf numFmtId="0" fontId="0" fillId="0" borderId="0"/>
    <xf numFmtId="0" fontId="1" fillId="0" borderId="0"/>
    <xf numFmtId="0" fontId="10" fillId="0" borderId="0" applyNumberFormat="0" applyFill="0" applyBorder="0" applyAlignment="0" applyProtection="0"/>
  </cellStyleXfs>
  <cellXfs count="67">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4" fillId="0" borderId="0" xfId="0" quotePrefix="1" applyFont="1" applyAlignment="1">
      <alignment horizontal="left" vertical="top" wrapText="1"/>
    </xf>
    <xf numFmtId="0" fontId="0" fillId="0" borderId="0" xfId="0" applyAlignment="1">
      <alignment horizontal="center" vertical="center"/>
    </xf>
    <xf numFmtId="0" fontId="2" fillId="0" borderId="0" xfId="0" applyFont="1" applyAlignment="1">
      <alignment horizontal="left" vertical="top"/>
    </xf>
    <xf numFmtId="0" fontId="4" fillId="4" borderId="0" xfId="0" applyFont="1" applyFill="1" applyAlignment="1">
      <alignment horizontal="left" vertical="top"/>
    </xf>
    <xf numFmtId="0" fontId="0" fillId="4" borderId="0" xfId="0" applyFill="1" applyAlignment="1">
      <alignment horizontal="left" vertical="top"/>
    </xf>
    <xf numFmtId="0" fontId="0" fillId="0" borderId="0" xfId="0" pivotButton="1" applyAlignment="1">
      <alignment horizontal="left" vertical="top"/>
    </xf>
    <xf numFmtId="0" fontId="0" fillId="5" borderId="0" xfId="0" applyFill="1" applyAlignment="1">
      <alignment horizontal="center" vertical="top"/>
    </xf>
    <xf numFmtId="0" fontId="2" fillId="5" borderId="0" xfId="0" applyFont="1" applyFill="1" applyAlignment="1">
      <alignment horizontal="center" vertical="top"/>
    </xf>
    <xf numFmtId="0" fontId="0" fillId="5" borderId="0" xfId="0" applyFill="1" applyAlignment="1">
      <alignment horizontal="left" vertical="top"/>
    </xf>
    <xf numFmtId="0" fontId="2" fillId="5" borderId="5" xfId="0" applyFont="1" applyFill="1" applyBorder="1" applyAlignment="1">
      <alignment horizontal="center" vertical="top"/>
    </xf>
    <xf numFmtId="0" fontId="4" fillId="5" borderId="0" xfId="0" applyFont="1" applyFill="1" applyAlignment="1">
      <alignment horizontal="right" vertical="top"/>
    </xf>
    <xf numFmtId="0" fontId="2" fillId="5" borderId="0" xfId="0" applyFont="1" applyFill="1" applyAlignment="1">
      <alignment horizontal="left" vertical="top"/>
    </xf>
    <xf numFmtId="0" fontId="4" fillId="5" borderId="0" xfId="0" applyFont="1" applyFill="1" applyAlignment="1">
      <alignment horizontal="center" vertical="top"/>
    </xf>
    <xf numFmtId="14" fontId="0" fillId="0" borderId="0" xfId="0" applyNumberFormat="1" applyAlignment="1">
      <alignment horizontal="left" vertical="top"/>
    </xf>
    <xf numFmtId="0" fontId="2" fillId="0" borderId="0" xfId="0" applyFont="1" applyAlignment="1">
      <alignment horizontal="center" vertical="top"/>
    </xf>
    <xf numFmtId="0" fontId="0" fillId="0" borderId="0" xfId="0" applyAlignment="1">
      <alignment horizontal="center" vertical="top"/>
    </xf>
    <xf numFmtId="0" fontId="0" fillId="7" borderId="0" xfId="0" applyFill="1" applyAlignment="1">
      <alignment horizontal="center" vertical="top"/>
    </xf>
    <xf numFmtId="0" fontId="0" fillId="7" borderId="0" xfId="0" applyFill="1" applyAlignment="1">
      <alignment horizontal="left" vertical="top"/>
    </xf>
    <xf numFmtId="0" fontId="2" fillId="7" borderId="0" xfId="0" applyFont="1" applyFill="1" applyAlignment="1">
      <alignment horizontal="left" vertical="top"/>
    </xf>
    <xf numFmtId="0" fontId="4" fillId="7" borderId="0" xfId="0" applyFont="1" applyFill="1" applyAlignment="1">
      <alignment horizontal="left" vertical="top"/>
    </xf>
    <xf numFmtId="0" fontId="2" fillId="7" borderId="0" xfId="0" applyFont="1" applyFill="1" applyAlignment="1">
      <alignment horizontal="center" vertical="top"/>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10" fillId="0" borderId="0" xfId="2" applyAlignment="1">
      <alignment horizontal="left" vertical="top" wrapText="1"/>
    </xf>
    <xf numFmtId="0" fontId="0" fillId="5" borderId="0" xfId="0" applyFill="1" applyAlignment="1">
      <alignment horizontal="center" vertical="top" wrapText="1"/>
    </xf>
    <xf numFmtId="0" fontId="0" fillId="5" borderId="0" xfId="0" applyFill="1" applyAlignment="1">
      <alignment horizontal="left" vertical="top" wrapText="1"/>
    </xf>
    <xf numFmtId="0" fontId="11" fillId="5" borderId="0" xfId="0" applyFont="1" applyFill="1" applyAlignment="1">
      <alignment horizontal="left" vertical="top" wrapText="1"/>
    </xf>
    <xf numFmtId="0" fontId="13" fillId="5" borderId="0" xfId="0" applyFont="1" applyFill="1" applyAlignment="1">
      <alignment horizontal="left" vertical="top"/>
    </xf>
    <xf numFmtId="14" fontId="4" fillId="0" borderId="0" xfId="0" applyNumberFormat="1" applyFont="1" applyAlignment="1">
      <alignment horizontal="left" vertical="top" wrapText="1"/>
    </xf>
    <xf numFmtId="14" fontId="10" fillId="0" borderId="0" xfId="2" applyNumberFormat="1" applyAlignment="1">
      <alignment horizontal="left" vertical="top" wrapText="1"/>
    </xf>
    <xf numFmtId="0" fontId="4" fillId="7" borderId="0" xfId="0" applyFont="1" applyFill="1" applyAlignment="1">
      <alignment horizontal="center" vertical="top"/>
    </xf>
    <xf numFmtId="0" fontId="11" fillId="5" borderId="0" xfId="0" applyFont="1" applyFill="1" applyAlignment="1">
      <alignment horizontal="center" vertical="top" wrapText="1"/>
    </xf>
    <xf numFmtId="0" fontId="14" fillId="2" borderId="1" xfId="0" applyFont="1" applyFill="1" applyBorder="1" applyAlignment="1">
      <alignment horizontal="center" vertical="center" wrapText="1"/>
    </xf>
    <xf numFmtId="0" fontId="4" fillId="5" borderId="0" xfId="0" applyFont="1" applyFill="1" applyAlignment="1">
      <alignment horizontal="center" vertical="top" wrapText="1"/>
    </xf>
    <xf numFmtId="0" fontId="10" fillId="0" borderId="0" xfId="2" quotePrefix="1" applyAlignment="1">
      <alignment horizontal="left" vertical="top" wrapText="1"/>
    </xf>
    <xf numFmtId="0" fontId="11" fillId="0" borderId="0" xfId="0" applyFont="1" applyAlignment="1">
      <alignment horizontal="center" vertical="top"/>
    </xf>
    <xf numFmtId="0" fontId="0" fillId="0" borderId="5" xfId="0" applyBorder="1" applyAlignment="1">
      <alignment horizontal="center" vertical="center"/>
    </xf>
    <xf numFmtId="0" fontId="0" fillId="0" borderId="0" xfId="0" applyAlignment="1">
      <alignment horizontal="right" vertical="top"/>
    </xf>
    <xf numFmtId="0" fontId="4" fillId="0" borderId="0" xfId="0" applyFont="1" applyAlignment="1">
      <alignment horizontal="right" vertical="top"/>
    </xf>
    <xf numFmtId="14" fontId="8" fillId="5" borderId="0" xfId="0" applyNumberFormat="1" applyFont="1" applyFill="1" applyAlignment="1">
      <alignment horizontal="left" vertical="top"/>
    </xf>
    <xf numFmtId="0" fontId="15" fillId="0" borderId="0" xfId="0" applyFont="1" applyAlignment="1">
      <alignment horizontal="left" vertical="center"/>
    </xf>
    <xf numFmtId="0" fontId="16" fillId="0" borderId="0" xfId="0" applyFont="1" applyAlignment="1">
      <alignment horizontal="left" vertical="center"/>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2" fillId="0" borderId="4" xfId="0" applyFont="1" applyBorder="1" applyAlignment="1">
      <alignment horizontal="center" vertical="top" wrapText="1"/>
    </xf>
    <xf numFmtId="0" fontId="3" fillId="6" borderId="0" xfId="0" applyFont="1" applyFill="1" applyAlignment="1">
      <alignment horizontal="center" vertical="top"/>
    </xf>
  </cellXfs>
  <cellStyles count="3">
    <cellStyle name="Hyperlink" xfId="2" builtinId="8"/>
    <cellStyle name="Normal" xfId="0" builtinId="0"/>
    <cellStyle name="Normal 2" xfId="1" xr:uid="{E107E2F6-C529-4DC0-925E-2FB5497CB9CB}"/>
  </cellStyles>
  <dxfs count="1">
    <dxf>
      <alignment horizontal="lef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ylor, Cynthia S" refreshedDate="45386.495455671298" createdVersion="8" refreshedVersion="8" minRefreshableVersion="3" recordCount="208" xr:uid="{88556320-9119-4C13-85FF-6AC54694AA35}">
  <cacheSource type="worksheet">
    <worksheetSource ref="B1:B4718" sheet="DR Count"/>
  </cacheSource>
  <cacheFields count="1">
    <cacheField name="Data Requests" numFmtId="0">
      <sharedItems containsBlank="1" containsMixedTypes="1" containsNumber="1" containsInteger="1" minValue="0" maxValue="0" count="6">
        <s v="CalPA-1"/>
        <s v="CalPA-2"/>
        <s v="CalPA-3"/>
        <s v="-"/>
        <m/>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x v="0"/>
  </r>
  <r>
    <x v="0"/>
  </r>
  <r>
    <x v="0"/>
  </r>
  <r>
    <x v="1"/>
  </r>
  <r>
    <x v="1"/>
  </r>
  <r>
    <x v="1"/>
  </r>
  <r>
    <x v="1"/>
  </r>
  <r>
    <x v="2"/>
  </r>
  <r>
    <x v="2"/>
  </r>
  <r>
    <x v="2"/>
  </r>
  <r>
    <x v="2"/>
  </r>
  <r>
    <x v="2"/>
  </r>
  <r>
    <x v="2"/>
  </r>
  <r>
    <x v="2"/>
  </r>
  <r>
    <x v="2"/>
  </r>
  <r>
    <x v="2"/>
  </r>
  <r>
    <x v="2"/>
  </r>
  <r>
    <x v="2"/>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3188F5C-A66A-4006-89DF-F9D4313BCB74}" name="PivotTable6"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3:B7" firstHeaderRow="1" firstDataRow="1" firstDataCol="1"/>
  <pivotFields count="1">
    <pivotField axis="axisRow" dataField="1" showAll="0" sortType="ascending">
      <items count="7">
        <item h="1" m="1" x="5"/>
        <item h="1" x="3"/>
        <item x="0"/>
        <item x="1"/>
        <item x="2"/>
        <item h="1" x="4"/>
        <item t="default"/>
      </items>
    </pivotField>
  </pivotFields>
  <rowFields count="1">
    <field x="0"/>
  </rowFields>
  <rowItems count="4">
    <i>
      <x v="2"/>
    </i>
    <i>
      <x v="3"/>
    </i>
    <i>
      <x v="4"/>
    </i>
    <i t="grand">
      <x/>
    </i>
  </rowItems>
  <colItems count="1">
    <i/>
  </colItems>
  <dataFields count="1">
    <dataField name="Count of Data Requests" fld="0" subtotal="count"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dge.com/sites/default/files/regulatory/SDGE%20Response%20CalAdvocates-SDGE-2025WMP-01.pdf" TargetMode="External"/><Relationship Id="rId2" Type="http://schemas.openxmlformats.org/officeDocument/2006/relationships/hyperlink" Target="https://www.sdge.com/sites/default/files/regulatory/SDGE%20Response%20CalAdvocates-SDGE-2025WMP-01.pdf" TargetMode="External"/><Relationship Id="rId1" Type="http://schemas.openxmlformats.org/officeDocument/2006/relationships/hyperlink" Target="https://www.sdge.com/sites/default/files/regulatory/SDGE%20Response%20CalAdvocates-SDGE-2025WMP-01.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T210"/>
  <sheetViews>
    <sheetView tabSelected="1" view="pageBreakPreview" zoomScale="45" zoomScaleNormal="55" zoomScaleSheetLayoutView="45" zoomScalePageLayoutView="40" workbookViewId="0">
      <pane ySplit="3" topLeftCell="A4" activePane="bottomLeft" state="frozen"/>
      <selection pane="bottomLeft" activeCell="G4" sqref="G4"/>
    </sheetView>
  </sheetViews>
  <sheetFormatPr defaultRowHeight="13.2" x14ac:dyDescent="0.25"/>
  <cols>
    <col min="1" max="1" width="12.77734375" style="2" customWidth="1"/>
    <col min="2" max="2" width="10.6640625" style="1" bestFit="1" customWidth="1"/>
    <col min="3" max="3" width="10.44140625" style="2" customWidth="1"/>
    <col min="4" max="4" width="18.109375" style="2" bestFit="1" customWidth="1"/>
    <col min="5" max="5" width="9.554687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2" style="1" customWidth="1"/>
    <col min="16" max="16" width="12.33203125" style="2" bestFit="1" customWidth="1"/>
    <col min="17" max="17" width="23" style="1" customWidth="1"/>
    <col min="18" max="18" width="9.44140625" style="2" bestFit="1" customWidth="1"/>
    <col min="19" max="19" width="22.109375" style="1" customWidth="1"/>
    <col min="20" max="20" width="8.77734375" customWidth="1"/>
  </cols>
  <sheetData>
    <row r="1" spans="1:19" ht="15.6" x14ac:dyDescent="0.25">
      <c r="A1" s="43" t="s">
        <v>46</v>
      </c>
      <c r="B1" s="42"/>
      <c r="C1" s="42"/>
      <c r="D1" s="47"/>
      <c r="E1" s="40"/>
      <c r="F1" s="49"/>
      <c r="G1" s="41"/>
      <c r="H1" s="41"/>
      <c r="I1" s="49"/>
      <c r="J1" s="40"/>
      <c r="K1" s="40"/>
      <c r="L1" s="40"/>
      <c r="M1" s="40"/>
      <c r="N1" s="40"/>
      <c r="O1" s="41"/>
      <c r="P1" s="40"/>
      <c r="Q1" s="41"/>
      <c r="R1" s="40"/>
      <c r="S1" s="41"/>
    </row>
    <row r="2" spans="1:19" s="10" customFormat="1" ht="34.5" customHeight="1" thickBot="1" x14ac:dyDescent="0.3">
      <c r="A2" s="65" t="s">
        <v>53</v>
      </c>
      <c r="B2" s="65"/>
      <c r="C2" s="65"/>
      <c r="D2" s="65"/>
      <c r="E2" s="65"/>
      <c r="F2" s="65"/>
      <c r="G2" s="65"/>
      <c r="H2" s="65"/>
      <c r="I2" s="65"/>
      <c r="J2" s="65"/>
      <c r="K2" s="65"/>
      <c r="L2" s="65"/>
      <c r="M2" s="65"/>
      <c r="N2" s="65"/>
      <c r="O2" s="65"/>
      <c r="P2" s="65"/>
      <c r="Q2" s="65"/>
      <c r="R2" s="65"/>
      <c r="S2" s="65"/>
    </row>
    <row r="3" spans="1:19" s="3" customFormat="1" ht="44.25" customHeight="1" thickBot="1" x14ac:dyDescent="0.3">
      <c r="A3" s="4" t="s">
        <v>18</v>
      </c>
      <c r="B3" s="4" t="s">
        <v>0</v>
      </c>
      <c r="C3" s="4" t="s">
        <v>1</v>
      </c>
      <c r="D3" s="4" t="s">
        <v>2</v>
      </c>
      <c r="E3" s="4" t="s">
        <v>3</v>
      </c>
      <c r="F3" s="4" t="s">
        <v>4</v>
      </c>
      <c r="G3" s="4" t="s">
        <v>43</v>
      </c>
      <c r="H3" s="4" t="s">
        <v>44</v>
      </c>
      <c r="I3" s="4" t="s">
        <v>5</v>
      </c>
      <c r="J3" s="4" t="s">
        <v>6</v>
      </c>
      <c r="K3" s="4" t="s">
        <v>7</v>
      </c>
      <c r="L3" s="48" t="s">
        <v>8</v>
      </c>
      <c r="M3" s="48" t="s">
        <v>45</v>
      </c>
      <c r="N3" s="4" t="s">
        <v>9</v>
      </c>
      <c r="O3" s="4" t="s">
        <v>10</v>
      </c>
      <c r="P3" s="5" t="s">
        <v>11</v>
      </c>
      <c r="Q3" s="5" t="s">
        <v>13</v>
      </c>
      <c r="R3" s="63" t="s">
        <v>12</v>
      </c>
      <c r="S3" s="64"/>
    </row>
    <row r="4" spans="1:19" s="8" customFormat="1" ht="154.94999999999999" customHeight="1" x14ac:dyDescent="0.25">
      <c r="A4" s="6">
        <v>1</v>
      </c>
      <c r="B4" s="6" t="s">
        <v>14</v>
      </c>
      <c r="C4" s="6">
        <v>1</v>
      </c>
      <c r="D4" s="6" t="str">
        <f t="shared" ref="D4" si="0">B4&amp;"-"&amp;C4</f>
        <v>CalPA-1</v>
      </c>
      <c r="E4" s="6">
        <v>1</v>
      </c>
      <c r="F4" s="6" t="str">
        <f t="shared" ref="F4:F6" si="1">D4&amp;"."&amp;E4</f>
        <v>CalPA-1.1</v>
      </c>
      <c r="G4" s="7" t="s">
        <v>277</v>
      </c>
      <c r="H4" s="7" t="s">
        <v>288</v>
      </c>
      <c r="I4" s="6" t="s">
        <v>281</v>
      </c>
      <c r="J4" s="11">
        <v>45370</v>
      </c>
      <c r="K4" s="11">
        <v>45385</v>
      </c>
      <c r="L4" s="11">
        <v>45385</v>
      </c>
      <c r="M4" s="39" t="s">
        <v>284</v>
      </c>
      <c r="N4" s="6">
        <v>0</v>
      </c>
      <c r="O4" s="6" t="s">
        <v>282</v>
      </c>
      <c r="P4" s="6" t="s">
        <v>283</v>
      </c>
      <c r="Q4" s="6" t="s">
        <v>283</v>
      </c>
      <c r="R4" s="6" t="s">
        <v>283</v>
      </c>
      <c r="S4" s="6" t="s">
        <v>283</v>
      </c>
    </row>
    <row r="5" spans="1:19" s="8" customFormat="1" ht="79.2" x14ac:dyDescent="0.25">
      <c r="A5" s="6">
        <v>2</v>
      </c>
      <c r="B5" s="6" t="s">
        <v>14</v>
      </c>
      <c r="C5" s="6">
        <v>1</v>
      </c>
      <c r="D5" s="6" t="str">
        <f t="shared" ref="D5:D6" si="2">B5&amp;"-"&amp;C5</f>
        <v>CalPA-1</v>
      </c>
      <c r="E5" s="6">
        <v>2</v>
      </c>
      <c r="F5" s="6" t="str">
        <f t="shared" si="1"/>
        <v>CalPA-1.2</v>
      </c>
      <c r="G5" s="7" t="s">
        <v>278</v>
      </c>
      <c r="H5" s="7" t="s">
        <v>280</v>
      </c>
      <c r="I5" s="6" t="s">
        <v>281</v>
      </c>
      <c r="J5" s="11">
        <v>45370</v>
      </c>
      <c r="K5" s="11">
        <v>45385</v>
      </c>
      <c r="L5" s="11">
        <v>45385</v>
      </c>
      <c r="M5" s="39" t="s">
        <v>284</v>
      </c>
      <c r="N5" s="6">
        <v>0</v>
      </c>
      <c r="O5" s="6" t="s">
        <v>282</v>
      </c>
      <c r="P5" s="6" t="s">
        <v>283</v>
      </c>
      <c r="Q5" s="6" t="s">
        <v>283</v>
      </c>
      <c r="R5" s="6" t="s">
        <v>283</v>
      </c>
      <c r="S5" s="6" t="s">
        <v>283</v>
      </c>
    </row>
    <row r="6" spans="1:19" s="8" customFormat="1" ht="63.75" customHeight="1" x14ac:dyDescent="0.25">
      <c r="A6" s="6">
        <v>3</v>
      </c>
      <c r="B6" s="6" t="s">
        <v>14</v>
      </c>
      <c r="C6" s="6">
        <v>1</v>
      </c>
      <c r="D6" s="6" t="str">
        <f t="shared" si="2"/>
        <v>CalPA-1</v>
      </c>
      <c r="E6" s="6">
        <v>3</v>
      </c>
      <c r="F6" s="6" t="str">
        <f t="shared" si="1"/>
        <v>CalPA-1.3</v>
      </c>
      <c r="G6" s="7" t="s">
        <v>279</v>
      </c>
      <c r="H6" s="7" t="s">
        <v>280</v>
      </c>
      <c r="I6" s="6" t="s">
        <v>281</v>
      </c>
      <c r="J6" s="11">
        <v>45370</v>
      </c>
      <c r="K6" s="11">
        <v>45385</v>
      </c>
      <c r="L6" s="11">
        <v>45385</v>
      </c>
      <c r="M6" s="39" t="s">
        <v>284</v>
      </c>
      <c r="N6" s="6">
        <v>0</v>
      </c>
      <c r="O6" s="6" t="s">
        <v>282</v>
      </c>
      <c r="P6" s="6" t="s">
        <v>283</v>
      </c>
      <c r="Q6" s="6" t="s">
        <v>283</v>
      </c>
      <c r="R6" s="6" t="s">
        <v>283</v>
      </c>
      <c r="S6" s="6" t="s">
        <v>283</v>
      </c>
    </row>
    <row r="7" spans="1:19" s="8" customFormat="1" x14ac:dyDescent="0.25">
      <c r="A7" s="6"/>
      <c r="B7" s="6"/>
      <c r="C7" s="6"/>
      <c r="D7" s="6"/>
      <c r="E7" s="6"/>
      <c r="F7" s="6"/>
      <c r="G7" s="7"/>
      <c r="H7" s="7"/>
      <c r="I7" s="6"/>
      <c r="J7" s="11"/>
      <c r="K7" s="11"/>
      <c r="L7" s="11"/>
      <c r="M7" s="39"/>
      <c r="N7" s="6"/>
      <c r="O7" s="6"/>
      <c r="P7" s="6"/>
      <c r="Q7" s="6"/>
      <c r="R7" s="6"/>
      <c r="S7" s="6"/>
    </row>
    <row r="8" spans="1:19" s="8" customFormat="1" x14ac:dyDescent="0.25">
      <c r="A8" s="6"/>
      <c r="B8" s="6"/>
      <c r="C8" s="6"/>
      <c r="D8" s="6"/>
      <c r="E8" s="6"/>
      <c r="F8" s="6"/>
      <c r="G8" s="7"/>
      <c r="H8" s="7"/>
      <c r="I8" s="6"/>
      <c r="J8" s="11"/>
      <c r="K8" s="11"/>
      <c r="L8" s="11"/>
      <c r="M8" s="7"/>
      <c r="N8" s="6"/>
      <c r="O8" s="6"/>
      <c r="P8" s="6"/>
      <c r="Q8" s="6"/>
      <c r="R8" s="6"/>
      <c r="S8" s="6"/>
    </row>
    <row r="9" spans="1:19" s="8" customFormat="1" x14ac:dyDescent="0.25">
      <c r="A9" s="6"/>
      <c r="B9" s="6"/>
      <c r="C9" s="6"/>
      <c r="D9" s="6"/>
      <c r="E9" s="6"/>
      <c r="F9" s="6"/>
      <c r="G9" s="7"/>
      <c r="H9" s="7"/>
      <c r="I9" s="6"/>
      <c r="J9" s="11"/>
      <c r="K9" s="11"/>
      <c r="L9" s="11"/>
      <c r="M9" s="7"/>
      <c r="N9" s="6"/>
      <c r="O9" s="6"/>
      <c r="P9" s="6"/>
      <c r="Q9" s="6"/>
      <c r="R9" s="6"/>
      <c r="S9" s="6"/>
    </row>
    <row r="10" spans="1:19" s="8" customFormat="1" x14ac:dyDescent="0.25">
      <c r="A10" s="6"/>
      <c r="B10" s="6"/>
      <c r="C10" s="6"/>
      <c r="D10" s="6"/>
      <c r="E10" s="6"/>
      <c r="F10" s="6"/>
      <c r="G10" s="7"/>
      <c r="H10" s="7"/>
      <c r="I10" s="6"/>
      <c r="J10" s="11"/>
      <c r="K10" s="11"/>
      <c r="L10" s="11"/>
      <c r="M10" s="39"/>
      <c r="N10" s="6"/>
      <c r="O10" s="6"/>
      <c r="P10" s="6"/>
      <c r="Q10" s="6"/>
      <c r="R10" s="6"/>
      <c r="S10" s="6"/>
    </row>
    <row r="11" spans="1:19" s="8" customFormat="1" x14ac:dyDescent="0.25">
      <c r="A11" s="6"/>
      <c r="B11" s="6"/>
      <c r="C11" s="6"/>
      <c r="D11" s="6"/>
      <c r="E11" s="6"/>
      <c r="F11" s="6"/>
      <c r="G11" s="7"/>
      <c r="H11" s="7"/>
      <c r="I11" s="6"/>
      <c r="J11" s="11"/>
      <c r="K11" s="11"/>
      <c r="L11" s="11"/>
      <c r="M11" s="39"/>
      <c r="N11" s="6"/>
      <c r="O11" s="6"/>
      <c r="P11" s="6"/>
      <c r="Q11" s="6"/>
      <c r="R11" s="6"/>
      <c r="S11" s="6"/>
    </row>
    <row r="12" spans="1:19" s="8" customFormat="1" x14ac:dyDescent="0.25">
      <c r="A12" s="6"/>
      <c r="B12" s="6"/>
      <c r="C12" s="6"/>
      <c r="D12" s="6"/>
      <c r="E12" s="6"/>
      <c r="F12" s="6"/>
      <c r="G12" s="7"/>
      <c r="H12" s="7"/>
      <c r="I12" s="6"/>
      <c r="J12" s="11"/>
      <c r="K12" s="11"/>
      <c r="L12" s="11"/>
      <c r="M12" s="39"/>
      <c r="N12" s="6"/>
      <c r="O12" s="6"/>
      <c r="P12" s="6"/>
      <c r="Q12" s="6"/>
      <c r="R12" s="6"/>
      <c r="S12" s="6"/>
    </row>
    <row r="13" spans="1:19" s="8" customFormat="1" x14ac:dyDescent="0.25">
      <c r="A13" s="6"/>
      <c r="B13" s="6"/>
      <c r="C13" s="6"/>
      <c r="D13" s="6"/>
      <c r="E13" s="6"/>
      <c r="F13" s="6"/>
      <c r="G13" s="7"/>
      <c r="H13" s="7"/>
      <c r="I13" s="6"/>
      <c r="J13" s="11"/>
      <c r="K13" s="11"/>
      <c r="L13" s="11"/>
      <c r="M13" s="39"/>
      <c r="N13" s="6"/>
      <c r="O13" s="6"/>
      <c r="P13" s="6"/>
      <c r="Q13" s="6"/>
      <c r="R13" s="6"/>
      <c r="S13" s="6"/>
    </row>
    <row r="14" spans="1:19" s="8" customFormat="1" x14ac:dyDescent="0.25">
      <c r="A14" s="6"/>
      <c r="B14" s="6"/>
      <c r="C14" s="6"/>
      <c r="D14" s="6"/>
      <c r="E14" s="6"/>
      <c r="F14" s="6"/>
      <c r="G14" s="7"/>
      <c r="H14" s="7"/>
      <c r="I14" s="6"/>
      <c r="J14" s="11"/>
      <c r="K14" s="11"/>
      <c r="L14" s="11"/>
      <c r="M14" s="39"/>
      <c r="N14" s="6"/>
      <c r="O14" s="6"/>
      <c r="P14" s="6"/>
      <c r="Q14" s="6"/>
      <c r="R14" s="6"/>
      <c r="S14" s="6"/>
    </row>
    <row r="15" spans="1:19" s="8" customFormat="1" x14ac:dyDescent="0.25">
      <c r="A15" s="6"/>
      <c r="B15" s="6"/>
      <c r="C15" s="6"/>
      <c r="D15" s="6"/>
      <c r="E15" s="6"/>
      <c r="F15" s="6"/>
      <c r="G15" s="7"/>
      <c r="H15" s="7"/>
      <c r="I15" s="6"/>
      <c r="J15" s="11"/>
      <c r="K15" s="11"/>
      <c r="L15" s="11"/>
      <c r="M15" s="39"/>
      <c r="N15" s="6"/>
      <c r="O15" s="6"/>
      <c r="P15" s="6"/>
      <c r="Q15" s="6"/>
      <c r="R15" s="6"/>
      <c r="S15" s="6"/>
    </row>
    <row r="16" spans="1:19" s="8" customFormat="1" x14ac:dyDescent="0.25">
      <c r="A16" s="6"/>
      <c r="B16" s="6"/>
      <c r="C16" s="6"/>
      <c r="D16" s="6"/>
      <c r="E16" s="6"/>
      <c r="F16" s="6"/>
      <c r="G16" s="7"/>
      <c r="H16" s="7"/>
      <c r="I16" s="6"/>
      <c r="J16" s="11"/>
      <c r="K16" s="11"/>
      <c r="L16" s="11"/>
      <c r="M16" s="39"/>
      <c r="N16" s="6"/>
      <c r="O16" s="6"/>
      <c r="P16" s="6"/>
      <c r="Q16" s="6"/>
      <c r="R16" s="6"/>
      <c r="S16" s="6"/>
    </row>
    <row r="17" spans="1:19" s="8" customFormat="1" x14ac:dyDescent="0.25">
      <c r="A17" s="6"/>
      <c r="B17" s="6"/>
      <c r="C17" s="6"/>
      <c r="D17" s="6"/>
      <c r="E17" s="6"/>
      <c r="F17" s="6"/>
      <c r="G17" s="7"/>
      <c r="H17" s="7"/>
      <c r="I17" s="6"/>
      <c r="J17" s="11"/>
      <c r="K17" s="11"/>
      <c r="L17" s="11"/>
      <c r="M17" s="39"/>
      <c r="N17" s="6"/>
      <c r="O17" s="6"/>
      <c r="P17" s="6"/>
      <c r="Q17" s="6"/>
      <c r="R17" s="6"/>
      <c r="S17" s="6"/>
    </row>
    <row r="18" spans="1:19" s="8" customFormat="1" x14ac:dyDescent="0.25">
      <c r="A18" s="6"/>
      <c r="B18" s="6"/>
      <c r="C18" s="6"/>
      <c r="D18" s="6"/>
      <c r="E18" s="6"/>
      <c r="F18" s="6"/>
      <c r="G18" s="7"/>
      <c r="H18" s="7"/>
      <c r="I18" s="6"/>
      <c r="J18" s="11"/>
      <c r="K18" s="11"/>
      <c r="L18" s="11"/>
      <c r="M18" s="39"/>
      <c r="N18" s="6"/>
      <c r="O18" s="6"/>
      <c r="P18" s="6"/>
      <c r="Q18" s="6"/>
      <c r="R18" s="6"/>
      <c r="S18" s="6"/>
    </row>
    <row r="19" spans="1:19" s="8" customFormat="1" x14ac:dyDescent="0.25">
      <c r="A19" s="6"/>
      <c r="B19" s="6"/>
      <c r="C19" s="6"/>
      <c r="D19" s="6"/>
      <c r="E19" s="6"/>
      <c r="F19" s="6"/>
      <c r="G19" s="7"/>
      <c r="H19" s="7"/>
      <c r="I19" s="6"/>
      <c r="J19" s="11"/>
      <c r="K19" s="11"/>
      <c r="L19" s="11"/>
      <c r="M19" s="39"/>
      <c r="N19" s="6"/>
      <c r="O19" s="6"/>
      <c r="P19" s="6"/>
      <c r="Q19" s="6"/>
      <c r="R19" s="6"/>
      <c r="S19" s="6"/>
    </row>
    <row r="20" spans="1:19" s="8" customFormat="1" x14ac:dyDescent="0.25">
      <c r="A20" s="6"/>
      <c r="B20" s="6"/>
      <c r="C20" s="6"/>
      <c r="D20" s="6"/>
      <c r="E20" s="6"/>
      <c r="F20" s="6"/>
      <c r="G20" s="7"/>
      <c r="H20" s="7"/>
      <c r="I20" s="6"/>
      <c r="J20" s="11"/>
      <c r="K20" s="11"/>
      <c r="L20" s="11"/>
      <c r="M20" s="39"/>
      <c r="N20" s="6"/>
      <c r="O20" s="6"/>
      <c r="P20" s="6"/>
      <c r="Q20" s="6"/>
      <c r="R20" s="6"/>
      <c r="S20" s="6"/>
    </row>
    <row r="21" spans="1:19" s="8" customFormat="1" x14ac:dyDescent="0.25">
      <c r="A21" s="6"/>
      <c r="B21" s="6"/>
      <c r="C21" s="6"/>
      <c r="D21" s="6"/>
      <c r="E21" s="6"/>
      <c r="F21" s="6"/>
      <c r="G21" s="7"/>
      <c r="H21" s="7"/>
      <c r="I21" s="6"/>
      <c r="J21" s="11"/>
      <c r="K21" s="11"/>
      <c r="L21" s="11"/>
      <c r="M21" s="39"/>
      <c r="N21" s="6"/>
      <c r="O21" s="6"/>
      <c r="P21" s="6"/>
      <c r="Q21" s="6"/>
      <c r="R21" s="6"/>
      <c r="S21" s="6"/>
    </row>
    <row r="22" spans="1:19" s="8" customFormat="1" x14ac:dyDescent="0.25">
      <c r="A22" s="6"/>
      <c r="B22" s="6"/>
      <c r="C22" s="6"/>
      <c r="D22" s="6"/>
      <c r="E22" s="6"/>
      <c r="F22" s="6"/>
      <c r="G22" s="7"/>
      <c r="H22" s="7"/>
      <c r="I22" s="6"/>
      <c r="J22" s="11"/>
      <c r="K22" s="11"/>
      <c r="L22" s="11"/>
      <c r="M22" s="39"/>
      <c r="N22" s="6"/>
      <c r="O22" s="6"/>
      <c r="P22" s="6"/>
      <c r="Q22" s="6"/>
      <c r="R22" s="6"/>
      <c r="S22" s="6"/>
    </row>
    <row r="23" spans="1:19" s="8" customFormat="1" x14ac:dyDescent="0.25">
      <c r="A23" s="6"/>
      <c r="B23" s="6"/>
      <c r="C23" s="6"/>
      <c r="D23" s="6"/>
      <c r="E23" s="6"/>
      <c r="F23" s="6"/>
      <c r="G23" s="7"/>
      <c r="H23" s="7"/>
      <c r="I23" s="6"/>
      <c r="J23" s="11"/>
      <c r="K23" s="11"/>
      <c r="L23" s="11"/>
      <c r="M23" s="39"/>
      <c r="N23" s="6"/>
      <c r="O23" s="6"/>
      <c r="P23" s="6"/>
      <c r="Q23" s="6"/>
      <c r="R23" s="6"/>
      <c r="S23" s="6"/>
    </row>
    <row r="24" spans="1:19" s="8" customFormat="1" x14ac:dyDescent="0.25">
      <c r="A24" s="6"/>
      <c r="B24" s="6"/>
      <c r="C24" s="6"/>
      <c r="D24" s="6"/>
      <c r="E24" s="6"/>
      <c r="F24" s="6"/>
      <c r="G24" s="7"/>
      <c r="H24" s="7"/>
      <c r="I24" s="6"/>
      <c r="J24" s="11"/>
      <c r="K24" s="11"/>
      <c r="L24" s="11"/>
      <c r="M24" s="39"/>
      <c r="N24" s="6"/>
      <c r="O24" s="6"/>
      <c r="P24" s="6"/>
      <c r="Q24" s="6"/>
      <c r="R24" s="6"/>
      <c r="S24" s="6"/>
    </row>
    <row r="25" spans="1:19" s="8" customFormat="1" x14ac:dyDescent="0.25">
      <c r="A25" s="6"/>
      <c r="B25" s="6"/>
      <c r="C25" s="6"/>
      <c r="D25" s="6"/>
      <c r="E25" s="6"/>
      <c r="F25" s="6"/>
      <c r="G25" s="7"/>
      <c r="H25" s="7"/>
      <c r="I25" s="6"/>
      <c r="J25" s="11"/>
      <c r="K25" s="11"/>
      <c r="L25" s="11"/>
      <c r="M25" s="39"/>
      <c r="N25" s="6"/>
      <c r="O25" s="6"/>
      <c r="P25" s="6"/>
      <c r="Q25" s="6"/>
      <c r="R25" s="6"/>
      <c r="S25" s="6"/>
    </row>
    <row r="26" spans="1:19" s="8" customFormat="1" x14ac:dyDescent="0.25">
      <c r="A26" s="6"/>
      <c r="B26" s="6"/>
      <c r="C26" s="6"/>
      <c r="D26" s="6"/>
      <c r="E26" s="6"/>
      <c r="F26" s="6"/>
      <c r="G26" s="7"/>
      <c r="H26" s="7"/>
      <c r="I26" s="6"/>
      <c r="J26" s="11"/>
      <c r="K26" s="11"/>
      <c r="L26" s="11"/>
      <c r="M26" s="39"/>
      <c r="N26" s="6"/>
      <c r="O26" s="6"/>
      <c r="P26" s="6"/>
      <c r="Q26" s="6"/>
      <c r="R26" s="6"/>
      <c r="S26" s="6"/>
    </row>
    <row r="27" spans="1:19" s="8" customFormat="1" ht="408" customHeight="1" x14ac:dyDescent="0.25">
      <c r="A27" s="6"/>
      <c r="B27" s="6"/>
      <c r="C27" s="6"/>
      <c r="D27" s="6"/>
      <c r="E27" s="6"/>
      <c r="F27" s="6"/>
      <c r="G27" s="7"/>
      <c r="H27" s="7"/>
      <c r="I27" s="6"/>
      <c r="J27" s="11"/>
      <c r="K27" s="11"/>
      <c r="L27" s="11"/>
      <c r="M27" s="7"/>
      <c r="N27" s="6"/>
      <c r="O27" s="6"/>
      <c r="P27" s="6"/>
      <c r="Q27" s="6"/>
      <c r="R27" s="6"/>
      <c r="S27" s="6"/>
    </row>
    <row r="28" spans="1:19" s="8" customFormat="1" ht="153.75" customHeight="1" x14ac:dyDescent="0.25">
      <c r="A28" s="6"/>
      <c r="B28" s="6"/>
      <c r="C28" s="6"/>
      <c r="D28" s="6"/>
      <c r="E28" s="6"/>
      <c r="F28" s="6"/>
      <c r="G28" s="7"/>
      <c r="H28" s="7"/>
      <c r="I28" s="6"/>
      <c r="J28" s="11"/>
      <c r="K28" s="11"/>
      <c r="L28" s="11"/>
      <c r="M28" s="7"/>
      <c r="N28" s="6"/>
      <c r="O28" s="6"/>
      <c r="P28" s="6"/>
      <c r="Q28" s="6"/>
      <c r="R28" s="6"/>
      <c r="S28" s="6"/>
    </row>
    <row r="29" spans="1:19" s="8" customFormat="1" ht="168" customHeight="1" x14ac:dyDescent="0.25">
      <c r="A29" s="6"/>
      <c r="B29" s="6"/>
      <c r="C29" s="6"/>
      <c r="D29" s="6"/>
      <c r="E29" s="6"/>
      <c r="F29" s="6"/>
      <c r="G29" s="7"/>
      <c r="H29" s="7"/>
      <c r="I29" s="6"/>
      <c r="J29" s="11"/>
      <c r="K29" s="11"/>
      <c r="L29" s="11"/>
      <c r="M29" s="7"/>
      <c r="N29" s="6"/>
      <c r="O29" s="6"/>
      <c r="P29" s="6"/>
      <c r="Q29" s="6"/>
      <c r="R29" s="6"/>
      <c r="S29" s="6"/>
    </row>
    <row r="30" spans="1:19" s="8" customFormat="1" ht="193.5" customHeight="1" x14ac:dyDescent="0.25">
      <c r="A30" s="6"/>
      <c r="B30" s="6"/>
      <c r="C30" s="6"/>
      <c r="D30" s="6"/>
      <c r="E30" s="6"/>
      <c r="F30" s="6"/>
      <c r="G30" s="7"/>
      <c r="H30" s="7"/>
      <c r="I30" s="6"/>
      <c r="J30" s="11"/>
      <c r="K30" s="11"/>
      <c r="L30" s="11"/>
      <c r="M30" s="7"/>
      <c r="N30" s="6"/>
      <c r="O30" s="6"/>
      <c r="P30" s="6"/>
      <c r="Q30" s="6"/>
      <c r="R30" s="6"/>
      <c r="S30" s="6"/>
    </row>
    <row r="31" spans="1:19" s="8" customFormat="1" x14ac:dyDescent="0.25">
      <c r="A31" s="6"/>
      <c r="B31" s="6"/>
      <c r="C31" s="6"/>
      <c r="D31" s="6"/>
      <c r="E31" s="6"/>
      <c r="F31" s="6"/>
      <c r="G31" s="7"/>
      <c r="H31" s="7"/>
      <c r="I31" s="6"/>
      <c r="J31" s="11"/>
      <c r="K31" s="11"/>
      <c r="L31" s="11"/>
      <c r="M31" s="39"/>
      <c r="N31" s="6"/>
      <c r="O31" s="6"/>
      <c r="P31" s="6"/>
      <c r="Q31" s="6"/>
      <c r="R31" s="6"/>
      <c r="S31" s="6"/>
    </row>
    <row r="32" spans="1:19" s="8" customFormat="1" x14ac:dyDescent="0.25">
      <c r="A32" s="6"/>
      <c r="B32" s="6"/>
      <c r="C32" s="6"/>
      <c r="D32" s="6"/>
      <c r="E32" s="6"/>
      <c r="F32" s="6"/>
      <c r="G32" s="7"/>
      <c r="H32" s="7"/>
      <c r="I32" s="6"/>
      <c r="J32" s="11"/>
      <c r="K32" s="11"/>
      <c r="L32" s="11"/>
      <c r="M32" s="39"/>
      <c r="N32" s="6"/>
      <c r="O32" s="6"/>
      <c r="P32" s="6"/>
      <c r="Q32" s="6"/>
      <c r="R32" s="6"/>
      <c r="S32" s="6"/>
    </row>
    <row r="33" spans="1:19" s="8" customFormat="1" ht="127.5" customHeight="1" x14ac:dyDescent="0.25">
      <c r="A33" s="6"/>
      <c r="B33" s="6"/>
      <c r="C33" s="6"/>
      <c r="D33" s="6"/>
      <c r="E33" s="6"/>
      <c r="F33" s="6"/>
      <c r="G33" s="7"/>
      <c r="H33" s="7"/>
      <c r="I33" s="6"/>
      <c r="J33" s="11"/>
      <c r="K33" s="11"/>
      <c r="L33" s="11"/>
      <c r="M33" s="39"/>
      <c r="N33" s="6"/>
      <c r="O33" s="6"/>
      <c r="P33" s="6"/>
      <c r="Q33" s="6"/>
      <c r="R33" s="6"/>
      <c r="S33" s="6"/>
    </row>
    <row r="34" spans="1:19" s="8" customFormat="1" x14ac:dyDescent="0.25">
      <c r="A34" s="6"/>
      <c r="B34" s="6"/>
      <c r="C34" s="6"/>
      <c r="D34" s="6"/>
      <c r="E34" s="6"/>
      <c r="F34" s="6"/>
      <c r="G34" s="7"/>
      <c r="H34" s="7"/>
      <c r="I34" s="6"/>
      <c r="J34" s="11"/>
      <c r="K34" s="11"/>
      <c r="L34" s="11"/>
      <c r="M34" s="7"/>
      <c r="N34" s="6"/>
      <c r="O34" s="6"/>
      <c r="P34" s="6"/>
      <c r="Q34" s="6"/>
      <c r="R34" s="6"/>
      <c r="S34" s="6"/>
    </row>
    <row r="35" spans="1:19" s="8" customFormat="1" x14ac:dyDescent="0.25">
      <c r="A35" s="6"/>
      <c r="B35" s="6"/>
      <c r="C35" s="6"/>
      <c r="D35" s="6"/>
      <c r="E35" s="6"/>
      <c r="F35" s="6"/>
      <c r="G35" s="7"/>
      <c r="H35" s="7"/>
      <c r="I35" s="6"/>
      <c r="J35" s="11"/>
      <c r="K35" s="11"/>
      <c r="L35" s="11"/>
      <c r="M35" s="39"/>
      <c r="N35" s="6"/>
      <c r="O35" s="6"/>
      <c r="P35" s="6"/>
      <c r="Q35" s="6"/>
      <c r="R35" s="6"/>
      <c r="S35" s="6"/>
    </row>
    <row r="36" spans="1:19" s="8" customFormat="1" ht="409.5" customHeight="1" x14ac:dyDescent="0.25">
      <c r="A36" s="6"/>
      <c r="B36" s="6"/>
      <c r="C36" s="6"/>
      <c r="D36" s="6"/>
      <c r="E36" s="6"/>
      <c r="F36" s="6"/>
      <c r="G36" s="7"/>
      <c r="H36" s="7"/>
      <c r="I36" s="6"/>
      <c r="J36" s="11"/>
      <c r="K36" s="11"/>
      <c r="L36" s="11"/>
      <c r="M36" s="39"/>
      <c r="N36" s="6"/>
      <c r="O36" s="6"/>
      <c r="P36" s="6"/>
      <c r="Q36" s="6"/>
      <c r="R36" s="6"/>
      <c r="S36" s="6"/>
    </row>
    <row r="37" spans="1:19" s="8" customFormat="1" x14ac:dyDescent="0.25">
      <c r="A37" s="6"/>
      <c r="B37" s="6"/>
      <c r="C37" s="6"/>
      <c r="D37" s="6"/>
      <c r="E37" s="6"/>
      <c r="F37" s="6"/>
      <c r="G37" s="7"/>
      <c r="H37" s="7"/>
      <c r="I37" s="6"/>
      <c r="J37" s="11"/>
      <c r="K37" s="11"/>
      <c r="L37" s="11"/>
      <c r="M37" s="39"/>
      <c r="N37" s="6"/>
      <c r="O37" s="6"/>
      <c r="P37" s="6"/>
      <c r="Q37" s="6"/>
      <c r="R37" s="6"/>
      <c r="S37" s="6"/>
    </row>
    <row r="38" spans="1:19" s="8" customFormat="1" x14ac:dyDescent="0.25">
      <c r="A38" s="6"/>
      <c r="B38" s="6"/>
      <c r="C38" s="6"/>
      <c r="D38" s="6"/>
      <c r="E38" s="6"/>
      <c r="F38" s="6"/>
      <c r="G38" s="7"/>
      <c r="H38" s="7"/>
      <c r="I38" s="6"/>
      <c r="J38" s="11"/>
      <c r="K38" s="11"/>
      <c r="L38" s="11"/>
      <c r="M38" s="7"/>
      <c r="N38" s="6"/>
      <c r="O38" s="6"/>
      <c r="P38" s="6"/>
      <c r="Q38" s="6"/>
      <c r="R38" s="6"/>
      <c r="S38" s="6"/>
    </row>
    <row r="39" spans="1:19" s="8" customFormat="1" x14ac:dyDescent="0.25">
      <c r="A39" s="6"/>
      <c r="B39" s="6"/>
      <c r="C39" s="6"/>
      <c r="D39" s="6"/>
      <c r="E39" s="6"/>
      <c r="F39" s="6"/>
      <c r="G39" s="7"/>
      <c r="H39" s="7"/>
      <c r="I39" s="6"/>
      <c r="J39" s="11"/>
      <c r="K39" s="11"/>
      <c r="L39" s="11"/>
      <c r="M39" s="39"/>
      <c r="N39" s="6"/>
      <c r="O39" s="6"/>
      <c r="P39" s="6"/>
      <c r="Q39" s="6"/>
      <c r="R39" s="6"/>
      <c r="S39" s="6"/>
    </row>
    <row r="40" spans="1:19" s="8" customFormat="1" x14ac:dyDescent="0.25">
      <c r="A40" s="6"/>
      <c r="B40" s="6"/>
      <c r="C40" s="6"/>
      <c r="D40" s="6"/>
      <c r="E40" s="6"/>
      <c r="F40" s="6"/>
      <c r="G40" s="7"/>
      <c r="H40" s="7"/>
      <c r="I40" s="6"/>
      <c r="J40" s="11"/>
      <c r="K40" s="11"/>
      <c r="L40" s="11"/>
      <c r="M40" s="39"/>
      <c r="N40" s="6"/>
      <c r="O40" s="6"/>
      <c r="P40" s="6"/>
      <c r="Q40" s="6"/>
      <c r="R40" s="6"/>
      <c r="S40" s="6"/>
    </row>
    <row r="41" spans="1:19" s="8" customFormat="1" x14ac:dyDescent="0.25">
      <c r="A41" s="6"/>
      <c r="B41" s="6"/>
      <c r="C41" s="6"/>
      <c r="D41" s="6"/>
      <c r="E41" s="6"/>
      <c r="F41" s="6"/>
      <c r="G41" s="7"/>
      <c r="H41" s="7"/>
      <c r="I41" s="6"/>
      <c r="J41" s="11"/>
      <c r="K41" s="11"/>
      <c r="L41" s="11"/>
      <c r="M41" s="39"/>
      <c r="N41" s="6"/>
      <c r="O41" s="6"/>
      <c r="P41" s="6"/>
      <c r="Q41" s="6"/>
      <c r="R41" s="6"/>
      <c r="S41" s="6"/>
    </row>
    <row r="42" spans="1:19" s="8" customFormat="1" x14ac:dyDescent="0.25">
      <c r="A42" s="6"/>
      <c r="B42" s="6"/>
      <c r="C42" s="6"/>
      <c r="D42" s="6"/>
      <c r="E42" s="6"/>
      <c r="F42" s="6"/>
      <c r="G42" s="7"/>
      <c r="H42" s="7"/>
      <c r="I42" s="6"/>
      <c r="J42" s="11"/>
      <c r="K42" s="11"/>
      <c r="L42" s="11"/>
      <c r="M42" s="39"/>
      <c r="N42" s="6"/>
      <c r="O42" s="6"/>
      <c r="P42" s="6"/>
      <c r="Q42" s="6"/>
      <c r="R42" s="6"/>
      <c r="S42" s="6"/>
    </row>
    <row r="43" spans="1:19" s="8" customFormat="1" x14ac:dyDescent="0.25">
      <c r="A43" s="6"/>
      <c r="B43" s="6"/>
      <c r="C43" s="6"/>
      <c r="D43" s="6"/>
      <c r="E43" s="6"/>
      <c r="F43" s="6"/>
      <c r="G43" s="7"/>
      <c r="H43" s="7"/>
      <c r="I43" s="6"/>
      <c r="J43" s="11"/>
      <c r="K43" s="11"/>
      <c r="L43" s="11"/>
      <c r="M43" s="39"/>
      <c r="N43" s="6"/>
      <c r="O43" s="6"/>
      <c r="P43" s="6"/>
      <c r="Q43" s="6"/>
      <c r="R43" s="6"/>
      <c r="S43" s="6"/>
    </row>
    <row r="44" spans="1:19" s="8" customFormat="1" ht="75" customHeight="1" x14ac:dyDescent="0.25">
      <c r="A44" s="6"/>
      <c r="B44" s="6"/>
      <c r="C44" s="6"/>
      <c r="D44" s="6"/>
      <c r="E44" s="6"/>
      <c r="F44" s="6"/>
      <c r="G44" s="7"/>
      <c r="H44" s="7"/>
      <c r="I44" s="6"/>
      <c r="J44" s="11"/>
      <c r="K44" s="11"/>
      <c r="L44" s="11"/>
      <c r="M44" s="39"/>
      <c r="N44" s="6"/>
      <c r="O44" s="6"/>
      <c r="P44" s="6"/>
      <c r="Q44" s="6"/>
      <c r="R44" s="6"/>
      <c r="S44" s="6"/>
    </row>
    <row r="45" spans="1:19" s="8" customFormat="1" ht="69.75" customHeight="1" x14ac:dyDescent="0.25">
      <c r="A45" s="6"/>
      <c r="B45" s="6"/>
      <c r="C45" s="6"/>
      <c r="D45" s="6"/>
      <c r="E45" s="6"/>
      <c r="F45" s="6"/>
      <c r="G45" s="7"/>
      <c r="H45" s="7"/>
      <c r="I45" s="6"/>
      <c r="J45" s="11"/>
      <c r="K45" s="11"/>
      <c r="L45" s="11"/>
      <c r="M45" s="39"/>
      <c r="N45" s="6"/>
      <c r="O45" s="6"/>
      <c r="P45" s="6"/>
      <c r="Q45" s="6"/>
      <c r="R45" s="6"/>
      <c r="S45" s="6"/>
    </row>
    <row r="46" spans="1:19" s="8" customFormat="1" ht="68.25" customHeight="1" x14ac:dyDescent="0.25">
      <c r="A46" s="6"/>
      <c r="B46" s="6"/>
      <c r="C46" s="6"/>
      <c r="D46" s="6"/>
      <c r="E46" s="6"/>
      <c r="F46" s="6"/>
      <c r="G46" s="7"/>
      <c r="H46" s="7"/>
      <c r="I46" s="6"/>
      <c r="J46" s="11"/>
      <c r="K46" s="11"/>
      <c r="L46" s="11"/>
      <c r="M46" s="39"/>
      <c r="N46" s="6"/>
      <c r="O46" s="6"/>
      <c r="P46" s="6"/>
      <c r="Q46" s="6"/>
      <c r="R46" s="6"/>
      <c r="S46" s="6"/>
    </row>
    <row r="47" spans="1:19" s="8" customFormat="1" ht="66.75" customHeight="1" x14ac:dyDescent="0.25">
      <c r="A47" s="6"/>
      <c r="B47" s="6"/>
      <c r="C47" s="6"/>
      <c r="D47" s="6"/>
      <c r="E47" s="6"/>
      <c r="F47" s="6"/>
      <c r="G47" s="7"/>
      <c r="H47" s="7"/>
      <c r="I47" s="6"/>
      <c r="J47" s="11"/>
      <c r="K47" s="11"/>
      <c r="L47" s="11"/>
      <c r="M47" s="39"/>
      <c r="N47" s="6"/>
      <c r="O47" s="6"/>
      <c r="P47" s="6"/>
      <c r="Q47" s="6"/>
      <c r="R47" s="6"/>
      <c r="S47" s="6"/>
    </row>
    <row r="48" spans="1:19" s="8" customFormat="1" ht="68.25" customHeight="1" x14ac:dyDescent="0.25">
      <c r="A48" s="6"/>
      <c r="B48" s="6"/>
      <c r="C48" s="6"/>
      <c r="D48" s="6"/>
      <c r="E48" s="6"/>
      <c r="F48" s="6"/>
      <c r="G48" s="7"/>
      <c r="H48" s="7"/>
      <c r="I48" s="6"/>
      <c r="J48" s="11"/>
      <c r="K48" s="11"/>
      <c r="L48" s="11"/>
      <c r="M48" s="39"/>
      <c r="N48" s="6"/>
      <c r="O48" s="6"/>
      <c r="P48" s="6"/>
      <c r="Q48" s="6"/>
      <c r="R48" s="6"/>
      <c r="S48" s="6"/>
    </row>
    <row r="49" spans="1:19" s="8" customFormat="1" ht="67.5" customHeight="1" x14ac:dyDescent="0.25">
      <c r="A49" s="6"/>
      <c r="B49" s="6"/>
      <c r="C49" s="6"/>
      <c r="D49" s="6"/>
      <c r="E49" s="6"/>
      <c r="F49" s="6"/>
      <c r="G49" s="7"/>
      <c r="H49" s="7"/>
      <c r="I49" s="6"/>
      <c r="J49" s="11"/>
      <c r="K49" s="11"/>
      <c r="L49" s="11"/>
      <c r="M49" s="39"/>
      <c r="N49" s="6"/>
      <c r="O49" s="6"/>
      <c r="P49" s="6"/>
      <c r="Q49" s="6"/>
      <c r="R49" s="6"/>
      <c r="S49" s="6"/>
    </row>
    <row r="50" spans="1:19" s="8" customFormat="1" ht="66" customHeight="1" x14ac:dyDescent="0.25">
      <c r="A50" s="6"/>
      <c r="B50" s="6"/>
      <c r="C50" s="6"/>
      <c r="D50" s="6"/>
      <c r="E50" s="6"/>
      <c r="F50" s="6"/>
      <c r="G50" s="7"/>
      <c r="H50" s="7"/>
      <c r="I50" s="6"/>
      <c r="J50" s="11"/>
      <c r="K50" s="11"/>
      <c r="L50" s="11"/>
      <c r="M50" s="39"/>
      <c r="N50" s="6"/>
      <c r="O50" s="6"/>
      <c r="P50" s="6"/>
      <c r="Q50" s="6"/>
      <c r="R50" s="6"/>
      <c r="S50" s="6"/>
    </row>
    <row r="51" spans="1:19" s="8" customFormat="1" ht="66.75" customHeight="1" x14ac:dyDescent="0.25">
      <c r="A51" s="6"/>
      <c r="B51" s="6"/>
      <c r="C51" s="6"/>
      <c r="D51" s="6"/>
      <c r="E51" s="6"/>
      <c r="F51" s="6"/>
      <c r="G51" s="7"/>
      <c r="H51" s="7"/>
      <c r="I51" s="6"/>
      <c r="J51" s="11"/>
      <c r="K51" s="11"/>
      <c r="L51" s="11"/>
      <c r="M51" s="39"/>
      <c r="N51" s="6"/>
      <c r="O51" s="6"/>
      <c r="P51" s="6"/>
      <c r="Q51" s="6"/>
      <c r="R51" s="6"/>
      <c r="S51" s="6"/>
    </row>
    <row r="52" spans="1:19" s="8" customFormat="1" ht="64.5" customHeight="1" x14ac:dyDescent="0.25">
      <c r="A52" s="6"/>
      <c r="B52" s="6"/>
      <c r="C52" s="6"/>
      <c r="D52" s="6"/>
      <c r="E52" s="6"/>
      <c r="F52" s="6"/>
      <c r="G52" s="7"/>
      <c r="H52" s="7"/>
      <c r="I52" s="6"/>
      <c r="J52" s="11"/>
      <c r="K52" s="11"/>
      <c r="L52" s="11"/>
      <c r="M52" s="39"/>
      <c r="N52" s="6"/>
      <c r="O52" s="6"/>
      <c r="P52" s="6"/>
      <c r="Q52" s="6"/>
      <c r="R52" s="6"/>
      <c r="S52" s="6"/>
    </row>
    <row r="53" spans="1:19" s="8" customFormat="1" ht="277.2" customHeight="1" x14ac:dyDescent="0.25">
      <c r="A53" s="6"/>
      <c r="B53" s="6"/>
      <c r="C53" s="6"/>
      <c r="D53" s="6"/>
      <c r="E53" s="6"/>
      <c r="F53" s="6"/>
      <c r="G53" s="7"/>
      <c r="H53" s="7"/>
      <c r="I53" s="6"/>
      <c r="J53" s="11"/>
      <c r="K53" s="11"/>
      <c r="L53" s="11"/>
      <c r="M53" s="39"/>
      <c r="N53" s="6"/>
      <c r="O53" s="6"/>
      <c r="P53" s="6"/>
      <c r="Q53" s="6"/>
      <c r="R53" s="6"/>
      <c r="S53" s="6"/>
    </row>
    <row r="54" spans="1:19" s="8" customFormat="1" x14ac:dyDescent="0.25">
      <c r="A54" s="6"/>
      <c r="B54" s="6"/>
      <c r="C54" s="6"/>
      <c r="D54" s="6"/>
      <c r="E54" s="6"/>
      <c r="F54" s="6"/>
      <c r="G54" s="7"/>
      <c r="H54" s="7"/>
      <c r="I54" s="6"/>
      <c r="J54" s="11"/>
      <c r="K54" s="11"/>
      <c r="L54" s="11"/>
      <c r="M54" s="45"/>
      <c r="N54" s="6"/>
      <c r="O54" s="6"/>
      <c r="P54" s="6"/>
      <c r="Q54" s="6"/>
      <c r="R54" s="6"/>
      <c r="S54" s="6"/>
    </row>
    <row r="55" spans="1:19" s="8" customFormat="1" x14ac:dyDescent="0.25">
      <c r="A55" s="6"/>
      <c r="B55" s="6"/>
      <c r="C55" s="6"/>
      <c r="D55" s="6"/>
      <c r="E55" s="6"/>
      <c r="F55" s="6"/>
      <c r="G55" s="7"/>
      <c r="H55" s="7"/>
      <c r="I55" s="6"/>
      <c r="J55" s="11"/>
      <c r="K55" s="11"/>
      <c r="L55" s="11"/>
      <c r="M55" s="44"/>
      <c r="N55" s="6"/>
      <c r="O55" s="6"/>
      <c r="P55" s="6"/>
      <c r="Q55" s="6"/>
      <c r="R55" s="9"/>
      <c r="S55" s="6"/>
    </row>
    <row r="56" spans="1:19" s="8" customFormat="1" ht="187.2" customHeight="1" x14ac:dyDescent="0.25">
      <c r="A56" s="6"/>
      <c r="B56" s="6"/>
      <c r="C56" s="6"/>
      <c r="D56" s="6"/>
      <c r="E56" s="6"/>
      <c r="F56" s="6"/>
      <c r="G56" s="7"/>
      <c r="H56" s="7"/>
      <c r="I56" s="6"/>
      <c r="J56" s="11"/>
      <c r="K56" s="11"/>
      <c r="L56" s="11"/>
      <c r="M56" s="45"/>
      <c r="N56" s="6"/>
      <c r="O56" s="6"/>
      <c r="P56" s="6"/>
      <c r="Q56" s="6"/>
      <c r="R56" s="6"/>
      <c r="S56" s="6"/>
    </row>
    <row r="57" spans="1:19" s="8" customFormat="1" x14ac:dyDescent="0.25">
      <c r="A57" s="6"/>
      <c r="B57" s="6"/>
      <c r="C57" s="6"/>
      <c r="D57" s="6"/>
      <c r="E57" s="6"/>
      <c r="F57" s="6"/>
      <c r="G57" s="7"/>
      <c r="H57" s="7"/>
      <c r="I57" s="6"/>
      <c r="J57" s="11"/>
      <c r="K57" s="11"/>
      <c r="L57" s="11"/>
      <c r="M57" s="45"/>
      <c r="N57" s="6"/>
      <c r="O57" s="6"/>
      <c r="P57" s="6"/>
      <c r="Q57" s="6"/>
      <c r="R57" s="6"/>
      <c r="S57" s="6"/>
    </row>
    <row r="58" spans="1:19" s="8" customFormat="1" ht="188.4" customHeight="1" x14ac:dyDescent="0.25">
      <c r="A58" s="6"/>
      <c r="B58" s="6"/>
      <c r="C58" s="6"/>
      <c r="D58" s="6"/>
      <c r="E58" s="6"/>
      <c r="F58" s="6"/>
      <c r="G58" s="7"/>
      <c r="H58" s="7"/>
      <c r="I58" s="6"/>
      <c r="J58" s="11"/>
      <c r="K58" s="11"/>
      <c r="L58" s="11"/>
      <c r="M58" s="45"/>
      <c r="N58" s="6"/>
      <c r="O58" s="6"/>
      <c r="P58" s="6"/>
      <c r="Q58" s="6"/>
      <c r="R58" s="6"/>
      <c r="S58" s="6"/>
    </row>
    <row r="59" spans="1:19" s="8" customFormat="1" x14ac:dyDescent="0.25">
      <c r="A59" s="6"/>
      <c r="B59" s="6"/>
      <c r="C59" s="6"/>
      <c r="D59" s="6"/>
      <c r="E59" s="6"/>
      <c r="F59" s="6"/>
      <c r="G59" s="7"/>
      <c r="H59" s="7"/>
      <c r="I59" s="6"/>
      <c r="J59" s="11"/>
      <c r="K59" s="11"/>
      <c r="L59" s="11"/>
      <c r="M59" s="45"/>
      <c r="N59" s="6"/>
      <c r="O59" s="6"/>
      <c r="P59" s="6"/>
      <c r="Q59" s="6"/>
      <c r="R59" s="6"/>
      <c r="S59" s="6"/>
    </row>
    <row r="60" spans="1:19" s="8" customFormat="1" x14ac:dyDescent="0.25">
      <c r="A60" s="6"/>
      <c r="B60" s="6"/>
      <c r="C60" s="6"/>
      <c r="D60" s="6"/>
      <c r="E60" s="6"/>
      <c r="F60" s="6"/>
      <c r="G60" s="7"/>
      <c r="H60" s="7"/>
      <c r="I60" s="6"/>
      <c r="J60" s="11"/>
      <c r="K60" s="11"/>
      <c r="L60" s="11"/>
      <c r="M60" s="45"/>
      <c r="N60" s="6"/>
      <c r="O60" s="6"/>
      <c r="P60" s="6"/>
      <c r="Q60" s="6"/>
      <c r="R60" s="6"/>
      <c r="S60" s="6"/>
    </row>
    <row r="61" spans="1:19" s="8" customFormat="1" ht="123.6" customHeight="1" x14ac:dyDescent="0.25">
      <c r="A61" s="6"/>
      <c r="B61" s="6"/>
      <c r="C61" s="6"/>
      <c r="D61" s="6"/>
      <c r="E61" s="6"/>
      <c r="F61" s="6"/>
      <c r="G61" s="7"/>
      <c r="H61" s="7"/>
      <c r="I61" s="6"/>
      <c r="J61" s="11"/>
      <c r="K61" s="11"/>
      <c r="L61" s="11"/>
      <c r="M61" s="45"/>
      <c r="N61" s="6"/>
      <c r="O61" s="6"/>
      <c r="P61" s="6"/>
      <c r="Q61" s="6"/>
      <c r="R61" s="6"/>
      <c r="S61" s="6"/>
    </row>
    <row r="62" spans="1:19" s="8" customFormat="1" x14ac:dyDescent="0.25">
      <c r="A62" s="6"/>
      <c r="B62" s="6"/>
      <c r="C62" s="6"/>
      <c r="D62" s="6"/>
      <c r="E62" s="6"/>
      <c r="F62" s="6"/>
      <c r="G62" s="7"/>
      <c r="H62" s="7"/>
      <c r="I62" s="6"/>
      <c r="J62" s="11"/>
      <c r="K62" s="11"/>
      <c r="L62" s="11"/>
      <c r="M62" s="45"/>
      <c r="N62" s="6"/>
      <c r="O62" s="6"/>
      <c r="P62" s="6"/>
      <c r="Q62" s="6"/>
      <c r="R62" s="9"/>
      <c r="S62" s="6"/>
    </row>
    <row r="63" spans="1:19" s="8" customFormat="1" ht="250.95" customHeight="1" x14ac:dyDescent="0.25">
      <c r="A63" s="6"/>
      <c r="B63" s="6"/>
      <c r="C63" s="6"/>
      <c r="D63" s="6"/>
      <c r="E63" s="6"/>
      <c r="F63" s="6"/>
      <c r="G63" s="7"/>
      <c r="H63" s="7"/>
      <c r="I63" s="6"/>
      <c r="J63" s="11"/>
      <c r="K63" s="11"/>
      <c r="L63" s="11"/>
      <c r="M63" s="45"/>
      <c r="N63" s="6"/>
      <c r="O63" s="6"/>
      <c r="P63" s="6"/>
      <c r="Q63" s="6"/>
      <c r="R63" s="9"/>
      <c r="S63" s="6"/>
    </row>
    <row r="64" spans="1:19" s="8" customFormat="1" x14ac:dyDescent="0.25">
      <c r="A64" s="6"/>
      <c r="B64" s="6"/>
      <c r="C64" s="6"/>
      <c r="D64" s="6"/>
      <c r="E64" s="6"/>
      <c r="F64" s="6"/>
      <c r="G64" s="7"/>
      <c r="H64" s="7"/>
      <c r="I64" s="6"/>
      <c r="J64" s="11"/>
      <c r="K64" s="11"/>
      <c r="L64" s="11"/>
      <c r="M64" s="45"/>
      <c r="N64" s="6"/>
      <c r="O64" s="6"/>
      <c r="P64" s="6"/>
      <c r="Q64" s="6"/>
      <c r="R64" s="9"/>
      <c r="S64" s="6"/>
    </row>
    <row r="65" spans="1:19" s="8" customFormat="1" ht="187.2" customHeight="1" x14ac:dyDescent="0.25">
      <c r="A65" s="6"/>
      <c r="B65" s="6"/>
      <c r="C65" s="6"/>
      <c r="D65" s="6"/>
      <c r="E65" s="6"/>
      <c r="F65" s="6"/>
      <c r="G65" s="7"/>
      <c r="H65" s="7"/>
      <c r="I65" s="6"/>
      <c r="J65" s="11"/>
      <c r="K65" s="11"/>
      <c r="L65" s="11"/>
      <c r="M65" s="45"/>
      <c r="N65" s="6"/>
      <c r="O65" s="6"/>
      <c r="P65" s="6"/>
      <c r="Q65" s="6"/>
      <c r="R65" s="9"/>
      <c r="S65" s="6"/>
    </row>
    <row r="66" spans="1:19" s="8" customFormat="1" x14ac:dyDescent="0.25">
      <c r="A66" s="6"/>
      <c r="B66" s="6"/>
      <c r="C66" s="6"/>
      <c r="D66" s="6"/>
      <c r="E66" s="6"/>
      <c r="F66" s="6"/>
      <c r="G66" s="7"/>
      <c r="H66" s="7"/>
      <c r="I66" s="6"/>
      <c r="J66" s="11"/>
      <c r="K66" s="11"/>
      <c r="L66" s="11"/>
      <c r="M66" s="45"/>
      <c r="N66" s="6"/>
      <c r="O66" s="6"/>
      <c r="P66" s="6"/>
      <c r="Q66" s="6"/>
      <c r="R66" s="9"/>
      <c r="S66" s="6"/>
    </row>
    <row r="67" spans="1:19" s="8" customFormat="1" x14ac:dyDescent="0.25">
      <c r="A67" s="6"/>
      <c r="B67" s="6"/>
      <c r="C67" s="6"/>
      <c r="D67" s="6"/>
      <c r="E67" s="6"/>
      <c r="F67" s="6"/>
      <c r="G67" s="7"/>
      <c r="H67" s="7"/>
      <c r="I67" s="6"/>
      <c r="J67" s="11"/>
      <c r="K67" s="11"/>
      <c r="L67" s="11"/>
      <c r="M67" s="45"/>
      <c r="N67" s="6"/>
      <c r="O67" s="6"/>
      <c r="P67" s="6"/>
      <c r="Q67" s="6"/>
      <c r="R67" s="9"/>
      <c r="S67" s="6"/>
    </row>
    <row r="68" spans="1:19" s="8" customFormat="1" x14ac:dyDescent="0.25">
      <c r="A68" s="6"/>
      <c r="B68" s="6"/>
      <c r="C68" s="6"/>
      <c r="D68" s="6"/>
      <c r="E68" s="6"/>
      <c r="F68" s="6"/>
      <c r="G68" s="7"/>
      <c r="H68" s="7"/>
      <c r="I68" s="6"/>
      <c r="J68" s="11"/>
      <c r="K68" s="11"/>
      <c r="L68" s="11"/>
      <c r="M68" s="39"/>
      <c r="N68" s="6"/>
      <c r="O68" s="6"/>
      <c r="P68" s="6"/>
      <c r="Q68" s="6"/>
      <c r="R68" s="9"/>
      <c r="S68" s="6"/>
    </row>
    <row r="69" spans="1:19" s="8" customFormat="1" ht="57.6" customHeight="1" x14ac:dyDescent="0.25">
      <c r="A69" s="6"/>
      <c r="B69" s="6"/>
      <c r="C69" s="6"/>
      <c r="D69" s="6"/>
      <c r="E69" s="6"/>
      <c r="F69" s="6"/>
      <c r="G69" s="7"/>
      <c r="H69" s="7"/>
      <c r="I69" s="6"/>
      <c r="J69" s="11"/>
      <c r="K69" s="11"/>
      <c r="L69" s="11"/>
      <c r="M69" s="39"/>
      <c r="N69" s="6"/>
      <c r="O69" s="6"/>
      <c r="P69" s="6"/>
      <c r="Q69" s="6"/>
      <c r="R69" s="9"/>
      <c r="S69" s="6"/>
    </row>
    <row r="70" spans="1:19" s="8" customFormat="1" x14ac:dyDescent="0.25">
      <c r="A70" s="6"/>
      <c r="B70" s="6"/>
      <c r="C70" s="6"/>
      <c r="D70" s="6"/>
      <c r="E70" s="6"/>
      <c r="F70" s="6"/>
      <c r="G70" s="7"/>
      <c r="H70" s="7"/>
      <c r="I70" s="6"/>
      <c r="J70" s="11"/>
      <c r="K70" s="11"/>
      <c r="L70" s="11"/>
      <c r="M70" s="39"/>
      <c r="N70" s="6"/>
      <c r="O70" s="6"/>
      <c r="P70" s="6"/>
      <c r="Q70" s="6"/>
      <c r="R70" s="9"/>
      <c r="S70" s="6"/>
    </row>
    <row r="71" spans="1:19" s="8" customFormat="1" x14ac:dyDescent="0.25">
      <c r="A71" s="6"/>
      <c r="B71" s="6"/>
      <c r="C71" s="6"/>
      <c r="D71" s="6"/>
      <c r="E71" s="6"/>
      <c r="F71" s="6"/>
      <c r="G71" s="7"/>
      <c r="H71" s="7"/>
      <c r="I71" s="6"/>
      <c r="J71" s="11"/>
      <c r="K71" s="11"/>
      <c r="L71" s="11"/>
      <c r="M71" s="39"/>
      <c r="N71" s="6"/>
      <c r="O71" s="6"/>
      <c r="P71" s="6"/>
      <c r="Q71" s="6"/>
      <c r="R71" s="9"/>
      <c r="S71" s="6"/>
    </row>
    <row r="72" spans="1:19" s="8" customFormat="1" x14ac:dyDescent="0.25">
      <c r="A72" s="6"/>
      <c r="B72" s="6"/>
      <c r="C72" s="6"/>
      <c r="D72" s="6"/>
      <c r="E72" s="6"/>
      <c r="F72" s="6"/>
      <c r="G72" s="7"/>
      <c r="H72" s="7"/>
      <c r="I72" s="6"/>
      <c r="J72" s="11"/>
      <c r="K72" s="11"/>
      <c r="L72" s="11"/>
      <c r="M72" s="39"/>
      <c r="N72" s="6"/>
      <c r="O72" s="6"/>
      <c r="P72" s="6"/>
      <c r="Q72" s="6"/>
      <c r="R72" s="9"/>
      <c r="S72" s="6"/>
    </row>
    <row r="73" spans="1:19" s="8" customFormat="1" x14ac:dyDescent="0.25">
      <c r="A73" s="6"/>
      <c r="B73" s="6"/>
      <c r="C73" s="6"/>
      <c r="D73" s="6"/>
      <c r="E73" s="6"/>
      <c r="F73" s="6"/>
      <c r="G73" s="7"/>
      <c r="H73" s="7"/>
      <c r="I73" s="6"/>
      <c r="J73" s="11"/>
      <c r="K73" s="11"/>
      <c r="L73" s="11"/>
      <c r="M73" s="39"/>
      <c r="N73" s="6"/>
      <c r="O73" s="6"/>
      <c r="P73" s="6"/>
      <c r="Q73" s="6"/>
      <c r="R73" s="9"/>
      <c r="S73" s="6"/>
    </row>
    <row r="74" spans="1:19" s="8" customFormat="1" ht="76.95" customHeight="1" x14ac:dyDescent="0.25">
      <c r="A74" s="6"/>
      <c r="B74" s="6"/>
      <c r="C74" s="6"/>
      <c r="D74" s="6"/>
      <c r="E74" s="6"/>
      <c r="F74" s="6"/>
      <c r="G74" s="7"/>
      <c r="H74" s="7"/>
      <c r="I74" s="6"/>
      <c r="J74" s="11"/>
      <c r="K74" s="11"/>
      <c r="L74" s="11"/>
      <c r="M74" s="39"/>
      <c r="N74" s="6"/>
      <c r="O74" s="6"/>
      <c r="P74" s="6"/>
      <c r="Q74" s="6"/>
      <c r="R74" s="9"/>
      <c r="S74" s="6"/>
    </row>
    <row r="75" spans="1:19" s="8" customFormat="1" x14ac:dyDescent="0.25">
      <c r="A75" s="6"/>
      <c r="B75" s="6"/>
      <c r="C75" s="6"/>
      <c r="D75" s="6"/>
      <c r="E75" s="6"/>
      <c r="F75" s="6"/>
      <c r="G75" s="7"/>
      <c r="H75" s="7"/>
      <c r="I75" s="6"/>
      <c r="J75" s="11"/>
      <c r="K75" s="11"/>
      <c r="L75" s="11"/>
      <c r="M75" s="39"/>
      <c r="N75" s="6"/>
      <c r="O75" s="6"/>
      <c r="P75" s="6"/>
      <c r="Q75" s="6"/>
      <c r="R75" s="9"/>
      <c r="S75" s="6"/>
    </row>
    <row r="76" spans="1:19" s="8" customFormat="1" x14ac:dyDescent="0.25">
      <c r="A76" s="6"/>
      <c r="B76" s="6"/>
      <c r="C76" s="6"/>
      <c r="D76" s="6"/>
      <c r="E76" s="6"/>
      <c r="F76" s="6"/>
      <c r="G76" s="7"/>
      <c r="H76" s="7"/>
      <c r="I76" s="6"/>
      <c r="J76" s="11"/>
      <c r="K76" s="11"/>
      <c r="L76" s="11"/>
      <c r="M76" s="39"/>
      <c r="N76" s="6"/>
      <c r="O76" s="6"/>
      <c r="P76" s="6"/>
      <c r="Q76" s="6"/>
      <c r="R76" s="9"/>
      <c r="S76" s="6"/>
    </row>
    <row r="77" spans="1:19" s="8" customFormat="1" x14ac:dyDescent="0.25">
      <c r="A77" s="6"/>
      <c r="B77" s="6"/>
      <c r="C77" s="6"/>
      <c r="D77" s="6"/>
      <c r="E77" s="6"/>
      <c r="F77" s="6"/>
      <c r="G77" s="7"/>
      <c r="H77" s="7"/>
      <c r="I77" s="6"/>
      <c r="J77" s="11"/>
      <c r="K77" s="11"/>
      <c r="L77" s="11"/>
      <c r="M77" s="39"/>
      <c r="N77" s="6"/>
      <c r="O77" s="6"/>
      <c r="P77" s="6"/>
      <c r="Q77" s="6"/>
      <c r="R77" s="9"/>
      <c r="S77" s="6"/>
    </row>
    <row r="78" spans="1:19" s="8" customFormat="1" x14ac:dyDescent="0.25">
      <c r="A78" s="6"/>
      <c r="B78" s="6"/>
      <c r="C78" s="6"/>
      <c r="D78" s="6"/>
      <c r="E78" s="6"/>
      <c r="F78" s="6"/>
      <c r="G78" s="7"/>
      <c r="H78" s="7"/>
      <c r="I78" s="6"/>
      <c r="J78" s="11"/>
      <c r="K78" s="11"/>
      <c r="L78" s="11"/>
      <c r="M78" s="39"/>
      <c r="N78" s="6"/>
      <c r="O78" s="6"/>
      <c r="P78" s="6"/>
      <c r="Q78" s="6"/>
      <c r="R78" s="9"/>
      <c r="S78" s="6"/>
    </row>
    <row r="79" spans="1:19" s="8" customFormat="1" x14ac:dyDescent="0.25">
      <c r="A79" s="6"/>
      <c r="B79" s="6"/>
      <c r="C79" s="6"/>
      <c r="D79" s="6"/>
      <c r="E79" s="6"/>
      <c r="F79" s="6"/>
      <c r="G79" s="7"/>
      <c r="H79" s="7"/>
      <c r="I79" s="6"/>
      <c r="J79" s="11"/>
      <c r="K79" s="11"/>
      <c r="L79" s="11"/>
      <c r="M79" s="39"/>
      <c r="N79" s="6"/>
      <c r="O79" s="6"/>
      <c r="P79" s="6"/>
      <c r="Q79" s="6"/>
      <c r="R79" s="9"/>
      <c r="S79" s="6"/>
    </row>
    <row r="80" spans="1:19" s="8" customFormat="1" x14ac:dyDescent="0.25">
      <c r="A80" s="6"/>
      <c r="B80" s="6"/>
      <c r="C80" s="6"/>
      <c r="D80" s="6"/>
      <c r="E80" s="6"/>
      <c r="F80" s="6"/>
      <c r="G80" s="7"/>
      <c r="H80" s="7"/>
      <c r="I80" s="6"/>
      <c r="J80" s="11"/>
      <c r="K80" s="11"/>
      <c r="L80" s="11"/>
      <c r="M80" s="39"/>
      <c r="N80" s="6"/>
      <c r="O80" s="6"/>
      <c r="P80" s="6"/>
      <c r="Q80" s="6"/>
      <c r="R80" s="9"/>
      <c r="S80" s="6"/>
    </row>
    <row r="81" spans="1:19" s="8" customFormat="1" x14ac:dyDescent="0.25">
      <c r="A81" s="6"/>
      <c r="B81" s="6"/>
      <c r="C81" s="6"/>
      <c r="D81" s="6"/>
      <c r="E81" s="6"/>
      <c r="F81" s="6"/>
      <c r="G81" s="7"/>
      <c r="H81" s="7"/>
      <c r="I81" s="6"/>
      <c r="J81" s="11"/>
      <c r="K81" s="11"/>
      <c r="L81" s="11"/>
      <c r="M81" s="39"/>
      <c r="N81" s="6"/>
      <c r="O81" s="6"/>
      <c r="P81" s="6"/>
      <c r="Q81" s="6"/>
      <c r="R81" s="6"/>
      <c r="S81" s="6"/>
    </row>
    <row r="82" spans="1:19" s="8" customFormat="1" ht="158.4" customHeight="1" x14ac:dyDescent="0.25">
      <c r="A82" s="6"/>
      <c r="B82" s="6"/>
      <c r="C82" s="6"/>
      <c r="D82" s="6"/>
      <c r="E82" s="6"/>
      <c r="F82" s="6"/>
      <c r="G82" s="7"/>
      <c r="H82" s="7"/>
      <c r="I82" s="6"/>
      <c r="J82" s="11"/>
      <c r="K82" s="11"/>
      <c r="L82" s="11"/>
      <c r="M82" s="39"/>
      <c r="N82" s="6"/>
      <c r="O82" s="6"/>
      <c r="P82" s="6"/>
      <c r="Q82" s="6"/>
      <c r="R82" s="9"/>
      <c r="S82" s="6"/>
    </row>
    <row r="83" spans="1:19" s="8" customFormat="1" x14ac:dyDescent="0.25">
      <c r="A83" s="6"/>
      <c r="B83" s="6"/>
      <c r="C83" s="6"/>
      <c r="D83" s="6"/>
      <c r="E83" s="6"/>
      <c r="F83" s="6"/>
      <c r="G83" s="7"/>
      <c r="H83" s="7"/>
      <c r="I83" s="6"/>
      <c r="J83" s="11"/>
      <c r="K83" s="11"/>
      <c r="L83" s="11"/>
      <c r="M83" s="39"/>
      <c r="N83" s="6"/>
      <c r="O83" s="6"/>
      <c r="P83" s="6"/>
      <c r="Q83" s="6"/>
      <c r="R83" s="6"/>
      <c r="S83" s="6"/>
    </row>
    <row r="84" spans="1:19" s="8" customFormat="1" ht="121.95" customHeight="1" x14ac:dyDescent="0.25">
      <c r="A84" s="6"/>
      <c r="B84" s="6"/>
      <c r="C84" s="6"/>
      <c r="D84" s="6"/>
      <c r="E84" s="6"/>
      <c r="F84" s="6"/>
      <c r="G84" s="7"/>
      <c r="H84" s="7"/>
      <c r="I84" s="6"/>
      <c r="J84" s="11"/>
      <c r="K84" s="11"/>
      <c r="L84" s="11"/>
      <c r="M84" s="39"/>
      <c r="N84" s="6"/>
      <c r="O84" s="6"/>
      <c r="P84" s="6"/>
      <c r="Q84" s="6"/>
      <c r="R84" s="6"/>
      <c r="S84" s="6"/>
    </row>
    <row r="85" spans="1:19" s="8" customFormat="1" x14ac:dyDescent="0.25">
      <c r="A85" s="6"/>
      <c r="B85" s="6"/>
      <c r="C85" s="6"/>
      <c r="D85" s="6"/>
      <c r="E85" s="6"/>
      <c r="F85" s="6"/>
      <c r="G85" s="7"/>
      <c r="H85" s="7"/>
      <c r="I85" s="6"/>
      <c r="J85" s="11"/>
      <c r="K85" s="11"/>
      <c r="L85" s="11"/>
      <c r="M85" s="39"/>
      <c r="N85" s="6"/>
      <c r="O85" s="6"/>
      <c r="P85" s="6"/>
      <c r="Q85" s="6"/>
      <c r="R85" s="9"/>
      <c r="S85" s="6"/>
    </row>
    <row r="86" spans="1:19" s="8" customFormat="1" ht="409.2" customHeight="1" x14ac:dyDescent="0.25">
      <c r="A86" s="6"/>
      <c r="B86" s="7"/>
      <c r="C86" s="6"/>
      <c r="D86" s="6"/>
      <c r="E86" s="6"/>
      <c r="F86" s="6"/>
      <c r="G86" s="7"/>
      <c r="H86" s="7"/>
      <c r="I86" s="6"/>
      <c r="J86" s="11"/>
      <c r="K86" s="11"/>
      <c r="L86" s="11"/>
      <c r="M86" s="7"/>
      <c r="N86" s="6"/>
      <c r="O86" s="6"/>
      <c r="P86" s="6"/>
      <c r="Q86" s="6"/>
      <c r="R86" s="9"/>
      <c r="S86" s="6"/>
    </row>
    <row r="87" spans="1:19" s="8" customFormat="1" x14ac:dyDescent="0.25">
      <c r="A87" s="6"/>
      <c r="B87" s="7"/>
      <c r="C87" s="6"/>
      <c r="D87" s="6"/>
      <c r="E87" s="6"/>
      <c r="F87" s="6"/>
      <c r="G87" s="7"/>
      <c r="H87" s="7"/>
      <c r="I87" s="6"/>
      <c r="J87" s="11"/>
      <c r="K87" s="11"/>
      <c r="L87" s="11"/>
      <c r="M87" s="7"/>
      <c r="N87" s="6"/>
      <c r="O87" s="6"/>
      <c r="P87" s="6"/>
      <c r="Q87" s="6"/>
      <c r="R87" s="9"/>
      <c r="S87" s="6"/>
    </row>
    <row r="88" spans="1:19" s="8" customFormat="1" x14ac:dyDescent="0.25">
      <c r="A88" s="6"/>
      <c r="B88" s="7"/>
      <c r="C88" s="6"/>
      <c r="D88" s="6"/>
      <c r="E88" s="6"/>
      <c r="F88" s="6"/>
      <c r="G88" s="7"/>
      <c r="H88" s="7"/>
      <c r="I88" s="6"/>
      <c r="J88" s="11"/>
      <c r="K88" s="11"/>
      <c r="L88" s="11"/>
      <c r="M88" s="7"/>
      <c r="N88" s="6"/>
      <c r="O88" s="6"/>
      <c r="P88" s="6"/>
      <c r="Q88" s="6"/>
      <c r="R88" s="6"/>
      <c r="S88" s="6"/>
    </row>
    <row r="89" spans="1:19" s="8" customFormat="1" x14ac:dyDescent="0.25">
      <c r="A89" s="6"/>
      <c r="B89" s="7"/>
      <c r="C89" s="6"/>
      <c r="D89" s="6"/>
      <c r="E89" s="6"/>
      <c r="F89" s="6"/>
      <c r="G89" s="7"/>
      <c r="H89" s="7"/>
      <c r="I89" s="6"/>
      <c r="J89" s="11"/>
      <c r="K89" s="11"/>
      <c r="L89" s="11"/>
      <c r="M89" s="7"/>
      <c r="N89" s="6"/>
      <c r="O89" s="6"/>
      <c r="P89" s="6"/>
      <c r="Q89" s="6"/>
      <c r="R89" s="6"/>
      <c r="S89" s="6"/>
    </row>
    <row r="90" spans="1:19" s="8" customFormat="1" x14ac:dyDescent="0.25">
      <c r="A90" s="6"/>
      <c r="B90" s="7"/>
      <c r="C90" s="6"/>
      <c r="D90" s="6"/>
      <c r="E90" s="6"/>
      <c r="F90" s="6"/>
      <c r="G90" s="7"/>
      <c r="H90" s="7"/>
      <c r="I90" s="6"/>
      <c r="J90" s="11"/>
      <c r="K90" s="11"/>
      <c r="L90" s="11"/>
      <c r="M90" s="39"/>
      <c r="N90" s="6"/>
      <c r="O90" s="6"/>
      <c r="P90" s="6"/>
      <c r="Q90" s="6"/>
      <c r="R90" s="6"/>
      <c r="S90" s="6"/>
    </row>
    <row r="91" spans="1:19" s="8" customFormat="1" x14ac:dyDescent="0.25">
      <c r="A91" s="6"/>
      <c r="B91" s="7"/>
      <c r="C91" s="6"/>
      <c r="D91" s="6"/>
      <c r="E91" s="6"/>
      <c r="F91" s="6"/>
      <c r="G91" s="7"/>
      <c r="H91" s="7"/>
      <c r="I91" s="6"/>
      <c r="J91" s="11"/>
      <c r="K91" s="11"/>
      <c r="L91" s="11"/>
      <c r="M91" s="39"/>
      <c r="N91" s="6"/>
      <c r="O91" s="6"/>
      <c r="P91" s="6"/>
      <c r="Q91" s="6"/>
      <c r="R91" s="6"/>
      <c r="S91" s="6"/>
    </row>
    <row r="92" spans="1:19" s="8" customFormat="1" ht="118.95" customHeight="1" x14ac:dyDescent="0.25">
      <c r="A92" s="6"/>
      <c r="B92" s="7"/>
      <c r="C92" s="6"/>
      <c r="D92" s="6"/>
      <c r="E92" s="6"/>
      <c r="F92" s="6"/>
      <c r="G92" s="7"/>
      <c r="H92" s="7"/>
      <c r="I92" s="6"/>
      <c r="J92" s="11"/>
      <c r="K92" s="11"/>
      <c r="L92" s="11"/>
      <c r="M92" s="39"/>
      <c r="N92" s="6"/>
      <c r="O92" s="6"/>
      <c r="P92" s="6"/>
      <c r="Q92" s="6"/>
      <c r="R92" s="9"/>
      <c r="S92" s="6"/>
    </row>
    <row r="93" spans="1:19" s="8" customFormat="1" x14ac:dyDescent="0.25">
      <c r="A93" s="6"/>
      <c r="B93" s="7"/>
      <c r="C93" s="6"/>
      <c r="D93" s="6"/>
      <c r="E93" s="6"/>
      <c r="F93" s="6"/>
      <c r="G93" s="7"/>
      <c r="H93" s="7"/>
      <c r="I93" s="6"/>
      <c r="J93" s="11"/>
      <c r="K93" s="11"/>
      <c r="L93" s="11"/>
      <c r="M93" s="39"/>
      <c r="N93" s="6"/>
      <c r="O93" s="6"/>
      <c r="P93" s="9"/>
      <c r="Q93" s="6"/>
      <c r="R93" s="9"/>
      <c r="S93" s="6"/>
    </row>
    <row r="94" spans="1:19" s="8" customFormat="1" x14ac:dyDescent="0.25">
      <c r="A94" s="6"/>
      <c r="B94" s="7"/>
      <c r="C94" s="6"/>
      <c r="D94" s="6"/>
      <c r="E94" s="6"/>
      <c r="F94" s="6"/>
      <c r="G94" s="7"/>
      <c r="H94" s="7"/>
      <c r="I94" s="6"/>
      <c r="J94" s="11"/>
      <c r="K94" s="11"/>
      <c r="L94" s="11"/>
      <c r="M94" s="39"/>
      <c r="N94" s="6"/>
      <c r="O94" s="6"/>
      <c r="P94" s="6"/>
      <c r="Q94" s="6"/>
      <c r="R94" s="9"/>
      <c r="S94" s="6"/>
    </row>
    <row r="95" spans="1:19" s="8" customFormat="1" x14ac:dyDescent="0.25">
      <c r="A95" s="6"/>
      <c r="B95" s="7"/>
      <c r="C95" s="6"/>
      <c r="D95" s="6"/>
      <c r="E95" s="6"/>
      <c r="F95" s="6"/>
      <c r="G95" s="7"/>
      <c r="H95" s="7"/>
      <c r="I95" s="6"/>
      <c r="J95" s="11"/>
      <c r="K95" s="11"/>
      <c r="L95" s="11"/>
      <c r="M95" s="39"/>
      <c r="N95" s="6"/>
      <c r="O95" s="6"/>
      <c r="P95" s="6"/>
      <c r="Q95" s="6"/>
      <c r="R95" s="9"/>
      <c r="S95" s="6"/>
    </row>
    <row r="96" spans="1:19" s="8" customFormat="1" ht="250.95" customHeight="1" x14ac:dyDescent="0.25">
      <c r="A96" s="6"/>
      <c r="B96" s="7"/>
      <c r="C96" s="6"/>
      <c r="D96" s="6"/>
      <c r="E96" s="6"/>
      <c r="F96" s="6"/>
      <c r="G96" s="7"/>
      <c r="H96" s="7"/>
      <c r="I96" s="6"/>
      <c r="J96" s="11"/>
      <c r="K96" s="11"/>
      <c r="L96" s="11"/>
      <c r="M96" s="39"/>
      <c r="N96" s="6"/>
      <c r="O96" s="6"/>
      <c r="P96" s="6"/>
      <c r="Q96" s="6"/>
      <c r="R96" s="9"/>
      <c r="S96" s="6"/>
    </row>
    <row r="97" spans="1:19" s="8" customFormat="1" x14ac:dyDescent="0.25">
      <c r="A97" s="6"/>
      <c r="B97" s="7"/>
      <c r="C97" s="6"/>
      <c r="D97" s="6"/>
      <c r="E97" s="6"/>
      <c r="F97" s="6"/>
      <c r="G97" s="7"/>
      <c r="H97" s="7"/>
      <c r="I97" s="6"/>
      <c r="J97" s="11"/>
      <c r="K97" s="11"/>
      <c r="L97" s="11"/>
      <c r="M97" s="39"/>
      <c r="N97" s="6"/>
      <c r="O97" s="6"/>
      <c r="P97" s="6"/>
      <c r="Q97" s="6"/>
      <c r="R97" s="6"/>
      <c r="S97" s="6"/>
    </row>
    <row r="98" spans="1:19" s="8" customFormat="1" ht="207" customHeight="1" x14ac:dyDescent="0.25">
      <c r="A98" s="6"/>
      <c r="B98" s="7"/>
      <c r="C98" s="6"/>
      <c r="D98" s="6"/>
      <c r="E98" s="6"/>
      <c r="F98" s="6"/>
      <c r="G98" s="7"/>
      <c r="H98" s="7"/>
      <c r="I98" s="6"/>
      <c r="J98" s="11"/>
      <c r="K98" s="11"/>
      <c r="L98" s="11"/>
      <c r="M98" s="39"/>
      <c r="N98" s="6"/>
      <c r="O98" s="6"/>
      <c r="P98" s="6"/>
      <c r="Q98" s="6"/>
      <c r="R98" s="6"/>
      <c r="S98" s="6"/>
    </row>
    <row r="99" spans="1:19" s="8" customFormat="1" x14ac:dyDescent="0.25">
      <c r="A99" s="6"/>
      <c r="B99" s="7"/>
      <c r="C99" s="6"/>
      <c r="D99" s="6"/>
      <c r="E99" s="6"/>
      <c r="F99" s="6"/>
      <c r="G99" s="7"/>
      <c r="H99" s="7"/>
      <c r="I99" s="6"/>
      <c r="J99" s="11"/>
      <c r="K99" s="11"/>
      <c r="L99" s="11"/>
      <c r="M99" s="39"/>
      <c r="N99" s="6"/>
      <c r="O99" s="6"/>
      <c r="P99" s="6"/>
      <c r="Q99" s="6"/>
      <c r="R99" s="6"/>
      <c r="S99" s="6"/>
    </row>
    <row r="100" spans="1:19" x14ac:dyDescent="0.25">
      <c r="A100" s="6"/>
      <c r="B100" s="7"/>
      <c r="C100" s="6"/>
      <c r="D100" s="6"/>
      <c r="E100" s="6"/>
      <c r="G100" s="7"/>
      <c r="J100" s="11"/>
      <c r="K100" s="11"/>
      <c r="L100" s="11"/>
      <c r="M100" s="39"/>
      <c r="O100" s="6"/>
      <c r="P100" s="6"/>
      <c r="Q100" s="6"/>
      <c r="R100" s="6"/>
      <c r="S100" s="6"/>
    </row>
    <row r="101" spans="1:19" x14ac:dyDescent="0.25">
      <c r="A101" s="6"/>
      <c r="B101" s="7"/>
      <c r="C101" s="6"/>
      <c r="D101" s="6"/>
      <c r="E101" s="6"/>
      <c r="G101" s="7"/>
      <c r="J101" s="11"/>
      <c r="K101" s="11"/>
      <c r="L101" s="11"/>
      <c r="M101" s="39"/>
      <c r="O101" s="6"/>
      <c r="P101" s="6"/>
      <c r="Q101" s="6"/>
      <c r="R101" s="6"/>
      <c r="S101" s="6"/>
    </row>
    <row r="102" spans="1:19" x14ac:dyDescent="0.25">
      <c r="A102" s="6"/>
      <c r="B102" s="7"/>
      <c r="C102" s="6"/>
      <c r="D102" s="6"/>
      <c r="E102" s="6"/>
      <c r="J102" s="11"/>
      <c r="K102" s="11"/>
      <c r="L102" s="11"/>
      <c r="M102" s="39"/>
      <c r="O102" s="6"/>
      <c r="P102" s="6"/>
      <c r="Q102" s="6"/>
      <c r="R102" s="6"/>
      <c r="S102" s="6"/>
    </row>
    <row r="103" spans="1:19" x14ac:dyDescent="0.25">
      <c r="A103" s="6"/>
      <c r="B103" s="7"/>
      <c r="C103" s="6"/>
      <c r="D103" s="6"/>
      <c r="E103" s="6"/>
      <c r="J103" s="11"/>
      <c r="K103" s="11"/>
      <c r="L103" s="11"/>
      <c r="M103" s="39"/>
      <c r="O103" s="6"/>
      <c r="P103" s="6"/>
      <c r="Q103" s="6"/>
      <c r="R103" s="6"/>
      <c r="S103" s="6"/>
    </row>
    <row r="104" spans="1:19" x14ac:dyDescent="0.25">
      <c r="A104" s="6"/>
      <c r="B104" s="7"/>
      <c r="C104" s="6"/>
      <c r="D104" s="6"/>
      <c r="E104" s="6"/>
      <c r="J104" s="11"/>
      <c r="K104" s="11"/>
      <c r="L104" s="11"/>
      <c r="M104" s="39"/>
      <c r="O104" s="6"/>
      <c r="P104" s="6"/>
      <c r="Q104" s="6"/>
      <c r="R104" s="6"/>
      <c r="S104" s="6"/>
    </row>
    <row r="105" spans="1:19" x14ac:dyDescent="0.25">
      <c r="A105" s="6"/>
      <c r="B105" s="7"/>
      <c r="C105" s="6"/>
      <c r="D105" s="6"/>
      <c r="E105" s="6"/>
      <c r="J105" s="11"/>
      <c r="K105" s="11"/>
      <c r="L105" s="11"/>
      <c r="M105" s="39"/>
      <c r="O105" s="6"/>
      <c r="P105" s="6"/>
      <c r="Q105" s="6"/>
      <c r="R105" s="6"/>
      <c r="S105" s="6"/>
    </row>
    <row r="106" spans="1:19" x14ac:dyDescent="0.25">
      <c r="A106" s="6"/>
      <c r="B106" s="7"/>
      <c r="C106" s="6"/>
      <c r="D106" s="6"/>
      <c r="E106" s="6"/>
      <c r="J106" s="11"/>
      <c r="K106" s="11"/>
      <c r="L106" s="11"/>
      <c r="M106" s="39"/>
      <c r="O106" s="6"/>
      <c r="P106" s="6"/>
      <c r="Q106" s="6"/>
      <c r="R106" s="6"/>
      <c r="S106" s="6"/>
    </row>
    <row r="107" spans="1:19" ht="26.4" customHeight="1" x14ac:dyDescent="0.25">
      <c r="A107" s="6"/>
      <c r="B107" s="7"/>
      <c r="C107" s="6"/>
      <c r="D107" s="6"/>
      <c r="E107" s="6"/>
      <c r="J107" s="11"/>
      <c r="K107" s="11"/>
      <c r="L107" s="11"/>
      <c r="M107" s="39"/>
      <c r="O107" s="6"/>
      <c r="P107" s="6"/>
      <c r="Q107" s="6"/>
      <c r="R107" s="6"/>
      <c r="S107" s="6"/>
    </row>
    <row r="108" spans="1:19" x14ac:dyDescent="0.25">
      <c r="A108" s="6"/>
      <c r="B108" s="7"/>
      <c r="C108" s="6"/>
      <c r="D108" s="6"/>
      <c r="J108" s="11"/>
      <c r="K108" s="11"/>
      <c r="L108" s="11"/>
      <c r="M108" s="7"/>
      <c r="O108" s="6"/>
      <c r="P108" s="6"/>
      <c r="Q108" s="6"/>
      <c r="R108" s="6"/>
      <c r="S108" s="6"/>
    </row>
    <row r="109" spans="1:19" ht="101.4" customHeight="1" x14ac:dyDescent="0.25">
      <c r="A109" s="6"/>
      <c r="B109" s="7"/>
      <c r="C109" s="6"/>
      <c r="D109" s="6"/>
      <c r="J109" s="12"/>
      <c r="K109" s="12"/>
      <c r="L109" s="11"/>
      <c r="M109" s="39"/>
      <c r="O109" s="6"/>
      <c r="P109" s="6"/>
      <c r="Q109" s="6"/>
      <c r="R109" s="6"/>
      <c r="S109" s="6"/>
    </row>
    <row r="110" spans="1:19" ht="99" customHeight="1" x14ac:dyDescent="0.25">
      <c r="A110" s="6"/>
      <c r="B110" s="7"/>
      <c r="C110" s="6"/>
      <c r="D110" s="6"/>
      <c r="J110" s="12"/>
      <c r="K110" s="12"/>
      <c r="L110" s="11"/>
      <c r="M110" s="39"/>
      <c r="O110" s="6"/>
      <c r="Q110" s="6"/>
      <c r="R110" s="6"/>
      <c r="S110" s="6"/>
    </row>
    <row r="111" spans="1:19" ht="114.6" customHeight="1" x14ac:dyDescent="0.25">
      <c r="A111" s="6"/>
      <c r="B111" s="7"/>
      <c r="C111" s="6"/>
      <c r="D111" s="6"/>
      <c r="J111" s="12"/>
      <c r="K111" s="12"/>
      <c r="L111" s="12"/>
      <c r="M111" s="39"/>
      <c r="O111" s="6"/>
      <c r="P111" s="6"/>
      <c r="Q111" s="6"/>
      <c r="R111" s="6"/>
      <c r="S111" s="6"/>
    </row>
    <row r="112" spans="1:19" ht="57" customHeight="1" x14ac:dyDescent="0.25">
      <c r="A112" s="6"/>
      <c r="B112" s="7"/>
      <c r="C112" s="6"/>
      <c r="D112" s="6"/>
      <c r="G112" s="7"/>
      <c r="J112" s="12"/>
      <c r="K112" s="12"/>
      <c r="L112" s="12"/>
      <c r="M112" s="39"/>
      <c r="O112" s="6"/>
      <c r="Q112" s="6"/>
      <c r="R112" s="6"/>
      <c r="S112" s="6"/>
    </row>
    <row r="113" spans="1:20" x14ac:dyDescent="0.25">
      <c r="A113" s="6"/>
      <c r="B113" s="7"/>
      <c r="C113" s="6"/>
      <c r="D113" s="6"/>
      <c r="G113" s="7"/>
      <c r="J113" s="12"/>
      <c r="K113" s="12"/>
      <c r="L113" s="12"/>
      <c r="M113" s="39"/>
      <c r="O113" s="6"/>
      <c r="Q113" s="6"/>
      <c r="R113" s="6"/>
      <c r="S113" s="6"/>
    </row>
    <row r="114" spans="1:20" x14ac:dyDescent="0.25">
      <c r="A114" s="6"/>
      <c r="B114" s="7"/>
      <c r="C114" s="6"/>
      <c r="D114" s="6"/>
      <c r="J114" s="12"/>
      <c r="K114" s="12"/>
      <c r="L114" s="11"/>
      <c r="M114" s="39"/>
      <c r="O114" s="6"/>
      <c r="P114" s="6"/>
      <c r="Q114" s="6"/>
      <c r="R114" s="6"/>
      <c r="S114" s="6"/>
    </row>
    <row r="115" spans="1:20" x14ac:dyDescent="0.25">
      <c r="A115" s="6"/>
      <c r="B115" s="7"/>
      <c r="C115" s="6"/>
      <c r="D115" s="6"/>
      <c r="J115" s="12"/>
      <c r="K115" s="12"/>
      <c r="L115" s="11"/>
      <c r="M115" s="39"/>
      <c r="O115" s="6"/>
      <c r="P115" s="6"/>
      <c r="Q115" s="6"/>
      <c r="R115" s="6"/>
      <c r="S115" s="6"/>
      <c r="T115" s="7"/>
    </row>
    <row r="116" spans="1:20" x14ac:dyDescent="0.25">
      <c r="A116" s="6"/>
      <c r="B116" s="7"/>
      <c r="C116" s="6"/>
      <c r="D116" s="6"/>
      <c r="J116" s="12"/>
      <c r="K116" s="12"/>
      <c r="L116" s="12"/>
      <c r="M116" s="39"/>
      <c r="O116" s="6"/>
      <c r="Q116" s="6"/>
      <c r="S116" s="6"/>
    </row>
    <row r="117" spans="1:20" ht="85.2" customHeight="1" x14ac:dyDescent="0.25">
      <c r="A117" s="6"/>
      <c r="B117" s="7"/>
      <c r="C117" s="6"/>
      <c r="D117" s="6"/>
      <c r="J117" s="12"/>
      <c r="K117" s="12"/>
      <c r="L117" s="11"/>
      <c r="M117" s="39"/>
      <c r="O117" s="6"/>
      <c r="Q117" s="6"/>
      <c r="S117" s="6"/>
    </row>
    <row r="118" spans="1:20" ht="75" customHeight="1" x14ac:dyDescent="0.25">
      <c r="A118" s="6"/>
      <c r="B118" s="7"/>
      <c r="C118" s="6"/>
      <c r="D118" s="6"/>
      <c r="J118" s="12"/>
      <c r="K118" s="12"/>
      <c r="L118" s="12"/>
      <c r="M118" s="39"/>
      <c r="O118" s="6"/>
      <c r="Q118" s="6"/>
      <c r="R118" s="6"/>
      <c r="S118" s="6"/>
    </row>
    <row r="119" spans="1:20" x14ac:dyDescent="0.25">
      <c r="A119" s="6"/>
      <c r="B119" s="7"/>
      <c r="C119" s="6"/>
      <c r="D119" s="6"/>
      <c r="J119" s="12"/>
      <c r="K119" s="12"/>
      <c r="L119" s="12"/>
      <c r="M119" s="39"/>
      <c r="O119" s="6"/>
      <c r="Q119" s="6"/>
      <c r="R119" s="6"/>
      <c r="S119" s="6"/>
    </row>
    <row r="120" spans="1:20" x14ac:dyDescent="0.25">
      <c r="A120" s="6"/>
      <c r="B120" s="7"/>
      <c r="C120" s="6"/>
      <c r="D120" s="6"/>
      <c r="J120" s="12"/>
      <c r="K120" s="12"/>
      <c r="L120" s="11"/>
      <c r="O120" s="6"/>
      <c r="Q120" s="6"/>
      <c r="R120" s="6"/>
      <c r="S120" s="6"/>
    </row>
    <row r="121" spans="1:20" x14ac:dyDescent="0.25">
      <c r="A121" s="6"/>
      <c r="B121" s="7"/>
      <c r="C121" s="6"/>
      <c r="D121" s="6"/>
      <c r="G121" s="7"/>
      <c r="J121" s="12"/>
      <c r="K121" s="12"/>
      <c r="L121" s="12"/>
      <c r="M121" s="39"/>
      <c r="O121" s="6"/>
      <c r="P121" s="6"/>
      <c r="Q121" s="6"/>
      <c r="R121" s="6"/>
      <c r="S121" s="6"/>
    </row>
    <row r="122" spans="1:20" x14ac:dyDescent="0.25">
      <c r="A122" s="6"/>
      <c r="B122" s="7"/>
      <c r="C122" s="6"/>
      <c r="D122" s="6"/>
      <c r="G122" s="7"/>
      <c r="J122" s="12"/>
      <c r="K122" s="12"/>
      <c r="L122" s="12"/>
      <c r="M122" s="39"/>
      <c r="O122" s="6"/>
      <c r="P122" s="6"/>
      <c r="Q122" s="6"/>
      <c r="R122" s="6"/>
      <c r="S122" s="6"/>
    </row>
    <row r="123" spans="1:20" x14ac:dyDescent="0.25">
      <c r="A123" s="6"/>
      <c r="B123" s="7"/>
      <c r="C123" s="6"/>
      <c r="D123" s="6"/>
      <c r="G123" s="7"/>
      <c r="J123" s="12"/>
      <c r="K123" s="12"/>
      <c r="L123" s="12"/>
      <c r="M123" s="39"/>
      <c r="O123" s="6"/>
      <c r="P123" s="6"/>
      <c r="Q123" s="6"/>
      <c r="R123" s="6"/>
      <c r="S123" s="6"/>
    </row>
    <row r="124" spans="1:20" x14ac:dyDescent="0.25">
      <c r="A124" s="6"/>
      <c r="B124" s="7"/>
      <c r="C124" s="6"/>
      <c r="D124" s="6"/>
      <c r="G124" s="7"/>
      <c r="J124" s="12"/>
      <c r="K124" s="12"/>
      <c r="L124" s="12"/>
      <c r="M124" s="39"/>
      <c r="O124" s="6"/>
      <c r="P124" s="6"/>
      <c r="Q124" s="6"/>
      <c r="R124" s="6"/>
      <c r="S124" s="6"/>
    </row>
    <row r="125" spans="1:20" x14ac:dyDescent="0.25">
      <c r="A125" s="6"/>
      <c r="B125" s="7"/>
      <c r="C125" s="6"/>
      <c r="D125" s="6"/>
      <c r="G125" s="7"/>
      <c r="J125" s="12"/>
      <c r="K125" s="12"/>
      <c r="L125" s="12"/>
      <c r="M125" s="39"/>
      <c r="O125" s="6"/>
      <c r="P125" s="6"/>
      <c r="Q125" s="6"/>
      <c r="R125" s="6"/>
      <c r="S125" s="6"/>
    </row>
    <row r="126" spans="1:20" x14ac:dyDescent="0.25">
      <c r="A126" s="6"/>
      <c r="B126" s="7"/>
      <c r="C126" s="6"/>
      <c r="D126" s="6"/>
      <c r="G126" s="7"/>
      <c r="J126" s="12"/>
      <c r="K126" s="12"/>
      <c r="L126" s="12"/>
      <c r="M126" s="39"/>
      <c r="O126" s="6"/>
      <c r="Q126" s="6"/>
      <c r="R126" s="6"/>
      <c r="S126" s="6"/>
    </row>
    <row r="127" spans="1:20" x14ac:dyDescent="0.25">
      <c r="A127" s="6"/>
      <c r="B127" s="7"/>
      <c r="C127" s="6"/>
      <c r="D127" s="6"/>
      <c r="G127" s="7"/>
      <c r="J127" s="12"/>
      <c r="K127" s="12"/>
      <c r="L127" s="12"/>
      <c r="M127" s="39"/>
      <c r="O127" s="6"/>
      <c r="P127" s="6"/>
      <c r="Q127" s="6"/>
      <c r="R127" s="6"/>
      <c r="S127" s="6"/>
    </row>
    <row r="128" spans="1:20" x14ac:dyDescent="0.25">
      <c r="A128" s="6"/>
      <c r="B128" s="7"/>
      <c r="C128" s="6"/>
      <c r="D128" s="6"/>
      <c r="G128" s="7"/>
      <c r="J128" s="12"/>
      <c r="K128" s="12"/>
      <c r="L128" s="12"/>
      <c r="M128" s="39"/>
      <c r="O128" s="6"/>
      <c r="Q128" s="6"/>
      <c r="R128" s="6"/>
      <c r="S128" s="6"/>
    </row>
    <row r="129" spans="1:19" x14ac:dyDescent="0.25">
      <c r="A129" s="6"/>
      <c r="B129" s="7"/>
      <c r="C129" s="6"/>
      <c r="D129" s="6"/>
      <c r="G129" s="7"/>
      <c r="H129" s="7"/>
      <c r="J129" s="12"/>
      <c r="K129" s="12"/>
      <c r="L129" s="12"/>
      <c r="M129" s="39"/>
      <c r="O129" s="6"/>
      <c r="P129" s="6"/>
      <c r="Q129" s="6"/>
      <c r="R129" s="6"/>
      <c r="S129" s="6"/>
    </row>
    <row r="130" spans="1:19" x14ac:dyDescent="0.25">
      <c r="A130" s="6"/>
      <c r="B130" s="7"/>
      <c r="C130" s="6"/>
      <c r="D130" s="6"/>
      <c r="G130" s="7"/>
      <c r="H130" s="7"/>
      <c r="J130" s="12"/>
      <c r="K130" s="12"/>
      <c r="L130" s="12"/>
      <c r="M130" s="39"/>
      <c r="O130" s="6"/>
      <c r="P130" s="6"/>
      <c r="Q130" s="6"/>
      <c r="R130" s="6"/>
      <c r="S130" s="6"/>
    </row>
    <row r="131" spans="1:19" x14ac:dyDescent="0.25">
      <c r="A131" s="6"/>
      <c r="B131" s="7"/>
      <c r="C131" s="6"/>
      <c r="D131" s="6"/>
      <c r="G131" s="7"/>
      <c r="H131" s="7"/>
      <c r="J131" s="12"/>
      <c r="K131" s="12"/>
      <c r="L131" s="12"/>
      <c r="M131" s="39"/>
      <c r="O131" s="6"/>
      <c r="P131" s="6"/>
      <c r="Q131" s="6"/>
      <c r="R131" s="6"/>
      <c r="S131" s="6"/>
    </row>
    <row r="132" spans="1:19" x14ac:dyDescent="0.25">
      <c r="A132" s="6"/>
      <c r="B132" s="7"/>
      <c r="C132" s="6"/>
      <c r="D132" s="6"/>
      <c r="G132" s="7"/>
      <c r="H132" s="7"/>
      <c r="J132" s="12"/>
      <c r="K132" s="12"/>
      <c r="L132" s="12"/>
      <c r="M132" s="39"/>
      <c r="O132" s="6"/>
      <c r="P132" s="6"/>
      <c r="Q132" s="6"/>
      <c r="R132" s="6"/>
      <c r="S132" s="6"/>
    </row>
    <row r="133" spans="1:19" x14ac:dyDescent="0.25">
      <c r="A133" s="6"/>
      <c r="B133" s="7"/>
      <c r="C133" s="6"/>
      <c r="D133" s="6"/>
      <c r="G133" s="7"/>
      <c r="H133" s="7"/>
      <c r="J133" s="12"/>
      <c r="K133" s="12"/>
      <c r="L133" s="12"/>
      <c r="M133" s="39"/>
      <c r="O133" s="6"/>
      <c r="P133" s="6"/>
      <c r="Q133" s="6"/>
      <c r="R133" s="6"/>
      <c r="S133" s="6"/>
    </row>
    <row r="134" spans="1:19" x14ac:dyDescent="0.25">
      <c r="A134" s="6"/>
      <c r="B134" s="7"/>
      <c r="C134" s="6"/>
      <c r="D134" s="6"/>
      <c r="G134" s="7"/>
      <c r="H134" s="7"/>
      <c r="J134" s="12"/>
      <c r="K134" s="12"/>
      <c r="L134" s="12"/>
      <c r="M134" s="39"/>
      <c r="O134" s="6"/>
      <c r="P134" s="6"/>
      <c r="Q134" s="6"/>
      <c r="R134" s="6"/>
      <c r="S134" s="6"/>
    </row>
    <row r="135" spans="1:19" x14ac:dyDescent="0.25">
      <c r="A135" s="6"/>
      <c r="B135" s="7"/>
      <c r="C135" s="6"/>
      <c r="D135" s="6"/>
      <c r="G135" s="7"/>
      <c r="H135" s="7"/>
      <c r="J135" s="12"/>
      <c r="K135" s="12"/>
      <c r="L135" s="12"/>
      <c r="M135" s="39"/>
      <c r="O135" s="6"/>
      <c r="P135" s="6"/>
      <c r="Q135" s="6"/>
      <c r="R135" s="6"/>
      <c r="S135" s="6"/>
    </row>
    <row r="136" spans="1:19" x14ac:dyDescent="0.25">
      <c r="A136" s="6"/>
      <c r="B136" s="7"/>
      <c r="C136" s="6"/>
      <c r="D136" s="6"/>
      <c r="G136" s="7"/>
      <c r="H136" s="7"/>
      <c r="J136" s="12"/>
      <c r="K136" s="12"/>
      <c r="L136" s="12"/>
      <c r="M136" s="39"/>
      <c r="O136" s="6"/>
      <c r="Q136" s="6"/>
      <c r="R136" s="6"/>
      <c r="S136" s="6"/>
    </row>
    <row r="137" spans="1:19" x14ac:dyDescent="0.25">
      <c r="A137" s="6"/>
      <c r="B137" s="7"/>
      <c r="C137" s="6"/>
      <c r="D137" s="6"/>
      <c r="G137" s="7"/>
      <c r="H137" s="7"/>
      <c r="J137" s="12"/>
      <c r="K137" s="12"/>
      <c r="L137" s="12"/>
      <c r="M137" s="39"/>
      <c r="O137" s="6"/>
      <c r="Q137" s="6"/>
      <c r="R137" s="6"/>
      <c r="S137" s="6"/>
    </row>
    <row r="138" spans="1:19" ht="26.4" customHeight="1" x14ac:dyDescent="0.25">
      <c r="A138" s="6"/>
      <c r="B138" s="7"/>
      <c r="C138" s="6"/>
      <c r="D138" s="6"/>
      <c r="G138" s="7"/>
      <c r="H138" s="7"/>
      <c r="J138" s="12"/>
      <c r="K138" s="12"/>
      <c r="L138" s="12"/>
      <c r="M138" s="39"/>
      <c r="O138" s="6"/>
      <c r="Q138" s="6"/>
      <c r="R138" s="6"/>
      <c r="S138" s="6"/>
    </row>
    <row r="139" spans="1:19" x14ac:dyDescent="0.25">
      <c r="A139" s="6"/>
      <c r="B139" s="7"/>
      <c r="C139" s="6"/>
      <c r="D139" s="6"/>
      <c r="G139" s="7"/>
      <c r="H139" s="7"/>
      <c r="J139" s="12"/>
      <c r="K139" s="12"/>
      <c r="L139" s="12"/>
      <c r="M139" s="39"/>
      <c r="O139" s="6"/>
      <c r="Q139" s="6"/>
      <c r="R139" s="6"/>
      <c r="S139" s="6"/>
    </row>
    <row r="140" spans="1:19" x14ac:dyDescent="0.25">
      <c r="A140" s="6"/>
      <c r="B140" s="7"/>
      <c r="C140" s="6"/>
      <c r="D140" s="6"/>
      <c r="G140" s="7"/>
      <c r="H140" s="7"/>
      <c r="J140" s="12"/>
      <c r="K140" s="12"/>
      <c r="L140" s="12"/>
      <c r="M140" s="39"/>
      <c r="O140" s="6"/>
      <c r="P140" s="6"/>
      <c r="Q140" s="6"/>
      <c r="R140" s="6"/>
      <c r="S140" s="6"/>
    </row>
    <row r="141" spans="1:19" ht="52.95" customHeight="1" x14ac:dyDescent="0.25">
      <c r="A141" s="6"/>
      <c r="B141" s="7"/>
      <c r="C141" s="6"/>
      <c r="D141" s="6"/>
      <c r="G141" s="7"/>
      <c r="H141" s="7"/>
      <c r="J141" s="12"/>
      <c r="K141" s="12"/>
      <c r="L141" s="12"/>
      <c r="M141" s="39"/>
      <c r="O141" s="6"/>
      <c r="Q141" s="6"/>
      <c r="R141" s="6"/>
      <c r="S141" s="6"/>
    </row>
    <row r="142" spans="1:19" x14ac:dyDescent="0.25">
      <c r="A142" s="6"/>
      <c r="B142" s="7"/>
      <c r="C142" s="6"/>
      <c r="D142" s="6"/>
      <c r="G142" s="7"/>
      <c r="H142" s="7"/>
      <c r="J142" s="12"/>
      <c r="K142" s="12"/>
      <c r="L142" s="12"/>
      <c r="M142" s="39"/>
      <c r="O142" s="6"/>
      <c r="Q142" s="6"/>
      <c r="R142" s="6"/>
      <c r="S142" s="6"/>
    </row>
    <row r="143" spans="1:19" x14ac:dyDescent="0.25">
      <c r="A143" s="6"/>
      <c r="B143" s="7"/>
      <c r="C143" s="6"/>
      <c r="D143" s="6"/>
      <c r="G143" s="7"/>
      <c r="H143" s="7"/>
      <c r="J143" s="12"/>
      <c r="K143" s="12"/>
      <c r="L143" s="12"/>
      <c r="M143" s="39"/>
      <c r="O143" s="6"/>
      <c r="Q143" s="6"/>
      <c r="R143" s="6"/>
      <c r="S143" s="6"/>
    </row>
    <row r="144" spans="1:19" x14ac:dyDescent="0.25">
      <c r="A144" s="6"/>
      <c r="B144" s="7"/>
      <c r="C144" s="6"/>
      <c r="D144" s="6"/>
      <c r="G144" s="7"/>
      <c r="H144" s="7"/>
      <c r="J144" s="12"/>
      <c r="K144" s="12"/>
      <c r="L144" s="12"/>
      <c r="M144" s="39"/>
      <c r="O144" s="6"/>
      <c r="Q144" s="6"/>
      <c r="R144" s="6"/>
      <c r="S144" s="6"/>
    </row>
    <row r="145" spans="1:19" x14ac:dyDescent="0.25">
      <c r="A145" s="6"/>
      <c r="B145" s="7"/>
      <c r="C145" s="6"/>
      <c r="D145" s="6"/>
      <c r="G145" s="7"/>
      <c r="H145" s="7"/>
      <c r="J145" s="12"/>
      <c r="K145" s="12"/>
      <c r="L145" s="12"/>
      <c r="M145" s="39"/>
      <c r="O145" s="6"/>
      <c r="Q145" s="6"/>
      <c r="R145" s="6"/>
      <c r="S145" s="6"/>
    </row>
    <row r="146" spans="1:19" x14ac:dyDescent="0.25">
      <c r="A146" s="6"/>
      <c r="B146" s="7"/>
      <c r="C146" s="6"/>
      <c r="D146" s="6"/>
      <c r="G146" s="13"/>
      <c r="H146" s="13"/>
      <c r="J146" s="12"/>
      <c r="K146" s="12"/>
      <c r="L146" s="12"/>
      <c r="M146" s="50"/>
      <c r="O146" s="6"/>
      <c r="Q146" s="6"/>
      <c r="R146" s="6"/>
      <c r="S146" s="6"/>
    </row>
    <row r="147" spans="1:19" x14ac:dyDescent="0.25">
      <c r="A147" s="6"/>
      <c r="B147" s="7"/>
      <c r="C147" s="6"/>
      <c r="D147" s="6"/>
      <c r="G147" s="7"/>
      <c r="H147" s="7"/>
      <c r="J147" s="12"/>
      <c r="K147" s="12"/>
      <c r="L147" s="12"/>
      <c r="M147" s="39"/>
      <c r="O147" s="6"/>
      <c r="Q147" s="6"/>
      <c r="R147" s="6"/>
      <c r="S147" s="6"/>
    </row>
    <row r="148" spans="1:19" x14ac:dyDescent="0.25">
      <c r="A148" s="6"/>
      <c r="B148" s="7"/>
      <c r="C148" s="6"/>
      <c r="D148" s="6"/>
      <c r="G148" s="7"/>
      <c r="H148" s="7"/>
      <c r="J148" s="12"/>
      <c r="K148" s="12"/>
      <c r="L148" s="12"/>
      <c r="M148" s="39"/>
      <c r="O148" s="6"/>
      <c r="Q148" s="6"/>
      <c r="R148" s="6"/>
      <c r="S148" s="6"/>
    </row>
    <row r="149" spans="1:19" x14ac:dyDescent="0.25">
      <c r="A149" s="6"/>
      <c r="B149" s="7"/>
      <c r="C149" s="6"/>
      <c r="D149" s="6"/>
      <c r="G149" s="7"/>
      <c r="H149" s="7"/>
      <c r="J149" s="12"/>
      <c r="K149" s="12"/>
      <c r="L149" s="12"/>
      <c r="M149" s="39"/>
      <c r="O149" s="6"/>
      <c r="Q149" s="6"/>
      <c r="R149" s="6"/>
      <c r="S149" s="6"/>
    </row>
    <row r="150" spans="1:19" x14ac:dyDescent="0.25">
      <c r="A150" s="6"/>
      <c r="B150" s="7"/>
      <c r="C150" s="6"/>
      <c r="D150" s="6"/>
      <c r="G150" s="7"/>
      <c r="H150" s="7"/>
      <c r="J150" s="12"/>
      <c r="K150" s="12"/>
      <c r="L150" s="12"/>
      <c r="M150" s="39"/>
      <c r="O150" s="6"/>
      <c r="Q150" s="6"/>
      <c r="R150" s="6"/>
      <c r="S150" s="6"/>
    </row>
    <row r="151" spans="1:19" x14ac:dyDescent="0.25">
      <c r="A151" s="6"/>
      <c r="B151" s="7"/>
      <c r="C151" s="6"/>
      <c r="D151" s="6"/>
      <c r="G151" s="7"/>
      <c r="H151" s="7"/>
      <c r="J151" s="12"/>
      <c r="K151" s="12"/>
      <c r="L151" s="12"/>
      <c r="M151" s="39"/>
      <c r="O151" s="6"/>
      <c r="Q151" s="6"/>
      <c r="R151" s="6"/>
      <c r="S151" s="6"/>
    </row>
    <row r="152" spans="1:19" x14ac:dyDescent="0.25">
      <c r="A152" s="6"/>
      <c r="B152" s="7"/>
      <c r="C152" s="6"/>
      <c r="D152" s="6"/>
      <c r="J152" s="12"/>
      <c r="K152" s="12"/>
      <c r="L152" s="12"/>
      <c r="M152" s="39"/>
      <c r="O152" s="6"/>
      <c r="Q152" s="6"/>
      <c r="R152" s="6"/>
      <c r="S152" s="6"/>
    </row>
    <row r="153" spans="1:19" x14ac:dyDescent="0.25">
      <c r="A153" s="6"/>
      <c r="B153" s="7"/>
      <c r="C153" s="6"/>
      <c r="D153" s="6"/>
      <c r="J153" s="12"/>
      <c r="K153" s="12"/>
      <c r="L153" s="12"/>
      <c r="M153" s="39"/>
      <c r="O153" s="6"/>
      <c r="Q153" s="6"/>
      <c r="R153" s="6"/>
      <c r="S153" s="6"/>
    </row>
    <row r="154" spans="1:19" x14ac:dyDescent="0.25">
      <c r="A154" s="6"/>
      <c r="B154" s="7"/>
      <c r="C154" s="6"/>
      <c r="D154" s="6"/>
      <c r="J154" s="12"/>
      <c r="K154" s="12"/>
      <c r="L154" s="12"/>
      <c r="M154" s="39"/>
      <c r="O154" s="6"/>
      <c r="Q154" s="6"/>
      <c r="R154" s="6"/>
      <c r="S154" s="6"/>
    </row>
    <row r="155" spans="1:19" x14ac:dyDescent="0.25">
      <c r="A155" s="6"/>
      <c r="B155" s="7"/>
      <c r="C155" s="6"/>
      <c r="D155" s="6"/>
      <c r="J155" s="12"/>
      <c r="K155" s="12"/>
      <c r="L155" s="12"/>
      <c r="M155" s="39"/>
      <c r="O155" s="6"/>
      <c r="Q155" s="6"/>
      <c r="R155" s="6"/>
      <c r="S155" s="6"/>
    </row>
    <row r="156" spans="1:19" x14ac:dyDescent="0.25">
      <c r="A156" s="6"/>
      <c r="B156" s="7"/>
      <c r="C156" s="6"/>
      <c r="D156" s="6"/>
      <c r="J156" s="12"/>
      <c r="K156" s="12"/>
      <c r="L156" s="12"/>
      <c r="M156" s="39"/>
      <c r="O156" s="6"/>
      <c r="Q156" s="6"/>
      <c r="R156" s="6"/>
      <c r="S156" s="6"/>
    </row>
    <row r="157" spans="1:19" x14ac:dyDescent="0.25">
      <c r="A157" s="6"/>
      <c r="B157" s="7"/>
      <c r="C157" s="6"/>
      <c r="D157" s="6"/>
      <c r="J157" s="12"/>
      <c r="K157" s="12"/>
      <c r="L157" s="12"/>
      <c r="M157" s="39"/>
      <c r="O157" s="6"/>
      <c r="Q157" s="6"/>
      <c r="R157" s="6"/>
      <c r="S157" s="6"/>
    </row>
    <row r="158" spans="1:19" x14ac:dyDescent="0.25">
      <c r="A158" s="6"/>
      <c r="B158" s="7"/>
      <c r="C158" s="6"/>
      <c r="D158" s="6"/>
      <c r="J158" s="12"/>
      <c r="K158" s="12"/>
      <c r="L158" s="12"/>
      <c r="M158" s="39"/>
      <c r="O158" s="6"/>
      <c r="Q158" s="6"/>
      <c r="R158" s="6"/>
      <c r="S158" s="6"/>
    </row>
    <row r="159" spans="1:19" x14ac:dyDescent="0.25">
      <c r="A159" s="6"/>
      <c r="B159" s="7"/>
      <c r="C159" s="6"/>
      <c r="D159" s="6"/>
      <c r="J159" s="12"/>
      <c r="K159" s="12"/>
      <c r="L159" s="12"/>
      <c r="M159" s="39"/>
      <c r="O159" s="6"/>
      <c r="Q159" s="6"/>
      <c r="R159" s="6"/>
      <c r="S159" s="6"/>
    </row>
    <row r="160" spans="1:19" x14ac:dyDescent="0.25">
      <c r="A160" s="6"/>
      <c r="B160" s="7"/>
      <c r="C160" s="6"/>
      <c r="D160" s="6"/>
      <c r="J160" s="12"/>
      <c r="K160" s="12"/>
      <c r="L160" s="12"/>
      <c r="M160" s="39"/>
      <c r="O160" s="6"/>
      <c r="Q160" s="6"/>
      <c r="R160" s="6"/>
      <c r="S160" s="6"/>
    </row>
    <row r="161" spans="1:19" x14ac:dyDescent="0.25">
      <c r="A161" s="6"/>
      <c r="B161" s="7"/>
      <c r="C161" s="6"/>
      <c r="D161" s="6"/>
      <c r="J161" s="12"/>
      <c r="K161" s="12"/>
      <c r="L161" s="11"/>
      <c r="M161" s="39"/>
      <c r="O161" s="6"/>
      <c r="Q161" s="6"/>
      <c r="R161" s="6"/>
      <c r="S161" s="6"/>
    </row>
    <row r="162" spans="1:19" x14ac:dyDescent="0.25">
      <c r="A162" s="6"/>
      <c r="B162" s="7"/>
      <c r="C162" s="6"/>
      <c r="D162" s="6"/>
      <c r="J162" s="12"/>
      <c r="K162" s="12"/>
      <c r="L162" s="12"/>
      <c r="M162" s="39"/>
      <c r="O162" s="6"/>
      <c r="Q162" s="6"/>
      <c r="R162" s="6"/>
      <c r="S162" s="6"/>
    </row>
    <row r="163" spans="1:19" x14ac:dyDescent="0.25">
      <c r="A163" s="6"/>
      <c r="B163" s="7"/>
      <c r="C163" s="6"/>
      <c r="D163" s="6"/>
      <c r="J163" s="12"/>
      <c r="K163" s="12"/>
      <c r="L163" s="12"/>
      <c r="M163" s="39"/>
      <c r="O163" s="6"/>
      <c r="Q163" s="6"/>
      <c r="R163" s="6"/>
      <c r="S163" s="6"/>
    </row>
    <row r="164" spans="1:19" x14ac:dyDescent="0.25">
      <c r="A164" s="6"/>
      <c r="B164" s="7"/>
      <c r="C164" s="6"/>
      <c r="D164" s="6"/>
      <c r="J164" s="12"/>
      <c r="K164" s="12"/>
      <c r="L164" s="12"/>
      <c r="M164" s="39"/>
      <c r="O164" s="6"/>
      <c r="Q164" s="6"/>
      <c r="R164" s="6"/>
      <c r="S164" s="6"/>
    </row>
    <row r="165" spans="1:19" x14ac:dyDescent="0.25">
      <c r="A165" s="6"/>
      <c r="B165" s="7"/>
      <c r="C165" s="6"/>
      <c r="D165" s="6"/>
      <c r="J165" s="12"/>
      <c r="K165" s="12"/>
      <c r="L165" s="12"/>
      <c r="M165" s="39"/>
      <c r="O165" s="6"/>
      <c r="Q165" s="6"/>
      <c r="R165" s="6"/>
      <c r="S165" s="6"/>
    </row>
    <row r="166" spans="1:19" x14ac:dyDescent="0.25">
      <c r="A166" s="6"/>
      <c r="B166" s="7"/>
      <c r="C166" s="6"/>
      <c r="D166" s="6"/>
      <c r="J166" s="12"/>
      <c r="K166" s="12"/>
      <c r="L166" s="12"/>
      <c r="M166" s="39"/>
      <c r="O166" s="6"/>
      <c r="Q166" s="6"/>
      <c r="R166" s="6"/>
      <c r="S166" s="6"/>
    </row>
    <row r="167" spans="1:19" x14ac:dyDescent="0.25">
      <c r="A167" s="6"/>
      <c r="B167" s="7"/>
      <c r="C167" s="6"/>
      <c r="D167" s="6"/>
      <c r="I167" s="11"/>
      <c r="J167" s="12"/>
      <c r="K167" s="12"/>
      <c r="L167" s="12"/>
      <c r="M167" s="39"/>
      <c r="O167" s="6"/>
      <c r="Q167" s="6"/>
      <c r="R167" s="6"/>
      <c r="S167" s="6"/>
    </row>
    <row r="168" spans="1:19" x14ac:dyDescent="0.25">
      <c r="A168" s="6"/>
      <c r="B168" s="7"/>
      <c r="C168" s="6"/>
      <c r="D168" s="6"/>
      <c r="I168" s="11"/>
      <c r="J168" s="12"/>
      <c r="K168" s="12"/>
      <c r="L168" s="12"/>
      <c r="M168" s="39"/>
      <c r="O168" s="6"/>
      <c r="Q168" s="6"/>
      <c r="R168" s="6"/>
      <c r="S168" s="6"/>
    </row>
    <row r="169" spans="1:19" ht="104.25" customHeight="1" x14ac:dyDescent="0.25">
      <c r="A169" s="6"/>
      <c r="B169" s="7"/>
      <c r="C169" s="6"/>
      <c r="D169" s="6"/>
      <c r="I169" s="11"/>
      <c r="J169" s="12"/>
      <c r="K169" s="12"/>
      <c r="L169" s="12"/>
      <c r="M169" s="39"/>
      <c r="O169" s="6"/>
      <c r="Q169" s="6"/>
      <c r="R169" s="6"/>
      <c r="S169" s="6"/>
    </row>
    <row r="170" spans="1:19" x14ac:dyDescent="0.25">
      <c r="A170" s="6"/>
      <c r="B170" s="7"/>
      <c r="C170" s="6"/>
      <c r="D170" s="6"/>
      <c r="I170" s="11"/>
      <c r="J170" s="12"/>
      <c r="K170" s="12"/>
      <c r="L170" s="12"/>
      <c r="M170" s="39"/>
      <c r="O170" s="6"/>
      <c r="Q170" s="6"/>
      <c r="R170" s="6"/>
      <c r="S170" s="6"/>
    </row>
    <row r="171" spans="1:19" x14ac:dyDescent="0.25">
      <c r="A171" s="6"/>
      <c r="B171" s="7"/>
      <c r="C171" s="6"/>
      <c r="D171" s="6"/>
      <c r="I171" s="11"/>
      <c r="J171" s="12"/>
      <c r="K171" s="12"/>
      <c r="L171" s="12"/>
      <c r="M171" s="39"/>
      <c r="O171" s="6"/>
      <c r="Q171" s="6"/>
      <c r="R171" s="6"/>
      <c r="S171" s="6"/>
    </row>
    <row r="172" spans="1:19" x14ac:dyDescent="0.25">
      <c r="A172" s="6"/>
      <c r="B172" s="7"/>
      <c r="C172" s="6"/>
      <c r="D172" s="6"/>
      <c r="I172" s="11"/>
      <c r="J172" s="12"/>
      <c r="K172" s="12"/>
      <c r="L172" s="12"/>
      <c r="M172" s="39"/>
      <c r="O172" s="6"/>
      <c r="Q172" s="6"/>
      <c r="S172" s="6"/>
    </row>
    <row r="173" spans="1:19" ht="13.8" x14ac:dyDescent="0.25">
      <c r="A173" s="6"/>
      <c r="B173" s="7"/>
      <c r="D173" s="6"/>
      <c r="I173" s="51"/>
      <c r="J173" s="12"/>
      <c r="K173" s="12"/>
      <c r="L173" s="11"/>
      <c r="M173" s="39"/>
      <c r="O173" s="6"/>
      <c r="Q173" s="6"/>
      <c r="R173" s="6"/>
      <c r="S173" s="6"/>
    </row>
    <row r="174" spans="1:19" x14ac:dyDescent="0.25">
      <c r="A174" s="6"/>
      <c r="B174" s="7"/>
      <c r="C174" s="6"/>
      <c r="D174" s="6"/>
      <c r="E174" s="6"/>
      <c r="G174" s="7"/>
      <c r="H174" s="7"/>
      <c r="I174" s="9"/>
      <c r="J174" s="11"/>
      <c r="K174" s="11"/>
      <c r="L174" s="11"/>
      <c r="M174" s="39"/>
      <c r="O174" s="6"/>
      <c r="P174" s="6"/>
      <c r="Q174" s="6"/>
      <c r="R174" s="6"/>
      <c r="S174" s="6"/>
    </row>
    <row r="175" spans="1:19" x14ac:dyDescent="0.25">
      <c r="A175" s="6"/>
      <c r="B175" s="7"/>
      <c r="C175" s="6"/>
      <c r="D175" s="6"/>
      <c r="E175" s="6"/>
      <c r="G175" s="7"/>
      <c r="H175" s="7"/>
      <c r="I175" s="9"/>
      <c r="J175" s="11"/>
      <c r="K175" s="11"/>
      <c r="L175" s="11"/>
      <c r="M175" s="39"/>
      <c r="O175" s="6"/>
      <c r="P175" s="6"/>
      <c r="Q175" s="6"/>
      <c r="R175" s="6"/>
      <c r="S175" s="6"/>
    </row>
    <row r="176" spans="1:19" s="8" customFormat="1" x14ac:dyDescent="0.25">
      <c r="A176" s="6"/>
      <c r="B176" s="7"/>
      <c r="C176" s="6"/>
      <c r="D176" s="6"/>
      <c r="E176" s="6"/>
      <c r="F176" s="6"/>
      <c r="G176" s="7"/>
      <c r="H176" s="7"/>
      <c r="I176" s="9"/>
      <c r="J176" s="11"/>
      <c r="K176" s="11"/>
      <c r="L176" s="11"/>
      <c r="M176" s="39"/>
      <c r="N176" s="6"/>
      <c r="O176" s="6"/>
      <c r="P176" s="6"/>
      <c r="Q176" s="6"/>
      <c r="R176" s="6"/>
      <c r="S176" s="6"/>
    </row>
    <row r="177" spans="1:19" s="8" customFormat="1" x14ac:dyDescent="0.25">
      <c r="A177" s="6"/>
      <c r="B177" s="7"/>
      <c r="C177" s="6"/>
      <c r="D177" s="6"/>
      <c r="E177" s="6"/>
      <c r="F177" s="6"/>
      <c r="G177" s="7"/>
      <c r="H177" s="7"/>
      <c r="I177" s="9"/>
      <c r="J177" s="11"/>
      <c r="K177" s="11"/>
      <c r="L177" s="11"/>
      <c r="M177" s="39"/>
      <c r="N177" s="6"/>
      <c r="O177" s="6"/>
      <c r="P177" s="6"/>
      <c r="Q177" s="6"/>
      <c r="R177" s="6"/>
      <c r="S177" s="6"/>
    </row>
    <row r="178" spans="1:19" s="8" customFormat="1" x14ac:dyDescent="0.25">
      <c r="A178" s="6"/>
      <c r="B178" s="7"/>
      <c r="C178" s="6"/>
      <c r="D178" s="6"/>
      <c r="E178" s="6"/>
      <c r="F178" s="6"/>
      <c r="G178" s="7"/>
      <c r="H178" s="7"/>
      <c r="I178" s="6"/>
      <c r="J178" s="11"/>
      <c r="K178" s="11"/>
      <c r="L178" s="11"/>
      <c r="M178" s="39"/>
      <c r="N178" s="6"/>
      <c r="O178" s="6"/>
      <c r="P178" s="6"/>
      <c r="Q178" s="6"/>
      <c r="R178" s="6"/>
      <c r="S178" s="6"/>
    </row>
    <row r="179" spans="1:19" s="8" customFormat="1" x14ac:dyDescent="0.25">
      <c r="A179" s="6"/>
      <c r="B179" s="7"/>
      <c r="C179" s="6"/>
      <c r="D179" s="6"/>
      <c r="E179" s="6"/>
      <c r="F179" s="6"/>
      <c r="G179" s="7"/>
      <c r="H179" s="7"/>
      <c r="I179" s="6"/>
      <c r="J179" s="11"/>
      <c r="K179" s="11"/>
      <c r="L179" s="11"/>
      <c r="M179" s="39"/>
      <c r="N179" s="6"/>
      <c r="O179" s="6"/>
      <c r="P179" s="6"/>
      <c r="Q179" s="6"/>
      <c r="R179" s="6"/>
      <c r="S179" s="6"/>
    </row>
    <row r="180" spans="1:19" s="8" customFormat="1" x14ac:dyDescent="0.25">
      <c r="A180" s="6"/>
      <c r="B180" s="7"/>
      <c r="C180" s="6"/>
      <c r="D180" s="6"/>
      <c r="E180" s="6"/>
      <c r="F180" s="6"/>
      <c r="G180" s="7"/>
      <c r="H180" s="7"/>
      <c r="I180" s="6"/>
      <c r="J180" s="11"/>
      <c r="K180" s="11"/>
      <c r="L180" s="11"/>
      <c r="M180" s="39"/>
      <c r="N180" s="6"/>
      <c r="O180" s="6"/>
      <c r="P180" s="6"/>
      <c r="Q180" s="6"/>
      <c r="R180" s="6"/>
      <c r="S180" s="6"/>
    </row>
    <row r="181" spans="1:19" s="8" customFormat="1" x14ac:dyDescent="0.25">
      <c r="A181" s="6"/>
      <c r="B181" s="7"/>
      <c r="C181" s="6"/>
      <c r="D181" s="6"/>
      <c r="E181" s="6"/>
      <c r="F181" s="6"/>
      <c r="G181" s="7"/>
      <c r="H181" s="7"/>
      <c r="I181" s="6"/>
      <c r="J181" s="11"/>
      <c r="K181" s="11"/>
      <c r="L181" s="11"/>
      <c r="M181" s="39"/>
      <c r="N181" s="6"/>
      <c r="O181" s="6"/>
      <c r="P181" s="6"/>
      <c r="Q181" s="6"/>
      <c r="R181" s="6"/>
      <c r="S181" s="6"/>
    </row>
    <row r="182" spans="1:19" s="8" customFormat="1" x14ac:dyDescent="0.25">
      <c r="A182" s="6"/>
      <c r="B182" s="7"/>
      <c r="C182" s="6"/>
      <c r="D182" s="6"/>
      <c r="E182" s="6"/>
      <c r="F182" s="6"/>
      <c r="G182" s="7"/>
      <c r="H182" s="7"/>
      <c r="I182" s="6"/>
      <c r="J182" s="11"/>
      <c r="K182" s="11"/>
      <c r="L182" s="11"/>
      <c r="M182" s="39"/>
      <c r="N182" s="6"/>
      <c r="O182" s="6"/>
      <c r="P182" s="6"/>
      <c r="Q182" s="6"/>
      <c r="R182" s="6"/>
      <c r="S182" s="6"/>
    </row>
    <row r="183" spans="1:19" s="8" customFormat="1" x14ac:dyDescent="0.25">
      <c r="A183" s="6"/>
      <c r="B183" s="7"/>
      <c r="C183" s="6"/>
      <c r="D183" s="6"/>
      <c r="E183" s="6"/>
      <c r="F183" s="6"/>
      <c r="G183" s="7"/>
      <c r="H183" s="7"/>
      <c r="I183" s="6"/>
      <c r="J183" s="11"/>
      <c r="K183" s="11"/>
      <c r="L183" s="11"/>
      <c r="M183" s="39"/>
      <c r="N183" s="6"/>
      <c r="O183" s="6"/>
      <c r="P183" s="6"/>
      <c r="Q183" s="6"/>
      <c r="R183" s="6"/>
      <c r="S183" s="6"/>
    </row>
    <row r="184" spans="1:19" s="8" customFormat="1" x14ac:dyDescent="0.25">
      <c r="A184" s="6"/>
      <c r="B184" s="7"/>
      <c r="C184" s="6"/>
      <c r="D184" s="6"/>
      <c r="E184" s="6"/>
      <c r="F184" s="6"/>
      <c r="G184" s="7"/>
      <c r="H184" s="7"/>
      <c r="I184" s="6"/>
      <c r="J184" s="11"/>
      <c r="K184" s="11"/>
      <c r="L184" s="11"/>
      <c r="M184" s="39"/>
      <c r="N184" s="6"/>
      <c r="O184" s="6"/>
      <c r="P184" s="6"/>
      <c r="Q184" s="6"/>
      <c r="R184" s="6"/>
      <c r="S184" s="6"/>
    </row>
    <row r="185" spans="1:19" s="8" customFormat="1" x14ac:dyDescent="0.25">
      <c r="A185" s="6"/>
      <c r="B185" s="7"/>
      <c r="C185" s="6"/>
      <c r="D185" s="6"/>
      <c r="E185" s="6"/>
      <c r="F185" s="6"/>
      <c r="G185" s="7"/>
      <c r="H185" s="7"/>
      <c r="I185" s="6"/>
      <c r="J185" s="11"/>
      <c r="K185" s="11"/>
      <c r="L185" s="11"/>
      <c r="M185" s="39"/>
      <c r="N185" s="6"/>
      <c r="O185" s="6"/>
      <c r="P185" s="6"/>
      <c r="Q185" s="6"/>
      <c r="R185" s="6"/>
      <c r="S185" s="6"/>
    </row>
    <row r="186" spans="1:19" s="8" customFormat="1" x14ac:dyDescent="0.25">
      <c r="A186" s="6"/>
      <c r="B186" s="7"/>
      <c r="C186" s="6"/>
      <c r="D186" s="6"/>
      <c r="E186" s="6"/>
      <c r="F186" s="6"/>
      <c r="G186" s="7"/>
      <c r="H186" s="7"/>
      <c r="I186" s="6"/>
      <c r="J186" s="11"/>
      <c r="K186" s="11"/>
      <c r="L186" s="11"/>
      <c r="M186" s="39"/>
      <c r="N186" s="6"/>
      <c r="O186" s="6"/>
      <c r="P186" s="6"/>
      <c r="Q186" s="6"/>
      <c r="R186" s="6"/>
      <c r="S186" s="6"/>
    </row>
    <row r="187" spans="1:19" s="8" customFormat="1" ht="408" customHeight="1" x14ac:dyDescent="0.25">
      <c r="A187" s="6"/>
      <c r="B187" s="7"/>
      <c r="C187" s="6"/>
      <c r="D187" s="6"/>
      <c r="E187" s="6"/>
      <c r="F187" s="6"/>
      <c r="G187" s="7"/>
      <c r="H187" s="7"/>
      <c r="I187" s="6"/>
      <c r="J187" s="11"/>
      <c r="K187" s="11"/>
      <c r="L187" s="11"/>
      <c r="M187" s="39"/>
      <c r="N187" s="6"/>
      <c r="O187" s="6"/>
      <c r="P187" s="6"/>
      <c r="Q187" s="6"/>
      <c r="R187" s="6"/>
      <c r="S187" s="6"/>
    </row>
    <row r="188" spans="1:19" s="8" customFormat="1" x14ac:dyDescent="0.25">
      <c r="A188" s="6"/>
      <c r="B188" s="7"/>
      <c r="C188" s="6"/>
      <c r="D188" s="6"/>
      <c r="E188" s="6"/>
      <c r="F188" s="6"/>
      <c r="G188" s="7"/>
      <c r="H188" s="7"/>
      <c r="I188" s="6"/>
      <c r="J188" s="11"/>
      <c r="K188" s="11"/>
      <c r="L188" s="11"/>
      <c r="M188" s="39"/>
      <c r="N188" s="6"/>
      <c r="O188" s="6"/>
      <c r="P188" s="6"/>
      <c r="Q188" s="6"/>
      <c r="R188" s="6"/>
      <c r="S188" s="6"/>
    </row>
    <row r="189" spans="1:19" s="8" customFormat="1" x14ac:dyDescent="0.25">
      <c r="A189" s="6"/>
      <c r="B189" s="7"/>
      <c r="C189" s="6"/>
      <c r="D189" s="6"/>
      <c r="E189" s="6"/>
      <c r="F189" s="6"/>
      <c r="G189" s="7"/>
      <c r="H189" s="7"/>
      <c r="I189" s="6"/>
      <c r="J189" s="11"/>
      <c r="K189" s="11"/>
      <c r="L189" s="11"/>
      <c r="M189" s="39"/>
      <c r="N189" s="6"/>
      <c r="O189" s="6"/>
      <c r="P189" s="6"/>
      <c r="Q189" s="6"/>
      <c r="R189" s="6"/>
      <c r="S189" s="6"/>
    </row>
    <row r="190" spans="1:19" s="8" customFormat="1" x14ac:dyDescent="0.25">
      <c r="A190" s="6"/>
      <c r="B190" s="7"/>
      <c r="C190" s="6"/>
      <c r="D190" s="6"/>
      <c r="E190" s="6"/>
      <c r="F190" s="6"/>
      <c r="G190" s="7"/>
      <c r="H190" s="7"/>
      <c r="I190" s="6"/>
      <c r="J190" s="11"/>
      <c r="K190" s="11"/>
      <c r="L190" s="11"/>
      <c r="M190" s="39"/>
      <c r="N190" s="6"/>
      <c r="O190" s="6"/>
      <c r="P190" s="6"/>
      <c r="Q190" s="6"/>
      <c r="R190" s="6"/>
      <c r="S190" s="6"/>
    </row>
    <row r="191" spans="1:19" s="8" customFormat="1" x14ac:dyDescent="0.25">
      <c r="A191" s="6"/>
      <c r="B191" s="7"/>
      <c r="C191" s="6"/>
      <c r="D191" s="6"/>
      <c r="E191" s="6"/>
      <c r="F191" s="6"/>
      <c r="G191" s="7"/>
      <c r="H191" s="7"/>
      <c r="I191" s="6"/>
      <c r="J191" s="11"/>
      <c r="K191" s="11"/>
      <c r="L191" s="11"/>
      <c r="M191" s="39"/>
      <c r="N191" s="6"/>
      <c r="O191" s="6"/>
      <c r="P191" s="6"/>
      <c r="Q191" s="6"/>
      <c r="R191" s="6"/>
      <c r="S191" s="6"/>
    </row>
    <row r="192" spans="1:19" s="8" customFormat="1" x14ac:dyDescent="0.25">
      <c r="A192" s="6"/>
      <c r="B192" s="7"/>
      <c r="C192" s="6"/>
      <c r="D192" s="6"/>
      <c r="E192" s="6"/>
      <c r="F192" s="6"/>
      <c r="G192" s="7"/>
      <c r="H192" s="7"/>
      <c r="I192" s="6"/>
      <c r="J192" s="11"/>
      <c r="K192" s="11"/>
      <c r="L192" s="11"/>
      <c r="M192" s="39"/>
      <c r="N192" s="6"/>
      <c r="O192" s="6"/>
      <c r="P192" s="6"/>
      <c r="Q192" s="6"/>
      <c r="R192" s="6"/>
      <c r="S192" s="6"/>
    </row>
    <row r="193" spans="1:19" s="8" customFormat="1" x14ac:dyDescent="0.25">
      <c r="A193" s="6"/>
      <c r="B193" s="7"/>
      <c r="C193" s="6"/>
      <c r="D193" s="6"/>
      <c r="E193" s="6"/>
      <c r="F193" s="6"/>
      <c r="G193" s="7"/>
      <c r="H193" s="7"/>
      <c r="I193" s="6"/>
      <c r="J193" s="11"/>
      <c r="K193" s="11"/>
      <c r="L193" s="11"/>
      <c r="M193" s="39"/>
      <c r="N193" s="6"/>
      <c r="O193" s="6"/>
      <c r="P193" s="6"/>
      <c r="Q193" s="6"/>
      <c r="R193" s="6"/>
      <c r="S193" s="6"/>
    </row>
    <row r="194" spans="1:19" s="8" customFormat="1" x14ac:dyDescent="0.25">
      <c r="A194" s="6"/>
      <c r="B194" s="7"/>
      <c r="C194" s="6"/>
      <c r="D194" s="6"/>
      <c r="E194" s="6"/>
      <c r="F194" s="6"/>
      <c r="G194" s="7"/>
      <c r="H194" s="7"/>
      <c r="I194" s="6"/>
      <c r="J194" s="11"/>
      <c r="K194" s="11"/>
      <c r="L194" s="11"/>
      <c r="M194" s="39"/>
      <c r="N194" s="6"/>
      <c r="O194" s="6"/>
      <c r="P194" s="6"/>
      <c r="Q194" s="6"/>
      <c r="R194" s="6"/>
      <c r="S194" s="6"/>
    </row>
    <row r="195" spans="1:19" s="8" customFormat="1" x14ac:dyDescent="0.25">
      <c r="A195" s="6"/>
      <c r="B195" s="7"/>
      <c r="C195" s="6"/>
      <c r="D195" s="6"/>
      <c r="E195" s="6"/>
      <c r="F195" s="6"/>
      <c r="G195" s="7"/>
      <c r="H195" s="7"/>
      <c r="I195" s="6"/>
      <c r="J195" s="11"/>
      <c r="K195" s="11"/>
      <c r="L195" s="11"/>
      <c r="M195" s="39"/>
      <c r="N195" s="6"/>
      <c r="O195" s="6"/>
      <c r="P195" s="6"/>
      <c r="Q195" s="6"/>
      <c r="R195" s="6"/>
      <c r="S195" s="6"/>
    </row>
    <row r="196" spans="1:19" s="8" customFormat="1" x14ac:dyDescent="0.25">
      <c r="A196" s="6"/>
      <c r="B196" s="7"/>
      <c r="C196" s="6"/>
      <c r="D196" s="6"/>
      <c r="E196" s="6"/>
      <c r="F196" s="6"/>
      <c r="G196" s="7"/>
      <c r="H196" s="7"/>
      <c r="I196" s="6"/>
      <c r="J196" s="11"/>
      <c r="K196" s="11"/>
      <c r="L196" s="11"/>
      <c r="M196" s="39"/>
      <c r="N196" s="6"/>
      <c r="O196" s="6"/>
      <c r="P196" s="6"/>
      <c r="Q196" s="6"/>
      <c r="R196" s="6"/>
      <c r="S196" s="6"/>
    </row>
    <row r="197" spans="1:19" s="8" customFormat="1" x14ac:dyDescent="0.25">
      <c r="A197" s="6"/>
      <c r="B197" s="7"/>
      <c r="C197" s="6"/>
      <c r="D197" s="6"/>
      <c r="E197" s="6"/>
      <c r="F197" s="6"/>
      <c r="G197" s="7"/>
      <c r="H197" s="7"/>
      <c r="I197" s="6"/>
      <c r="J197" s="11"/>
      <c r="K197" s="11"/>
      <c r="L197" s="11"/>
      <c r="M197" s="39"/>
      <c r="N197" s="6"/>
      <c r="O197" s="7"/>
      <c r="P197" s="6"/>
      <c r="Q197" s="6"/>
      <c r="R197" s="6"/>
      <c r="S197" s="6"/>
    </row>
    <row r="198" spans="1:19" s="8" customFormat="1" x14ac:dyDescent="0.25">
      <c r="A198" s="6"/>
      <c r="B198" s="7"/>
      <c r="C198" s="6"/>
      <c r="D198" s="6"/>
      <c r="E198" s="6"/>
      <c r="F198" s="6"/>
      <c r="G198" s="7"/>
      <c r="H198" s="7"/>
      <c r="I198" s="6"/>
      <c r="J198" s="11"/>
      <c r="K198" s="11"/>
      <c r="L198" s="11"/>
      <c r="M198" s="39"/>
      <c r="N198" s="6"/>
      <c r="O198" s="6"/>
      <c r="P198" s="9"/>
      <c r="Q198" s="6"/>
      <c r="R198" s="6"/>
      <c r="S198" s="6"/>
    </row>
    <row r="199" spans="1:19" s="8" customFormat="1" x14ac:dyDescent="0.25">
      <c r="A199" s="6"/>
      <c r="B199" s="7"/>
      <c r="C199" s="6"/>
      <c r="D199" s="6"/>
      <c r="E199" s="6"/>
      <c r="F199" s="6"/>
      <c r="G199" s="7"/>
      <c r="H199" s="7"/>
      <c r="I199" s="6"/>
      <c r="J199" s="11"/>
      <c r="K199" s="11"/>
      <c r="L199" s="11"/>
      <c r="M199" s="39"/>
      <c r="N199" s="6"/>
      <c r="O199" s="6"/>
      <c r="P199" s="6"/>
      <c r="Q199" s="6"/>
      <c r="R199" s="6"/>
      <c r="S199" s="6"/>
    </row>
    <row r="200" spans="1:19" s="8" customFormat="1" x14ac:dyDescent="0.25">
      <c r="A200" s="6"/>
      <c r="B200" s="7"/>
      <c r="C200" s="6"/>
      <c r="D200" s="6"/>
      <c r="E200" s="6"/>
      <c r="F200" s="6"/>
      <c r="G200" s="7"/>
      <c r="H200" s="7"/>
      <c r="I200" s="6"/>
      <c r="J200" s="11"/>
      <c r="K200" s="11"/>
      <c r="L200" s="11"/>
      <c r="M200" s="39"/>
      <c r="N200" s="6"/>
      <c r="O200" s="6"/>
      <c r="P200" s="6"/>
      <c r="Q200" s="6"/>
      <c r="R200" s="6"/>
      <c r="S200" s="6"/>
    </row>
    <row r="201" spans="1:19" s="8" customFormat="1" x14ac:dyDescent="0.25">
      <c r="A201" s="6"/>
      <c r="B201" s="7"/>
      <c r="C201" s="6"/>
      <c r="D201" s="6"/>
      <c r="E201" s="6"/>
      <c r="F201" s="6"/>
      <c r="G201" s="7"/>
      <c r="H201" s="7"/>
      <c r="I201" s="6"/>
      <c r="J201" s="11"/>
      <c r="K201" s="11"/>
      <c r="L201" s="11"/>
      <c r="M201" s="39"/>
      <c r="N201" s="6"/>
      <c r="O201" s="6"/>
      <c r="P201" s="6"/>
      <c r="Q201" s="6"/>
      <c r="R201" s="6"/>
      <c r="S201" s="6"/>
    </row>
    <row r="202" spans="1:19" s="8" customFormat="1" x14ac:dyDescent="0.25">
      <c r="A202" s="6"/>
      <c r="B202" s="7"/>
      <c r="C202" s="6"/>
      <c r="D202" s="6"/>
      <c r="E202" s="6"/>
      <c r="F202" s="6"/>
      <c r="G202" s="7"/>
      <c r="H202" s="7"/>
      <c r="I202" s="6"/>
      <c r="J202" s="11"/>
      <c r="K202" s="11"/>
      <c r="L202" s="11"/>
      <c r="M202" s="39"/>
      <c r="N202" s="6"/>
      <c r="O202" s="6"/>
      <c r="P202" s="6"/>
      <c r="Q202" s="6"/>
      <c r="R202" s="6"/>
      <c r="S202" s="6"/>
    </row>
    <row r="203" spans="1:19" s="8" customFormat="1" x14ac:dyDescent="0.25">
      <c r="A203" s="6"/>
      <c r="B203" s="7"/>
      <c r="C203" s="6"/>
      <c r="D203" s="6"/>
      <c r="E203" s="6"/>
      <c r="F203" s="6"/>
      <c r="G203" s="7"/>
      <c r="H203" s="7"/>
      <c r="I203" s="6"/>
      <c r="J203" s="11"/>
      <c r="K203" s="11"/>
      <c r="L203" s="11"/>
      <c r="M203" s="39"/>
      <c r="N203" s="6"/>
      <c r="O203" s="6"/>
      <c r="P203" s="6"/>
      <c r="Q203" s="6"/>
      <c r="R203" s="6"/>
      <c r="S203" s="6"/>
    </row>
    <row r="204" spans="1:19" s="8" customFormat="1" x14ac:dyDescent="0.25">
      <c r="A204" s="6"/>
      <c r="B204" s="7"/>
      <c r="C204" s="6"/>
      <c r="D204" s="6"/>
      <c r="E204" s="6"/>
      <c r="F204" s="6"/>
      <c r="G204" s="7"/>
      <c r="H204" s="7"/>
      <c r="I204" s="6"/>
      <c r="J204" s="11"/>
      <c r="K204" s="11"/>
      <c r="L204" s="11"/>
      <c r="M204" s="39"/>
      <c r="N204" s="6"/>
      <c r="O204" s="6"/>
      <c r="P204" s="6"/>
      <c r="Q204" s="6"/>
      <c r="R204" s="6"/>
      <c r="S204" s="6"/>
    </row>
    <row r="205" spans="1:19" s="8" customFormat="1" x14ac:dyDescent="0.25">
      <c r="A205" s="6"/>
      <c r="B205" s="7"/>
      <c r="C205" s="6"/>
      <c r="D205" s="6"/>
      <c r="E205" s="6"/>
      <c r="F205" s="6"/>
      <c r="G205" s="7"/>
      <c r="H205" s="7"/>
      <c r="I205" s="6"/>
      <c r="J205" s="11"/>
      <c r="K205" s="11"/>
      <c r="L205" s="11"/>
      <c r="M205" s="39"/>
      <c r="N205" s="6"/>
      <c r="O205" s="6"/>
      <c r="P205" s="6"/>
      <c r="Q205" s="6"/>
      <c r="R205" s="6"/>
      <c r="S205" s="6"/>
    </row>
    <row r="206" spans="1:19" s="8" customFormat="1" x14ac:dyDescent="0.25">
      <c r="A206" s="6"/>
      <c r="B206" s="7"/>
      <c r="C206" s="6"/>
      <c r="D206" s="6"/>
      <c r="E206" s="6"/>
      <c r="F206" s="6"/>
      <c r="G206" s="7"/>
      <c r="H206" s="7"/>
      <c r="I206" s="6"/>
      <c r="J206" s="11"/>
      <c r="K206" s="11"/>
      <c r="L206" s="11"/>
      <c r="M206" s="39"/>
      <c r="N206" s="6"/>
      <c r="O206" s="6"/>
      <c r="P206" s="6"/>
      <c r="Q206" s="6"/>
      <c r="R206" s="6"/>
      <c r="S206" s="6"/>
    </row>
    <row r="207" spans="1:19" s="8" customFormat="1" x14ac:dyDescent="0.25">
      <c r="A207" s="6"/>
      <c r="B207" s="7"/>
      <c r="C207" s="6"/>
      <c r="D207" s="6"/>
      <c r="E207" s="6"/>
      <c r="F207" s="6"/>
      <c r="G207" s="7"/>
      <c r="H207" s="7"/>
      <c r="I207" s="6"/>
      <c r="J207" s="11"/>
      <c r="K207" s="11"/>
      <c r="L207" s="11"/>
      <c r="M207" s="39"/>
      <c r="N207" s="6"/>
      <c r="O207" s="6"/>
      <c r="P207" s="6"/>
      <c r="Q207" s="6"/>
      <c r="R207" s="6"/>
      <c r="S207" s="6"/>
    </row>
    <row r="208" spans="1:19" s="8" customFormat="1" x14ac:dyDescent="0.25">
      <c r="A208" s="6"/>
      <c r="B208" s="7"/>
      <c r="C208" s="6"/>
      <c r="D208" s="6"/>
      <c r="E208" s="6"/>
      <c r="F208" s="6"/>
      <c r="G208" s="7"/>
      <c r="H208" s="7"/>
      <c r="I208" s="6"/>
      <c r="J208" s="11"/>
      <c r="K208" s="11"/>
      <c r="L208" s="11"/>
      <c r="M208" s="39"/>
      <c r="N208" s="6"/>
      <c r="O208" s="6"/>
      <c r="P208" s="6"/>
      <c r="Q208" s="6"/>
      <c r="R208" s="6"/>
      <c r="S208" s="6"/>
    </row>
    <row r="209" spans="1:19" s="8" customFormat="1" ht="171.6" customHeight="1" x14ac:dyDescent="0.25">
      <c r="A209" s="6"/>
      <c r="B209" s="7"/>
      <c r="C209" s="6"/>
      <c r="D209" s="6"/>
      <c r="E209" s="6"/>
      <c r="F209" s="6"/>
      <c r="G209" s="7"/>
      <c r="H209" s="7"/>
      <c r="I209" s="6"/>
      <c r="J209" s="11"/>
      <c r="K209" s="11"/>
      <c r="L209" s="11"/>
      <c r="M209" s="39"/>
      <c r="N209" s="6"/>
      <c r="O209" s="6"/>
      <c r="P209" s="6"/>
      <c r="Q209" s="6"/>
      <c r="R209" s="6"/>
      <c r="S209" s="6"/>
    </row>
    <row r="210" spans="1:19" s="8" customFormat="1" x14ac:dyDescent="0.25">
      <c r="A210" s="6"/>
      <c r="B210" s="7"/>
      <c r="C210" s="6"/>
      <c r="D210" s="6"/>
      <c r="E210" s="6"/>
      <c r="F210" s="6"/>
      <c r="G210" s="7"/>
      <c r="H210" s="7"/>
      <c r="I210" s="6"/>
      <c r="J210" s="11"/>
      <c r="K210" s="11"/>
      <c r="L210" s="11"/>
      <c r="M210" s="39"/>
      <c r="N210" s="6"/>
      <c r="O210" s="7"/>
      <c r="P210" s="6"/>
      <c r="Q210" s="6"/>
      <c r="R210" s="6"/>
      <c r="S210" s="6"/>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s>
  <printOptions horizontalCentered="1"/>
  <pageMargins left="0.25" right="0.25" top="0.25" bottom="0.25" header="0.3" footer="0.3"/>
  <pageSetup paperSize="5" scale="42" fitToHeight="0" orientation="landscape" horizontalDpi="200" verticalDpi="200" r:id="rId4"/>
  <rowBreaks count="2" manualBreakCount="2">
    <brk id="183" max="18" man="1"/>
    <brk id="192"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C531"/>
  <sheetViews>
    <sheetView zoomScaleNormal="100" workbookViewId="0">
      <selection activeCell="A11" sqref="A11"/>
    </sheetView>
  </sheetViews>
  <sheetFormatPr defaultColWidth="8.77734375" defaultRowHeight="14.4" x14ac:dyDescent="0.3"/>
  <cols>
    <col min="1" max="1" width="8.77734375" style="35"/>
    <col min="2" max="2" width="70.21875" style="34" customWidth="1"/>
    <col min="3" max="3" width="5.21875" style="36" customWidth="1"/>
    <col min="4" max="16384" width="8.77734375" style="34"/>
  </cols>
  <sheetData>
    <row r="1" spans="1:3" x14ac:dyDescent="0.3">
      <c r="A1" s="61">
        <v>1</v>
      </c>
      <c r="B1" s="58" t="s">
        <v>56</v>
      </c>
      <c r="C1" s="59">
        <v>2</v>
      </c>
    </row>
    <row r="2" spans="1:3" x14ac:dyDescent="0.3">
      <c r="A2" s="61">
        <v>1.1000000000000001</v>
      </c>
      <c r="B2" s="58" t="s">
        <v>57</v>
      </c>
      <c r="C2" s="59">
        <v>2</v>
      </c>
    </row>
    <row r="3" spans="1:3" x14ac:dyDescent="0.3">
      <c r="A3" s="61" t="s">
        <v>42</v>
      </c>
      <c r="B3" s="58" t="s">
        <v>58</v>
      </c>
      <c r="C3" s="59">
        <v>5</v>
      </c>
    </row>
    <row r="4" spans="1:3" x14ac:dyDescent="0.3">
      <c r="A4" s="61" t="s">
        <v>59</v>
      </c>
      <c r="B4" s="58" t="s">
        <v>60</v>
      </c>
      <c r="C4" s="59">
        <v>7</v>
      </c>
    </row>
    <row r="5" spans="1:3" x14ac:dyDescent="0.3">
      <c r="A5" s="61">
        <v>1.2</v>
      </c>
      <c r="B5" s="58" t="s">
        <v>61</v>
      </c>
      <c r="C5" s="59">
        <v>14</v>
      </c>
    </row>
    <row r="6" spans="1:3" x14ac:dyDescent="0.3">
      <c r="A6" s="61">
        <v>2</v>
      </c>
      <c r="B6" s="58" t="s">
        <v>62</v>
      </c>
      <c r="C6" s="59">
        <v>15</v>
      </c>
    </row>
    <row r="7" spans="1:3" x14ac:dyDescent="0.3">
      <c r="A7" s="61">
        <v>2.1</v>
      </c>
      <c r="B7" s="58" t="s">
        <v>63</v>
      </c>
      <c r="C7" s="59">
        <v>15</v>
      </c>
    </row>
    <row r="8" spans="1:3" x14ac:dyDescent="0.3">
      <c r="A8" s="61" t="s">
        <v>64</v>
      </c>
      <c r="B8" s="58" t="s">
        <v>65</v>
      </c>
      <c r="C8" s="59">
        <v>16</v>
      </c>
    </row>
    <row r="9" spans="1:3" x14ac:dyDescent="0.3">
      <c r="A9" s="61" t="s">
        <v>66</v>
      </c>
      <c r="B9" s="58" t="s">
        <v>67</v>
      </c>
      <c r="C9" s="59">
        <v>16</v>
      </c>
    </row>
    <row r="10" spans="1:3" x14ac:dyDescent="0.3">
      <c r="A10" s="62" t="s">
        <v>68</v>
      </c>
      <c r="B10" s="58" t="s">
        <v>69</v>
      </c>
      <c r="C10" s="59">
        <v>16</v>
      </c>
    </row>
    <row r="11" spans="1:3" x14ac:dyDescent="0.3">
      <c r="A11" s="62" t="s">
        <v>70</v>
      </c>
      <c r="B11" s="58" t="s">
        <v>71</v>
      </c>
      <c r="C11" s="59">
        <v>17</v>
      </c>
    </row>
    <row r="12" spans="1:3" x14ac:dyDescent="0.3">
      <c r="A12" s="61" t="s">
        <v>72</v>
      </c>
      <c r="B12" s="58" t="s">
        <v>73</v>
      </c>
      <c r="C12" s="59">
        <v>17</v>
      </c>
    </row>
    <row r="13" spans="1:3" x14ac:dyDescent="0.3">
      <c r="A13" s="61" t="s">
        <v>74</v>
      </c>
      <c r="B13" s="58" t="s">
        <v>75</v>
      </c>
      <c r="C13" s="59">
        <v>17</v>
      </c>
    </row>
    <row r="14" spans="1:3" x14ac:dyDescent="0.3">
      <c r="A14" s="61" t="s">
        <v>76</v>
      </c>
      <c r="B14" s="58" t="s">
        <v>77</v>
      </c>
      <c r="C14" s="59">
        <v>17</v>
      </c>
    </row>
    <row r="15" spans="1:3" x14ac:dyDescent="0.3">
      <c r="A15" s="61" t="s">
        <v>78</v>
      </c>
      <c r="B15" s="58" t="s">
        <v>79</v>
      </c>
      <c r="C15" s="59">
        <v>17</v>
      </c>
    </row>
    <row r="16" spans="1:3" x14ac:dyDescent="0.3">
      <c r="A16" s="61" t="s">
        <v>80</v>
      </c>
      <c r="B16" s="58" t="s">
        <v>81</v>
      </c>
      <c r="C16" s="59">
        <v>17</v>
      </c>
    </row>
    <row r="17" spans="1:3" x14ac:dyDescent="0.3">
      <c r="A17" s="61" t="s">
        <v>82</v>
      </c>
      <c r="B17" s="58" t="s">
        <v>83</v>
      </c>
      <c r="C17" s="59">
        <v>17</v>
      </c>
    </row>
    <row r="18" spans="1:3" x14ac:dyDescent="0.3">
      <c r="A18" s="61" t="s">
        <v>84</v>
      </c>
      <c r="B18" s="58" t="s">
        <v>85</v>
      </c>
      <c r="C18" s="59">
        <v>17</v>
      </c>
    </row>
    <row r="19" spans="1:3" x14ac:dyDescent="0.3">
      <c r="A19" s="61" t="s">
        <v>86</v>
      </c>
      <c r="B19" s="58" t="s">
        <v>87</v>
      </c>
      <c r="C19" s="59">
        <v>18</v>
      </c>
    </row>
    <row r="20" spans="1:3" x14ac:dyDescent="0.3">
      <c r="A20" s="61" t="s">
        <v>88</v>
      </c>
      <c r="B20" s="58" t="s">
        <v>87</v>
      </c>
      <c r="C20" s="59">
        <v>18</v>
      </c>
    </row>
    <row r="21" spans="1:3" x14ac:dyDescent="0.3">
      <c r="A21" s="61" t="s">
        <v>89</v>
      </c>
      <c r="B21" s="58" t="s">
        <v>87</v>
      </c>
      <c r="C21" s="59">
        <v>18</v>
      </c>
    </row>
    <row r="22" spans="1:3" x14ac:dyDescent="0.3">
      <c r="A22" s="61" t="s">
        <v>90</v>
      </c>
      <c r="B22" s="58" t="s">
        <v>91</v>
      </c>
      <c r="C22" s="59">
        <v>18</v>
      </c>
    </row>
    <row r="23" spans="1:3" x14ac:dyDescent="0.3">
      <c r="A23" s="61" t="s">
        <v>92</v>
      </c>
      <c r="B23" s="58" t="s">
        <v>93</v>
      </c>
      <c r="C23" s="59">
        <v>18</v>
      </c>
    </row>
    <row r="24" spans="1:3" x14ac:dyDescent="0.3">
      <c r="A24" s="61" t="s">
        <v>94</v>
      </c>
      <c r="B24" s="58" t="s">
        <v>95</v>
      </c>
      <c r="C24" s="59">
        <v>18</v>
      </c>
    </row>
    <row r="25" spans="1:3" x14ac:dyDescent="0.3">
      <c r="A25" s="61">
        <v>2.2000000000000002</v>
      </c>
      <c r="B25" s="58" t="s">
        <v>96</v>
      </c>
      <c r="C25" s="59">
        <v>19</v>
      </c>
    </row>
    <row r="26" spans="1:3" x14ac:dyDescent="0.3">
      <c r="A26" s="61" t="s">
        <v>97</v>
      </c>
      <c r="B26" s="58" t="s">
        <v>65</v>
      </c>
      <c r="C26" s="59">
        <v>23</v>
      </c>
    </row>
    <row r="27" spans="1:3" x14ac:dyDescent="0.3">
      <c r="A27" s="61" t="s">
        <v>98</v>
      </c>
      <c r="B27" s="58" t="s">
        <v>67</v>
      </c>
      <c r="C27" s="59">
        <v>23</v>
      </c>
    </row>
    <row r="28" spans="1:3" x14ac:dyDescent="0.3">
      <c r="A28" s="61" t="s">
        <v>99</v>
      </c>
      <c r="B28" s="58" t="s">
        <v>100</v>
      </c>
      <c r="C28" s="59">
        <v>23</v>
      </c>
    </row>
    <row r="29" spans="1:3" x14ac:dyDescent="0.3">
      <c r="A29" s="61" t="s">
        <v>101</v>
      </c>
      <c r="B29" s="58" t="s">
        <v>69</v>
      </c>
      <c r="C29" s="59">
        <v>23</v>
      </c>
    </row>
    <row r="30" spans="1:3" x14ac:dyDescent="0.3">
      <c r="A30" s="61" t="s">
        <v>102</v>
      </c>
      <c r="B30" s="58" t="s">
        <v>103</v>
      </c>
      <c r="C30" s="59">
        <v>24</v>
      </c>
    </row>
    <row r="31" spans="1:3" x14ac:dyDescent="0.3">
      <c r="A31" s="61" t="s">
        <v>104</v>
      </c>
      <c r="B31" s="58" t="s">
        <v>105</v>
      </c>
      <c r="C31" s="59">
        <v>24</v>
      </c>
    </row>
    <row r="32" spans="1:3" x14ac:dyDescent="0.3">
      <c r="A32" s="61" t="s">
        <v>106</v>
      </c>
      <c r="B32" s="58" t="s">
        <v>107</v>
      </c>
      <c r="C32" s="59">
        <v>24</v>
      </c>
    </row>
    <row r="33" spans="1:3" x14ac:dyDescent="0.3">
      <c r="A33" s="61" t="s">
        <v>108</v>
      </c>
      <c r="B33" s="58" t="s">
        <v>109</v>
      </c>
      <c r="C33" s="59">
        <v>25</v>
      </c>
    </row>
    <row r="34" spans="1:3" x14ac:dyDescent="0.3">
      <c r="A34" s="61" t="s">
        <v>110</v>
      </c>
      <c r="B34" s="58" t="s">
        <v>111</v>
      </c>
      <c r="C34" s="59">
        <v>25</v>
      </c>
    </row>
    <row r="35" spans="1:3" x14ac:dyDescent="0.3">
      <c r="A35" s="61" t="s">
        <v>112</v>
      </c>
      <c r="B35" s="58" t="s">
        <v>113</v>
      </c>
      <c r="C35" s="59">
        <v>26</v>
      </c>
    </row>
    <row r="36" spans="1:3" x14ac:dyDescent="0.3">
      <c r="A36" s="61" t="s">
        <v>114</v>
      </c>
      <c r="B36" s="58" t="s">
        <v>115</v>
      </c>
      <c r="C36" s="59">
        <v>26</v>
      </c>
    </row>
    <row r="37" spans="1:3" x14ac:dyDescent="0.3">
      <c r="A37" s="61" t="s">
        <v>116</v>
      </c>
      <c r="B37" s="58" t="s">
        <v>117</v>
      </c>
      <c r="C37" s="59">
        <v>26</v>
      </c>
    </row>
    <row r="38" spans="1:3" x14ac:dyDescent="0.3">
      <c r="A38" s="61" t="s">
        <v>118</v>
      </c>
      <c r="B38" s="58" t="s">
        <v>119</v>
      </c>
      <c r="C38" s="59">
        <v>27</v>
      </c>
    </row>
    <row r="39" spans="1:3" x14ac:dyDescent="0.3">
      <c r="A39" s="61" t="s">
        <v>120</v>
      </c>
      <c r="B39" s="58" t="s">
        <v>121</v>
      </c>
      <c r="C39" s="59">
        <v>27</v>
      </c>
    </row>
    <row r="40" spans="1:3" x14ac:dyDescent="0.3">
      <c r="A40" s="61" t="s">
        <v>122</v>
      </c>
      <c r="B40" s="58" t="s">
        <v>123</v>
      </c>
      <c r="C40" s="59">
        <v>28</v>
      </c>
    </row>
    <row r="41" spans="1:3" x14ac:dyDescent="0.3">
      <c r="A41" s="61" t="s">
        <v>124</v>
      </c>
      <c r="B41" s="58" t="s">
        <v>125</v>
      </c>
      <c r="C41" s="59">
        <v>28</v>
      </c>
    </row>
    <row r="42" spans="1:3" x14ac:dyDescent="0.3">
      <c r="A42" s="61" t="s">
        <v>126</v>
      </c>
      <c r="B42" s="58" t="s">
        <v>127</v>
      </c>
      <c r="C42" s="59">
        <v>28</v>
      </c>
    </row>
    <row r="43" spans="1:3" x14ac:dyDescent="0.3">
      <c r="A43" s="61" t="s">
        <v>128</v>
      </c>
      <c r="B43" s="58" t="s">
        <v>129</v>
      </c>
      <c r="C43" s="59">
        <v>28</v>
      </c>
    </row>
    <row r="44" spans="1:3" x14ac:dyDescent="0.3">
      <c r="A44" s="61" t="s">
        <v>130</v>
      </c>
      <c r="B44" s="58" t="s">
        <v>131</v>
      </c>
      <c r="C44" s="59">
        <v>29</v>
      </c>
    </row>
    <row r="45" spans="1:3" x14ac:dyDescent="0.3">
      <c r="A45" s="61" t="s">
        <v>132</v>
      </c>
      <c r="B45" s="58" t="s">
        <v>133</v>
      </c>
      <c r="C45" s="59">
        <v>29</v>
      </c>
    </row>
    <row r="46" spans="1:3" x14ac:dyDescent="0.3">
      <c r="A46" s="61" t="s">
        <v>134</v>
      </c>
      <c r="B46" s="58" t="s">
        <v>135</v>
      </c>
      <c r="C46" s="59">
        <v>29</v>
      </c>
    </row>
    <row r="47" spans="1:3" x14ac:dyDescent="0.3">
      <c r="A47" s="61" t="s">
        <v>136</v>
      </c>
      <c r="B47" s="58" t="s">
        <v>137</v>
      </c>
      <c r="C47" s="59">
        <v>30</v>
      </c>
    </row>
    <row r="48" spans="1:3" x14ac:dyDescent="0.3">
      <c r="A48" s="61" t="s">
        <v>138</v>
      </c>
      <c r="B48" s="58" t="s">
        <v>139</v>
      </c>
      <c r="C48" s="59">
        <v>30</v>
      </c>
    </row>
    <row r="49" spans="1:3" x14ac:dyDescent="0.3">
      <c r="A49" s="61" t="s">
        <v>140</v>
      </c>
      <c r="B49" s="58" t="s">
        <v>141</v>
      </c>
      <c r="C49" s="59">
        <v>31</v>
      </c>
    </row>
    <row r="50" spans="1:3" x14ac:dyDescent="0.3">
      <c r="A50" s="61" t="s">
        <v>142</v>
      </c>
      <c r="B50" s="58" t="s">
        <v>143</v>
      </c>
      <c r="C50" s="59">
        <v>31</v>
      </c>
    </row>
    <row r="51" spans="1:3" x14ac:dyDescent="0.3">
      <c r="A51" s="61" t="s">
        <v>144</v>
      </c>
      <c r="B51" s="58" t="s">
        <v>145</v>
      </c>
      <c r="C51" s="59">
        <v>31</v>
      </c>
    </row>
    <row r="52" spans="1:3" x14ac:dyDescent="0.3">
      <c r="A52" s="61" t="s">
        <v>146</v>
      </c>
      <c r="B52" s="58" t="s">
        <v>147</v>
      </c>
      <c r="C52" s="59">
        <v>32</v>
      </c>
    </row>
    <row r="53" spans="1:3" x14ac:dyDescent="0.3">
      <c r="A53" s="61" t="s">
        <v>148</v>
      </c>
      <c r="B53" s="58" t="s">
        <v>149</v>
      </c>
      <c r="C53" s="59">
        <v>32</v>
      </c>
    </row>
    <row r="54" spans="1:3" x14ac:dyDescent="0.3">
      <c r="A54" s="61" t="s">
        <v>150</v>
      </c>
      <c r="B54" s="58" t="s">
        <v>151</v>
      </c>
      <c r="C54" s="59">
        <v>32</v>
      </c>
    </row>
    <row r="55" spans="1:3" x14ac:dyDescent="0.3">
      <c r="A55" s="61" t="s">
        <v>152</v>
      </c>
      <c r="B55" s="58" t="s">
        <v>153</v>
      </c>
      <c r="C55" s="59">
        <v>33</v>
      </c>
    </row>
    <row r="56" spans="1:3" x14ac:dyDescent="0.3">
      <c r="A56" s="61" t="s">
        <v>154</v>
      </c>
      <c r="B56" s="58" t="s">
        <v>77</v>
      </c>
      <c r="C56" s="59">
        <v>33</v>
      </c>
    </row>
    <row r="57" spans="1:3" x14ac:dyDescent="0.3">
      <c r="A57" s="61" t="s">
        <v>155</v>
      </c>
      <c r="B57" s="58" t="s">
        <v>156</v>
      </c>
      <c r="C57" s="59">
        <v>33</v>
      </c>
    </row>
    <row r="58" spans="1:3" x14ac:dyDescent="0.3">
      <c r="A58" s="61" t="s">
        <v>157</v>
      </c>
      <c r="B58" s="58" t="s">
        <v>79</v>
      </c>
      <c r="C58" s="59">
        <v>33</v>
      </c>
    </row>
    <row r="59" spans="1:3" x14ac:dyDescent="0.3">
      <c r="A59" s="61" t="s">
        <v>158</v>
      </c>
      <c r="B59" s="58" t="s">
        <v>159</v>
      </c>
      <c r="C59" s="59">
        <v>33</v>
      </c>
    </row>
    <row r="60" spans="1:3" x14ac:dyDescent="0.3">
      <c r="A60" s="61" t="s">
        <v>160</v>
      </c>
      <c r="B60" s="58" t="s">
        <v>161</v>
      </c>
      <c r="C60" s="59">
        <v>34</v>
      </c>
    </row>
    <row r="61" spans="1:3" x14ac:dyDescent="0.3">
      <c r="A61" s="61" t="s">
        <v>162</v>
      </c>
      <c r="B61" s="58" t="s">
        <v>163</v>
      </c>
      <c r="C61" s="59">
        <v>34</v>
      </c>
    </row>
    <row r="62" spans="1:3" x14ac:dyDescent="0.3">
      <c r="A62" s="61" t="s">
        <v>164</v>
      </c>
      <c r="B62" s="58" t="s">
        <v>83</v>
      </c>
      <c r="C62" s="59">
        <v>34</v>
      </c>
    </row>
    <row r="63" spans="1:3" x14ac:dyDescent="0.3">
      <c r="A63" s="61" t="s">
        <v>165</v>
      </c>
      <c r="B63" s="58" t="s">
        <v>166</v>
      </c>
      <c r="C63" s="59">
        <v>34</v>
      </c>
    </row>
    <row r="64" spans="1:3" x14ac:dyDescent="0.3">
      <c r="A64" s="61" t="s">
        <v>167</v>
      </c>
      <c r="B64" s="58" t="s">
        <v>168</v>
      </c>
      <c r="C64" s="59">
        <v>35</v>
      </c>
    </row>
    <row r="65" spans="1:3" x14ac:dyDescent="0.3">
      <c r="A65" s="61" t="s">
        <v>169</v>
      </c>
      <c r="B65" s="58" t="s">
        <v>170</v>
      </c>
      <c r="C65" s="59">
        <v>35</v>
      </c>
    </row>
    <row r="66" spans="1:3" x14ac:dyDescent="0.3">
      <c r="A66" s="61" t="s">
        <v>171</v>
      </c>
      <c r="B66" s="58" t="s">
        <v>91</v>
      </c>
      <c r="C66" s="59">
        <v>35</v>
      </c>
    </row>
    <row r="67" spans="1:3" x14ac:dyDescent="0.3">
      <c r="A67" s="61" t="s">
        <v>172</v>
      </c>
      <c r="B67" s="58" t="s">
        <v>93</v>
      </c>
      <c r="C67" s="59">
        <v>35</v>
      </c>
    </row>
    <row r="68" spans="1:3" x14ac:dyDescent="0.3">
      <c r="A68" s="61" t="s">
        <v>173</v>
      </c>
      <c r="B68" s="58" t="s">
        <v>174</v>
      </c>
      <c r="C68" s="59">
        <v>35</v>
      </c>
    </row>
    <row r="69" spans="1:3" x14ac:dyDescent="0.3">
      <c r="A69" s="61" t="s">
        <v>175</v>
      </c>
      <c r="B69" s="58" t="s">
        <v>176</v>
      </c>
      <c r="C69" s="59">
        <v>35</v>
      </c>
    </row>
    <row r="70" spans="1:3" x14ac:dyDescent="0.3">
      <c r="A70" s="61" t="s">
        <v>177</v>
      </c>
      <c r="B70" s="58" t="s">
        <v>178</v>
      </c>
      <c r="C70" s="59">
        <v>36</v>
      </c>
    </row>
    <row r="71" spans="1:3" x14ac:dyDescent="0.3">
      <c r="A71" s="61" t="s">
        <v>179</v>
      </c>
      <c r="B71" s="58" t="s">
        <v>180</v>
      </c>
      <c r="C71" s="59">
        <v>36</v>
      </c>
    </row>
    <row r="72" spans="1:3" x14ac:dyDescent="0.3">
      <c r="A72" s="61">
        <v>3</v>
      </c>
      <c r="B72" s="58" t="s">
        <v>181</v>
      </c>
      <c r="C72" s="59">
        <v>37</v>
      </c>
    </row>
    <row r="73" spans="1:3" x14ac:dyDescent="0.3">
      <c r="A73" s="61">
        <v>4</v>
      </c>
      <c r="B73" s="58" t="s">
        <v>182</v>
      </c>
      <c r="C73" s="59">
        <v>39</v>
      </c>
    </row>
    <row r="74" spans="1:3" x14ac:dyDescent="0.3">
      <c r="A74" s="61">
        <v>4.0999999999999996</v>
      </c>
      <c r="B74" s="58" t="s">
        <v>183</v>
      </c>
      <c r="C74" s="59">
        <v>39</v>
      </c>
    </row>
    <row r="75" spans="1:3" x14ac:dyDescent="0.3">
      <c r="A75" s="61" t="s">
        <v>184</v>
      </c>
      <c r="B75" s="58" t="s">
        <v>185</v>
      </c>
      <c r="C75" s="59">
        <v>39</v>
      </c>
    </row>
    <row r="76" spans="1:3" x14ac:dyDescent="0.3">
      <c r="A76" s="61" t="s">
        <v>186</v>
      </c>
      <c r="B76" s="58" t="s">
        <v>187</v>
      </c>
      <c r="C76" s="59">
        <v>39</v>
      </c>
    </row>
    <row r="77" spans="1:3" x14ac:dyDescent="0.3">
      <c r="A77" s="61">
        <v>4.2</v>
      </c>
      <c r="B77" s="58" t="s">
        <v>188</v>
      </c>
      <c r="C77" s="59">
        <v>39</v>
      </c>
    </row>
    <row r="78" spans="1:3" x14ac:dyDescent="0.3">
      <c r="A78" s="61">
        <v>5</v>
      </c>
      <c r="B78" s="58" t="s">
        <v>189</v>
      </c>
      <c r="C78" s="59">
        <v>40</v>
      </c>
    </row>
    <row r="79" spans="1:3" x14ac:dyDescent="0.3">
      <c r="A79" s="61">
        <v>5.0999999999999996</v>
      </c>
      <c r="B79" s="58" t="s">
        <v>190</v>
      </c>
      <c r="C79" s="59">
        <v>40</v>
      </c>
    </row>
    <row r="80" spans="1:3" x14ac:dyDescent="0.3">
      <c r="A80" s="61">
        <v>5.2</v>
      </c>
      <c r="B80" s="58" t="s">
        <v>191</v>
      </c>
      <c r="C80" s="59">
        <v>41</v>
      </c>
    </row>
    <row r="81" spans="1:3" x14ac:dyDescent="0.3">
      <c r="A81" s="61">
        <v>5.3</v>
      </c>
      <c r="B81" s="58" t="s">
        <v>192</v>
      </c>
      <c r="C81" s="59">
        <v>44</v>
      </c>
    </row>
    <row r="82" spans="1:3" x14ac:dyDescent="0.3">
      <c r="A82" s="61" t="s">
        <v>41</v>
      </c>
      <c r="B82" s="58" t="s">
        <v>193</v>
      </c>
      <c r="C82" s="59">
        <v>44</v>
      </c>
    </row>
    <row r="83" spans="1:3" x14ac:dyDescent="0.3">
      <c r="A83" s="61" t="s">
        <v>40</v>
      </c>
      <c r="B83" s="58" t="s">
        <v>194</v>
      </c>
      <c r="C83" s="59">
        <v>46</v>
      </c>
    </row>
    <row r="84" spans="1:3" x14ac:dyDescent="0.3">
      <c r="A84" s="61">
        <v>5.4</v>
      </c>
      <c r="B84" s="58" t="s">
        <v>195</v>
      </c>
      <c r="C84" s="59">
        <v>50</v>
      </c>
    </row>
    <row r="85" spans="1:3" x14ac:dyDescent="0.3">
      <c r="A85" s="61">
        <v>5.5</v>
      </c>
      <c r="B85" s="58" t="s">
        <v>196</v>
      </c>
      <c r="C85" s="59">
        <v>50</v>
      </c>
    </row>
    <row r="86" spans="1:3" x14ac:dyDescent="0.3">
      <c r="A86" s="61" t="s">
        <v>197</v>
      </c>
      <c r="B86" s="58" t="s">
        <v>198</v>
      </c>
      <c r="C86" s="59">
        <v>51</v>
      </c>
    </row>
    <row r="87" spans="1:3" x14ac:dyDescent="0.3">
      <c r="A87" s="61" t="s">
        <v>199</v>
      </c>
      <c r="B87" s="58" t="s">
        <v>200</v>
      </c>
      <c r="C87" s="59">
        <v>51</v>
      </c>
    </row>
    <row r="88" spans="1:3" x14ac:dyDescent="0.3">
      <c r="A88" s="61" t="s">
        <v>201</v>
      </c>
      <c r="B88" s="58" t="s">
        <v>202</v>
      </c>
      <c r="C88" s="59">
        <v>51</v>
      </c>
    </row>
    <row r="89" spans="1:3" x14ac:dyDescent="0.3">
      <c r="A89" s="61">
        <v>5.6</v>
      </c>
      <c r="B89" s="58" t="s">
        <v>203</v>
      </c>
      <c r="C89" s="59">
        <v>52</v>
      </c>
    </row>
    <row r="90" spans="1:3" x14ac:dyDescent="0.3">
      <c r="A90" s="61" t="s">
        <v>204</v>
      </c>
      <c r="B90" s="58" t="s">
        <v>205</v>
      </c>
      <c r="C90" s="59">
        <v>54</v>
      </c>
    </row>
    <row r="91" spans="1:3" x14ac:dyDescent="0.3">
      <c r="A91" s="61" t="s">
        <v>206</v>
      </c>
      <c r="B91" s="58" t="s">
        <v>207</v>
      </c>
      <c r="C91" s="59">
        <v>55</v>
      </c>
    </row>
    <row r="92" spans="1:3" x14ac:dyDescent="0.3">
      <c r="A92" s="61" t="s">
        <v>208</v>
      </c>
      <c r="B92" s="58" t="s">
        <v>209</v>
      </c>
      <c r="C92" s="59">
        <v>58</v>
      </c>
    </row>
    <row r="93" spans="1:3" x14ac:dyDescent="0.3">
      <c r="A93" s="61" t="s">
        <v>210</v>
      </c>
      <c r="B93" s="58" t="s">
        <v>211</v>
      </c>
      <c r="C93" s="59">
        <v>58</v>
      </c>
    </row>
    <row r="94" spans="1:3" x14ac:dyDescent="0.3">
      <c r="A94" s="61" t="s">
        <v>212</v>
      </c>
      <c r="B94" s="58" t="s">
        <v>213</v>
      </c>
      <c r="C94" s="59">
        <v>59</v>
      </c>
    </row>
    <row r="95" spans="1:3" x14ac:dyDescent="0.3">
      <c r="A95" s="61" t="s">
        <v>214</v>
      </c>
      <c r="B95" s="58" t="s">
        <v>215</v>
      </c>
      <c r="C95" s="59">
        <v>60</v>
      </c>
    </row>
    <row r="96" spans="1:3" x14ac:dyDescent="0.3">
      <c r="A96" s="61" t="s">
        <v>216</v>
      </c>
      <c r="B96" s="58" t="s">
        <v>217</v>
      </c>
      <c r="C96" s="59">
        <v>63</v>
      </c>
    </row>
    <row r="97" spans="1:3" x14ac:dyDescent="0.3">
      <c r="A97" s="61" t="s">
        <v>218</v>
      </c>
      <c r="B97" s="58" t="s">
        <v>219</v>
      </c>
      <c r="C97" s="59">
        <v>63</v>
      </c>
    </row>
    <row r="98" spans="1:3" x14ac:dyDescent="0.3">
      <c r="A98" s="61">
        <v>5.7</v>
      </c>
      <c r="B98" s="58" t="s">
        <v>220</v>
      </c>
      <c r="C98" s="59">
        <v>64</v>
      </c>
    </row>
    <row r="99" spans="1:3" x14ac:dyDescent="0.3">
      <c r="A99" s="61" t="s">
        <v>221</v>
      </c>
      <c r="B99" s="58" t="s">
        <v>222</v>
      </c>
      <c r="C99" s="59">
        <v>65</v>
      </c>
    </row>
    <row r="100" spans="1:3" x14ac:dyDescent="0.3">
      <c r="A100" s="61" t="s">
        <v>223</v>
      </c>
      <c r="B100" s="58" t="s">
        <v>224</v>
      </c>
      <c r="C100" s="59">
        <v>66</v>
      </c>
    </row>
    <row r="101" spans="1:3" x14ac:dyDescent="0.3">
      <c r="A101" s="61" t="s">
        <v>225</v>
      </c>
      <c r="B101" s="58" t="s">
        <v>226</v>
      </c>
      <c r="C101" s="59">
        <v>66</v>
      </c>
    </row>
    <row r="102" spans="1:3" x14ac:dyDescent="0.3">
      <c r="A102" s="61" t="s">
        <v>227</v>
      </c>
      <c r="B102" s="58" t="s">
        <v>228</v>
      </c>
      <c r="C102" s="59">
        <v>66</v>
      </c>
    </row>
    <row r="103" spans="1:3" x14ac:dyDescent="0.3">
      <c r="A103" s="61" t="s">
        <v>229</v>
      </c>
      <c r="B103" s="58" t="s">
        <v>230</v>
      </c>
      <c r="C103" s="59">
        <v>67</v>
      </c>
    </row>
    <row r="104" spans="1:3" x14ac:dyDescent="0.3">
      <c r="A104" s="61">
        <v>5.8</v>
      </c>
      <c r="B104" s="58" t="s">
        <v>231</v>
      </c>
      <c r="C104" s="59">
        <v>84</v>
      </c>
    </row>
    <row r="105" spans="1:3" x14ac:dyDescent="0.3">
      <c r="A105" s="61" t="s">
        <v>232</v>
      </c>
      <c r="B105" s="58" t="s">
        <v>233</v>
      </c>
      <c r="C105" s="59">
        <v>85</v>
      </c>
    </row>
    <row r="106" spans="1:3" x14ac:dyDescent="0.3">
      <c r="A106" s="61" t="s">
        <v>234</v>
      </c>
      <c r="B106" s="58" t="s">
        <v>235</v>
      </c>
      <c r="C106" s="59">
        <v>87</v>
      </c>
    </row>
    <row r="107" spans="1:3" x14ac:dyDescent="0.3">
      <c r="A107" s="61">
        <v>5.9</v>
      </c>
      <c r="B107" s="58" t="s">
        <v>236</v>
      </c>
      <c r="C107" s="59">
        <v>92</v>
      </c>
    </row>
    <row r="108" spans="1:3" x14ac:dyDescent="0.3">
      <c r="A108" s="61">
        <v>5.0999999999999996</v>
      </c>
      <c r="B108" s="58" t="s">
        <v>237</v>
      </c>
      <c r="C108" s="59">
        <v>94</v>
      </c>
    </row>
    <row r="109" spans="1:3" x14ac:dyDescent="0.3">
      <c r="A109" s="61">
        <v>5.1100000000000003</v>
      </c>
      <c r="B109" s="58" t="s">
        <v>238</v>
      </c>
      <c r="C109" s="59">
        <v>95</v>
      </c>
    </row>
    <row r="110" spans="1:3" x14ac:dyDescent="0.3">
      <c r="A110" s="61">
        <v>5.12</v>
      </c>
      <c r="B110" s="58" t="s">
        <v>239</v>
      </c>
      <c r="C110" s="59">
        <v>97</v>
      </c>
    </row>
    <row r="111" spans="1:3" x14ac:dyDescent="0.3">
      <c r="A111" s="61">
        <v>5.13</v>
      </c>
      <c r="B111" s="58" t="s">
        <v>240</v>
      </c>
      <c r="C111" s="59">
        <v>98</v>
      </c>
    </row>
    <row r="112" spans="1:3" x14ac:dyDescent="0.3">
      <c r="A112" s="61">
        <v>5.14</v>
      </c>
      <c r="B112" s="58" t="s">
        <v>241</v>
      </c>
      <c r="C112" s="59">
        <v>99</v>
      </c>
    </row>
    <row r="113" spans="1:3" x14ac:dyDescent="0.3">
      <c r="A113" s="61">
        <v>5.15</v>
      </c>
      <c r="B113" s="58" t="s">
        <v>242</v>
      </c>
      <c r="C113" s="59">
        <v>100</v>
      </c>
    </row>
    <row r="114" spans="1:3" x14ac:dyDescent="0.3">
      <c r="A114" s="61">
        <v>5.16</v>
      </c>
      <c r="B114" s="58" t="s">
        <v>243</v>
      </c>
      <c r="C114" s="59">
        <v>101</v>
      </c>
    </row>
    <row r="115" spans="1:3" x14ac:dyDescent="0.3">
      <c r="A115" s="61">
        <v>5.17</v>
      </c>
      <c r="B115" s="58" t="s">
        <v>244</v>
      </c>
      <c r="C115" s="59">
        <v>102</v>
      </c>
    </row>
    <row r="116" spans="1:3" x14ac:dyDescent="0.3">
      <c r="A116" s="61" t="s">
        <v>245</v>
      </c>
      <c r="B116" s="58" t="s">
        <v>246</v>
      </c>
      <c r="C116" s="59">
        <v>103</v>
      </c>
    </row>
    <row r="117" spans="1:3" x14ac:dyDescent="0.3">
      <c r="A117" s="61" t="s">
        <v>247</v>
      </c>
      <c r="B117" s="58" t="s">
        <v>248</v>
      </c>
      <c r="C117" s="59">
        <v>105</v>
      </c>
    </row>
    <row r="118" spans="1:3" x14ac:dyDescent="0.3">
      <c r="A118" s="61" t="s">
        <v>249</v>
      </c>
      <c r="B118" s="58" t="s">
        <v>250</v>
      </c>
      <c r="C118" s="59">
        <v>107</v>
      </c>
    </row>
    <row r="119" spans="1:3" x14ac:dyDescent="0.3">
      <c r="A119" s="61" t="s">
        <v>251</v>
      </c>
      <c r="B119" s="58" t="s">
        <v>252</v>
      </c>
      <c r="C119" s="59">
        <v>107</v>
      </c>
    </row>
    <row r="120" spans="1:3" x14ac:dyDescent="0.3">
      <c r="A120" s="61" t="s">
        <v>253</v>
      </c>
      <c r="B120" s="58" t="s">
        <v>254</v>
      </c>
      <c r="C120" s="59">
        <v>107</v>
      </c>
    </row>
    <row r="121" spans="1:3" x14ac:dyDescent="0.3">
      <c r="A121" s="61">
        <v>5.18</v>
      </c>
      <c r="B121" s="58" t="s">
        <v>255</v>
      </c>
      <c r="C121" s="59">
        <v>107</v>
      </c>
    </row>
    <row r="122" spans="1:3" x14ac:dyDescent="0.3">
      <c r="A122" s="61">
        <v>5.19</v>
      </c>
      <c r="B122" s="58" t="s">
        <v>256</v>
      </c>
      <c r="C122" s="59">
        <v>108</v>
      </c>
    </row>
    <row r="123" spans="1:3" x14ac:dyDescent="0.3">
      <c r="A123" s="56"/>
      <c r="B123"/>
      <c r="C123" s="28"/>
    </row>
    <row r="124" spans="1:3" ht="23.4" x14ac:dyDescent="0.3">
      <c r="A124" s="57" t="s">
        <v>17</v>
      </c>
      <c r="B124"/>
      <c r="C124" s="28"/>
    </row>
    <row r="125" spans="1:3" x14ac:dyDescent="0.3">
      <c r="A125" s="58" t="s">
        <v>257</v>
      </c>
      <c r="B125" s="58" t="s">
        <v>257</v>
      </c>
      <c r="C125" s="58">
        <v>5</v>
      </c>
    </row>
    <row r="126" spans="1:3" x14ac:dyDescent="0.3">
      <c r="A126" s="58" t="s">
        <v>258</v>
      </c>
      <c r="B126" s="58" t="s">
        <v>258</v>
      </c>
      <c r="C126" s="58">
        <v>6</v>
      </c>
    </row>
    <row r="127" spans="1:3" x14ac:dyDescent="0.3">
      <c r="A127" s="58" t="s">
        <v>259</v>
      </c>
      <c r="B127" s="58" t="s">
        <v>259</v>
      </c>
      <c r="C127" s="58">
        <v>7</v>
      </c>
    </row>
    <row r="128" spans="1:3" x14ac:dyDescent="0.3">
      <c r="A128" s="58" t="s">
        <v>260</v>
      </c>
      <c r="B128" s="58" t="s">
        <v>260</v>
      </c>
      <c r="C128" s="58">
        <v>10</v>
      </c>
    </row>
    <row r="129" spans="1:3" x14ac:dyDescent="0.3">
      <c r="A129" s="58" t="s">
        <v>261</v>
      </c>
      <c r="B129" s="58" t="s">
        <v>261</v>
      </c>
      <c r="C129" s="58">
        <v>15</v>
      </c>
    </row>
    <row r="130" spans="1:3" x14ac:dyDescent="0.3">
      <c r="A130" s="58" t="s">
        <v>262</v>
      </c>
      <c r="B130" s="58" t="s">
        <v>262</v>
      </c>
      <c r="C130" s="58">
        <v>20</v>
      </c>
    </row>
    <row r="131" spans="1:3" x14ac:dyDescent="0.3">
      <c r="A131" s="58" t="s">
        <v>263</v>
      </c>
      <c r="B131" s="58" t="s">
        <v>263</v>
      </c>
      <c r="C131" s="58">
        <v>21</v>
      </c>
    </row>
    <row r="132" spans="1:3" x14ac:dyDescent="0.3">
      <c r="A132" s="58" t="s">
        <v>264</v>
      </c>
      <c r="B132" s="58" t="s">
        <v>264</v>
      </c>
      <c r="C132" s="58">
        <v>37</v>
      </c>
    </row>
    <row r="133" spans="1:3" x14ac:dyDescent="0.3">
      <c r="A133" s="58" t="s">
        <v>265</v>
      </c>
      <c r="B133" s="58" t="s">
        <v>265</v>
      </c>
      <c r="C133" s="58">
        <v>43</v>
      </c>
    </row>
    <row r="134" spans="1:3" x14ac:dyDescent="0.3">
      <c r="A134" s="58" t="s">
        <v>266</v>
      </c>
      <c r="B134" s="58" t="s">
        <v>266</v>
      </c>
      <c r="C134" s="58">
        <v>47</v>
      </c>
    </row>
    <row r="135" spans="1:3" x14ac:dyDescent="0.3">
      <c r="A135" s="58" t="s">
        <v>267</v>
      </c>
      <c r="B135" s="58" t="s">
        <v>267</v>
      </c>
      <c r="C135" s="58">
        <v>62</v>
      </c>
    </row>
    <row r="136" spans="1:3" x14ac:dyDescent="0.3">
      <c r="A136" s="58" t="s">
        <v>268</v>
      </c>
      <c r="B136" s="58" t="s">
        <v>268</v>
      </c>
      <c r="C136" s="58">
        <v>64</v>
      </c>
    </row>
    <row r="137" spans="1:3" x14ac:dyDescent="0.3">
      <c r="A137" s="58" t="s">
        <v>269</v>
      </c>
      <c r="B137" s="58" t="s">
        <v>269</v>
      </c>
      <c r="C137" s="58">
        <v>67</v>
      </c>
    </row>
    <row r="138" spans="1:3" x14ac:dyDescent="0.3">
      <c r="A138" s="58" t="s">
        <v>270</v>
      </c>
      <c r="B138" s="58" t="s">
        <v>270</v>
      </c>
      <c r="C138" s="58">
        <v>73</v>
      </c>
    </row>
    <row r="139" spans="1:3" x14ac:dyDescent="0.3">
      <c r="A139" s="58" t="s">
        <v>271</v>
      </c>
      <c r="B139" s="58" t="s">
        <v>271</v>
      </c>
      <c r="C139" s="58">
        <v>88</v>
      </c>
    </row>
    <row r="140" spans="1:3" x14ac:dyDescent="0.3">
      <c r="A140" s="58" t="s">
        <v>272</v>
      </c>
      <c r="B140" s="58" t="s">
        <v>272</v>
      </c>
      <c r="C140" s="58">
        <v>91</v>
      </c>
    </row>
    <row r="141" spans="1:3" x14ac:dyDescent="0.3">
      <c r="A141" s="58" t="s">
        <v>273</v>
      </c>
      <c r="B141" s="58" t="s">
        <v>273</v>
      </c>
      <c r="C141" s="58">
        <v>95</v>
      </c>
    </row>
    <row r="142" spans="1:3" x14ac:dyDescent="0.3">
      <c r="A142" s="58" t="s">
        <v>274</v>
      </c>
      <c r="B142" s="58" t="s">
        <v>274</v>
      </c>
      <c r="C142" s="58">
        <v>101</v>
      </c>
    </row>
    <row r="143" spans="1:3" x14ac:dyDescent="0.3">
      <c r="A143" s="58" t="s">
        <v>275</v>
      </c>
      <c r="B143" s="58" t="s">
        <v>275</v>
      </c>
      <c r="C143" s="58">
        <v>104</v>
      </c>
    </row>
    <row r="144" spans="1:3" x14ac:dyDescent="0.3">
      <c r="A144" s="58" t="s">
        <v>276</v>
      </c>
      <c r="B144" s="58" t="s">
        <v>276</v>
      </c>
      <c r="C144" s="58">
        <v>109</v>
      </c>
    </row>
    <row r="391" ht="15" customHeight="1" x14ac:dyDescent="0.3"/>
    <row r="531" spans="1:3" s="37" customFormat="1" x14ac:dyDescent="0.3">
      <c r="A531" s="38"/>
      <c r="C531" s="60"/>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FAA1-325C-4108-B005-6CDA55287FFF}">
  <dimension ref="A1:H210"/>
  <sheetViews>
    <sheetView workbookViewId="0">
      <selection activeCell="H9" sqref="H9"/>
    </sheetView>
  </sheetViews>
  <sheetFormatPr defaultRowHeight="13.2" x14ac:dyDescent="0.25"/>
  <cols>
    <col min="1" max="2" width="18.109375" bestFit="1" customWidth="1"/>
    <col min="3" max="3" width="17.77734375" bestFit="1" customWidth="1"/>
    <col min="4" max="4" width="8" customWidth="1"/>
    <col min="5" max="5" width="6" style="14" bestFit="1" customWidth="1"/>
    <col min="10" max="10" width="19" bestFit="1" customWidth="1"/>
    <col min="11" max="11" width="6.44140625" customWidth="1"/>
  </cols>
  <sheetData>
    <row r="1" spans="1:8" x14ac:dyDescent="0.25">
      <c r="B1" s="15" t="s">
        <v>24</v>
      </c>
    </row>
    <row r="2" spans="1:8" x14ac:dyDescent="0.25">
      <c r="A2" t="str">
        <f>'Discovery Log'!D4</f>
        <v>CalPA-1</v>
      </c>
      <c r="B2" t="str">
        <f>A2</f>
        <v>CalPA-1</v>
      </c>
      <c r="C2" s="26">
        <f>'Discovery Log'!J4</f>
        <v>45370</v>
      </c>
      <c r="D2" s="15" t="s">
        <v>19</v>
      </c>
      <c r="E2" s="27" cm="1">
        <f t="array" ref="E2">SUM(IF(FREQUENCY(IF(LEN(B2:B210)&gt;0,MATCH(B2:B210,B2:B210,0),""),IF(LEN(B2:B210)&gt;0,MATCH(B2:B210,B2:B210,0),""))&gt;0,1))</f>
        <v>2</v>
      </c>
      <c r="F2" s="16" t="s">
        <v>20</v>
      </c>
      <c r="G2" s="17"/>
      <c r="H2" s="17"/>
    </row>
    <row r="3" spans="1:8" x14ac:dyDescent="0.25">
      <c r="A3" t="str">
        <f>'Discovery Log'!D5</f>
        <v>CalPA-1</v>
      </c>
      <c r="B3" t="str">
        <f t="shared" ref="B3:B66" si="0">A3</f>
        <v>CalPA-1</v>
      </c>
      <c r="C3" s="26">
        <f>'Discovery Log'!J5</f>
        <v>45370</v>
      </c>
    </row>
    <row r="4" spans="1:8" x14ac:dyDescent="0.25">
      <c r="A4" t="str">
        <f>'Discovery Log'!D6</f>
        <v>CalPA-1</v>
      </c>
      <c r="B4" t="str">
        <f t="shared" si="0"/>
        <v>CalPA-1</v>
      </c>
      <c r="C4" s="26">
        <f>'Discovery Log'!J6</f>
        <v>45370</v>
      </c>
      <c r="D4" s="28" t="s">
        <v>32</v>
      </c>
      <c r="E4" s="27" t="e" cm="1">
        <f t="array" ref="E4">SUM(IF(FREQUENCY(IF(LEN(B2:B38)&gt;0,MATCH(B1:B38,B1:B38,0),""),IF(LEN(B1:B38)&gt;0,MATCH(B1:B38,B1:B38,0),""))&gt;0,1))</f>
        <v>#N/A</v>
      </c>
    </row>
    <row r="5" spans="1:8" x14ac:dyDescent="0.25">
      <c r="A5">
        <f>'Discovery Log'!D7</f>
        <v>0</v>
      </c>
      <c r="B5">
        <f t="shared" si="0"/>
        <v>0</v>
      </c>
      <c r="C5" s="26">
        <f>'Discovery Log'!J7</f>
        <v>0</v>
      </c>
      <c r="D5" s="28" t="s">
        <v>33</v>
      </c>
      <c r="E5" s="27" t="e" cm="1">
        <f t="array" ref="E5">SUM(IF(FREQUENCY(IF(LEN(B3:B39)&gt;0,MATCH(B2:B39,B2:B39,0),""),IF(LEN(B2:B39)&gt;0,MATCH(B2:B39,B2:B39,0),""))&gt;0,1))</f>
        <v>#N/A</v>
      </c>
    </row>
    <row r="6" spans="1:8" x14ac:dyDescent="0.25">
      <c r="A6">
        <f>'Discovery Log'!D8</f>
        <v>0</v>
      </c>
      <c r="B6">
        <f t="shared" si="0"/>
        <v>0</v>
      </c>
      <c r="C6" s="26">
        <f>'Discovery Log'!J8</f>
        <v>0</v>
      </c>
      <c r="D6" s="28" t="s">
        <v>34</v>
      </c>
      <c r="E6" s="27" t="e" cm="1">
        <f t="array" ref="E6">SUM(IF(FREQUENCY(IF(LEN(B4:B40)&gt;0,MATCH(B3:B40,B3:B40,0),""),IF(LEN(B3:B40)&gt;0,MATCH(B3:B40,B3:B40,0),""))&gt;0,1))</f>
        <v>#N/A</v>
      </c>
    </row>
    <row r="7" spans="1:8" x14ac:dyDescent="0.25">
      <c r="A7">
        <f>'Discovery Log'!D9</f>
        <v>0</v>
      </c>
      <c r="B7">
        <f t="shared" si="0"/>
        <v>0</v>
      </c>
      <c r="C7" s="26">
        <f>'Discovery Log'!J9</f>
        <v>0</v>
      </c>
      <c r="D7" s="28" t="s">
        <v>35</v>
      </c>
      <c r="E7" s="27" t="e" cm="1">
        <f t="array" ref="E7">SUM(IF(FREQUENCY(IF(LEN(B5:B41)&gt;0,MATCH(B4:B41,B4:B41,0),""),IF(LEN(B4:B41)&gt;0,MATCH(B4:B41,B4:B41,0),""))&gt;0,1))</f>
        <v>#N/A</v>
      </c>
    </row>
    <row r="8" spans="1:8" x14ac:dyDescent="0.25">
      <c r="A8">
        <f>'Discovery Log'!D10</f>
        <v>0</v>
      </c>
      <c r="B8">
        <f t="shared" si="0"/>
        <v>0</v>
      </c>
      <c r="C8" s="26">
        <f>'Discovery Log'!J10</f>
        <v>0</v>
      </c>
      <c r="D8" s="28" t="s">
        <v>36</v>
      </c>
      <c r="E8" s="27" t="e" cm="1">
        <f t="array" ref="E8">SUM(IF(FREQUENCY(IF(LEN(B6:B42)&gt;0,MATCH(B5:B42,B5:B42,0),""),IF(LEN(B5:B42)&gt;0,MATCH(B5:B42,B5:B42,0),""))&gt;0,1))</f>
        <v>#N/A</v>
      </c>
    </row>
    <row r="9" spans="1:8" x14ac:dyDescent="0.25">
      <c r="A9">
        <f>'Discovery Log'!D11</f>
        <v>0</v>
      </c>
      <c r="B9">
        <f t="shared" si="0"/>
        <v>0</v>
      </c>
      <c r="C9" s="26">
        <f>'Discovery Log'!J11</f>
        <v>0</v>
      </c>
      <c r="D9" s="28" t="s">
        <v>37</v>
      </c>
      <c r="E9" s="27" t="e" cm="1">
        <f t="array" ref="E9">SUM(IF(FREQUENCY(IF(LEN(B7:B43)&gt;0,MATCH(B6:B43,B6:B43,0),""),IF(LEN(B6:B43)&gt;0,MATCH(B6:B43,B6:B43,0),""))&gt;0,1))</f>
        <v>#N/A</v>
      </c>
    </row>
    <row r="10" spans="1:8" x14ac:dyDescent="0.25">
      <c r="A10">
        <f>'Discovery Log'!D12</f>
        <v>0</v>
      </c>
      <c r="B10">
        <f t="shared" si="0"/>
        <v>0</v>
      </c>
      <c r="C10" s="26">
        <f>'Discovery Log'!J12</f>
        <v>0</v>
      </c>
      <c r="D10" s="28" t="s">
        <v>48</v>
      </c>
      <c r="E10" s="27" t="e" cm="1">
        <f t="array" ref="E10">SUM(IF(FREQUENCY(IF(LEN(B8:B44)&gt;0,MATCH(B7:B44,B7:B44,0),""),IF(LEN(B7:B44)&gt;0,MATCH(B7:B44,B7:B44,0),""))&gt;0,1))</f>
        <v>#N/A</v>
      </c>
    </row>
    <row r="11" spans="1:8" x14ac:dyDescent="0.25">
      <c r="A11">
        <f>'Discovery Log'!D13</f>
        <v>0</v>
      </c>
      <c r="B11">
        <f t="shared" si="0"/>
        <v>0</v>
      </c>
      <c r="C11" s="26">
        <f>'Discovery Log'!J13</f>
        <v>0</v>
      </c>
      <c r="D11" s="28" t="s">
        <v>49</v>
      </c>
      <c r="E11" s="27" t="e" cm="1">
        <f t="array" ref="E11">SUM(IF(FREQUENCY(IF(LEN(B9:B45)&gt;0,MATCH(B8:B45,B8:B45,0),""),IF(LEN(B8:B45)&gt;0,MATCH(B8:B45,B8:B45,0),""))&gt;0,1))</f>
        <v>#N/A</v>
      </c>
    </row>
    <row r="12" spans="1:8" x14ac:dyDescent="0.25">
      <c r="A12">
        <f>'Discovery Log'!D14</f>
        <v>0</v>
      </c>
      <c r="B12">
        <f t="shared" si="0"/>
        <v>0</v>
      </c>
      <c r="C12" s="26">
        <f>'Discovery Log'!J14</f>
        <v>0</v>
      </c>
      <c r="D12" s="28" t="s">
        <v>50</v>
      </c>
      <c r="E12" s="27" t="e" cm="1">
        <f t="array" ref="E12">SUM(IF(FREQUENCY(IF(LEN(B10:B46)&gt;0,MATCH(B9:B46,B9:B46,0),""),IF(LEN(B9:B46)&gt;0,MATCH(B9:B46,B9:B46,0),""))&gt;0,1))</f>
        <v>#N/A</v>
      </c>
    </row>
    <row r="13" spans="1:8" x14ac:dyDescent="0.25">
      <c r="A13">
        <f>'Discovery Log'!D15</f>
        <v>0</v>
      </c>
      <c r="B13">
        <f t="shared" si="0"/>
        <v>0</v>
      </c>
      <c r="C13" s="26">
        <f>'Discovery Log'!J15</f>
        <v>0</v>
      </c>
    </row>
    <row r="14" spans="1:8" ht="13.8" thickBot="1" x14ac:dyDescent="0.3">
      <c r="A14">
        <f>'Discovery Log'!D16</f>
        <v>0</v>
      </c>
      <c r="B14">
        <f t="shared" si="0"/>
        <v>0</v>
      </c>
      <c r="C14" s="26">
        <f>'Discovery Log'!J16</f>
        <v>0</v>
      </c>
      <c r="E14" s="52" t="e">
        <f>SUM(E4:E12)</f>
        <v>#N/A</v>
      </c>
    </row>
    <row r="15" spans="1:8" ht="13.8" thickTop="1" x14ac:dyDescent="0.25">
      <c r="A15">
        <f>'Discovery Log'!D17</f>
        <v>0</v>
      </c>
      <c r="B15">
        <f t="shared" si="0"/>
        <v>0</v>
      </c>
      <c r="C15" s="26">
        <f>'Discovery Log'!J17</f>
        <v>0</v>
      </c>
    </row>
    <row r="16" spans="1:8" x14ac:dyDescent="0.25">
      <c r="A16">
        <f>'Discovery Log'!D18</f>
        <v>0</v>
      </c>
      <c r="B16">
        <f t="shared" si="0"/>
        <v>0</v>
      </c>
      <c r="C16" s="26">
        <f>'Discovery Log'!J18</f>
        <v>0</v>
      </c>
    </row>
    <row r="17" spans="1:3" x14ac:dyDescent="0.25">
      <c r="A17">
        <f>'Discovery Log'!D19</f>
        <v>0</v>
      </c>
      <c r="B17">
        <f t="shared" si="0"/>
        <v>0</v>
      </c>
      <c r="C17" s="26">
        <f>'Discovery Log'!J19</f>
        <v>0</v>
      </c>
    </row>
    <row r="18" spans="1:3" x14ac:dyDescent="0.25">
      <c r="A18">
        <f>'Discovery Log'!D20</f>
        <v>0</v>
      </c>
      <c r="B18">
        <f t="shared" si="0"/>
        <v>0</v>
      </c>
      <c r="C18" s="26">
        <f>'Discovery Log'!J20</f>
        <v>0</v>
      </c>
    </row>
    <row r="19" spans="1:3" x14ac:dyDescent="0.25">
      <c r="A19">
        <f>'Discovery Log'!D21</f>
        <v>0</v>
      </c>
      <c r="B19">
        <f t="shared" si="0"/>
        <v>0</v>
      </c>
      <c r="C19" s="26">
        <f>'Discovery Log'!J21</f>
        <v>0</v>
      </c>
    </row>
    <row r="20" spans="1:3" x14ac:dyDescent="0.25">
      <c r="A20">
        <f>'Discovery Log'!D22</f>
        <v>0</v>
      </c>
      <c r="B20">
        <f t="shared" si="0"/>
        <v>0</v>
      </c>
      <c r="C20" s="26">
        <f>'Discovery Log'!J22</f>
        <v>0</v>
      </c>
    </row>
    <row r="21" spans="1:3" x14ac:dyDescent="0.25">
      <c r="A21">
        <f>'Discovery Log'!D23</f>
        <v>0</v>
      </c>
      <c r="B21">
        <f t="shared" si="0"/>
        <v>0</v>
      </c>
      <c r="C21" s="26">
        <f>'Discovery Log'!J23</f>
        <v>0</v>
      </c>
    </row>
    <row r="22" spans="1:3" x14ac:dyDescent="0.25">
      <c r="A22">
        <f>'Discovery Log'!D24</f>
        <v>0</v>
      </c>
      <c r="B22">
        <f t="shared" si="0"/>
        <v>0</v>
      </c>
      <c r="C22" s="26">
        <f>'Discovery Log'!J24</f>
        <v>0</v>
      </c>
    </row>
    <row r="23" spans="1:3" x14ac:dyDescent="0.25">
      <c r="A23">
        <f>'Discovery Log'!D25</f>
        <v>0</v>
      </c>
      <c r="B23">
        <f t="shared" si="0"/>
        <v>0</v>
      </c>
      <c r="C23" s="26">
        <f>'Discovery Log'!J25</f>
        <v>0</v>
      </c>
    </row>
    <row r="24" spans="1:3" x14ac:dyDescent="0.25">
      <c r="A24">
        <f>'Discovery Log'!D26</f>
        <v>0</v>
      </c>
      <c r="B24">
        <f t="shared" si="0"/>
        <v>0</v>
      </c>
      <c r="C24" s="26">
        <f>'Discovery Log'!J26</f>
        <v>0</v>
      </c>
    </row>
    <row r="25" spans="1:3" x14ac:dyDescent="0.25">
      <c r="A25">
        <f>'Discovery Log'!D27</f>
        <v>0</v>
      </c>
      <c r="B25">
        <f t="shared" si="0"/>
        <v>0</v>
      </c>
      <c r="C25" s="26">
        <f>'Discovery Log'!J27</f>
        <v>0</v>
      </c>
    </row>
    <row r="26" spans="1:3" x14ac:dyDescent="0.25">
      <c r="A26">
        <f>'Discovery Log'!D28</f>
        <v>0</v>
      </c>
      <c r="B26">
        <f t="shared" si="0"/>
        <v>0</v>
      </c>
      <c r="C26" s="26">
        <f>'Discovery Log'!J28</f>
        <v>0</v>
      </c>
    </row>
    <row r="27" spans="1:3" x14ac:dyDescent="0.25">
      <c r="A27">
        <f>'Discovery Log'!D29</f>
        <v>0</v>
      </c>
      <c r="B27">
        <f t="shared" si="0"/>
        <v>0</v>
      </c>
      <c r="C27" s="26">
        <f>'Discovery Log'!J29</f>
        <v>0</v>
      </c>
    </row>
    <row r="28" spans="1:3" x14ac:dyDescent="0.25">
      <c r="A28">
        <f>'Discovery Log'!D30</f>
        <v>0</v>
      </c>
      <c r="B28">
        <f t="shared" si="0"/>
        <v>0</v>
      </c>
      <c r="C28" s="26">
        <f>'Discovery Log'!J30</f>
        <v>0</v>
      </c>
    </row>
    <row r="29" spans="1:3" x14ac:dyDescent="0.25">
      <c r="A29">
        <f>'Discovery Log'!D31</f>
        <v>0</v>
      </c>
      <c r="B29">
        <f t="shared" si="0"/>
        <v>0</v>
      </c>
      <c r="C29" s="26">
        <f>'Discovery Log'!J31</f>
        <v>0</v>
      </c>
    </row>
    <row r="30" spans="1:3" x14ac:dyDescent="0.25">
      <c r="A30">
        <f>'Discovery Log'!D32</f>
        <v>0</v>
      </c>
      <c r="B30">
        <f t="shared" si="0"/>
        <v>0</v>
      </c>
      <c r="C30" s="26">
        <f>'Discovery Log'!J32</f>
        <v>0</v>
      </c>
    </row>
    <row r="31" spans="1:3" x14ac:dyDescent="0.25">
      <c r="A31">
        <f>'Discovery Log'!D33</f>
        <v>0</v>
      </c>
      <c r="B31">
        <f t="shared" si="0"/>
        <v>0</v>
      </c>
      <c r="C31" s="26">
        <f>'Discovery Log'!J33</f>
        <v>0</v>
      </c>
    </row>
    <row r="32" spans="1:3" x14ac:dyDescent="0.25">
      <c r="A32">
        <f>'Discovery Log'!D34</f>
        <v>0</v>
      </c>
      <c r="B32">
        <f t="shared" si="0"/>
        <v>0</v>
      </c>
      <c r="C32" s="26">
        <f>'Discovery Log'!J34</f>
        <v>0</v>
      </c>
    </row>
    <row r="33" spans="1:3" x14ac:dyDescent="0.25">
      <c r="A33">
        <f>'Discovery Log'!D35</f>
        <v>0</v>
      </c>
      <c r="B33">
        <f t="shared" si="0"/>
        <v>0</v>
      </c>
      <c r="C33" s="26">
        <f>'Discovery Log'!J35</f>
        <v>0</v>
      </c>
    </row>
    <row r="34" spans="1:3" x14ac:dyDescent="0.25">
      <c r="A34">
        <f>'Discovery Log'!D36</f>
        <v>0</v>
      </c>
      <c r="B34">
        <f t="shared" si="0"/>
        <v>0</v>
      </c>
      <c r="C34" s="26">
        <f>'Discovery Log'!J36</f>
        <v>0</v>
      </c>
    </row>
    <row r="35" spans="1:3" x14ac:dyDescent="0.25">
      <c r="A35">
        <f>'Discovery Log'!D37</f>
        <v>0</v>
      </c>
      <c r="B35">
        <f t="shared" si="0"/>
        <v>0</v>
      </c>
      <c r="C35" s="26">
        <f>'Discovery Log'!J37</f>
        <v>0</v>
      </c>
    </row>
    <row r="36" spans="1:3" x14ac:dyDescent="0.25">
      <c r="A36">
        <f>'Discovery Log'!D38</f>
        <v>0</v>
      </c>
      <c r="B36">
        <f t="shared" si="0"/>
        <v>0</v>
      </c>
      <c r="C36" s="26">
        <f>'Discovery Log'!J38</f>
        <v>0</v>
      </c>
    </row>
    <row r="37" spans="1:3" x14ac:dyDescent="0.25">
      <c r="A37">
        <f>'Discovery Log'!D39</f>
        <v>0</v>
      </c>
      <c r="B37">
        <f t="shared" si="0"/>
        <v>0</v>
      </c>
      <c r="C37" s="26">
        <f>'Discovery Log'!J39</f>
        <v>0</v>
      </c>
    </row>
    <row r="38" spans="1:3" x14ac:dyDescent="0.25">
      <c r="A38">
        <f>'Discovery Log'!D40</f>
        <v>0</v>
      </c>
      <c r="B38">
        <f t="shared" si="0"/>
        <v>0</v>
      </c>
      <c r="C38" s="26">
        <f>'Discovery Log'!J40</f>
        <v>0</v>
      </c>
    </row>
    <row r="39" spans="1:3" x14ac:dyDescent="0.25">
      <c r="A39">
        <f>'Discovery Log'!D41</f>
        <v>0</v>
      </c>
      <c r="B39">
        <f t="shared" si="0"/>
        <v>0</v>
      </c>
      <c r="C39" s="26">
        <f>'Discovery Log'!J41</f>
        <v>0</v>
      </c>
    </row>
    <row r="40" spans="1:3" x14ac:dyDescent="0.25">
      <c r="A40">
        <f>'Discovery Log'!D42</f>
        <v>0</v>
      </c>
      <c r="B40">
        <f t="shared" si="0"/>
        <v>0</v>
      </c>
      <c r="C40" s="26">
        <f>'Discovery Log'!J42</f>
        <v>0</v>
      </c>
    </row>
    <row r="41" spans="1:3" x14ac:dyDescent="0.25">
      <c r="A41">
        <f>'Discovery Log'!D43</f>
        <v>0</v>
      </c>
      <c r="B41">
        <f t="shared" si="0"/>
        <v>0</v>
      </c>
      <c r="C41" s="26">
        <f>'Discovery Log'!J43</f>
        <v>0</v>
      </c>
    </row>
    <row r="42" spans="1:3" x14ac:dyDescent="0.25">
      <c r="A42">
        <f>'Discovery Log'!D44</f>
        <v>0</v>
      </c>
      <c r="B42">
        <f t="shared" si="0"/>
        <v>0</v>
      </c>
      <c r="C42" s="26">
        <f>'Discovery Log'!J44</f>
        <v>0</v>
      </c>
    </row>
    <row r="43" spans="1:3" x14ac:dyDescent="0.25">
      <c r="A43">
        <f>'Discovery Log'!D45</f>
        <v>0</v>
      </c>
      <c r="B43">
        <f t="shared" si="0"/>
        <v>0</v>
      </c>
      <c r="C43" s="26">
        <f>'Discovery Log'!J45</f>
        <v>0</v>
      </c>
    </row>
    <row r="44" spans="1:3" x14ac:dyDescent="0.25">
      <c r="A44">
        <f>'Discovery Log'!D46</f>
        <v>0</v>
      </c>
      <c r="B44">
        <f t="shared" si="0"/>
        <v>0</v>
      </c>
      <c r="C44" s="26">
        <f>'Discovery Log'!J46</f>
        <v>0</v>
      </c>
    </row>
    <row r="45" spans="1:3" x14ac:dyDescent="0.25">
      <c r="A45">
        <f>'Discovery Log'!D47</f>
        <v>0</v>
      </c>
      <c r="B45">
        <f t="shared" si="0"/>
        <v>0</v>
      </c>
      <c r="C45" s="26">
        <f>'Discovery Log'!J47</f>
        <v>0</v>
      </c>
    </row>
    <row r="46" spans="1:3" x14ac:dyDescent="0.25">
      <c r="A46">
        <f>'Discovery Log'!D48</f>
        <v>0</v>
      </c>
      <c r="B46">
        <f t="shared" si="0"/>
        <v>0</v>
      </c>
      <c r="C46" s="26">
        <f>'Discovery Log'!J48</f>
        <v>0</v>
      </c>
    </row>
    <row r="47" spans="1:3" x14ac:dyDescent="0.25">
      <c r="A47">
        <f>'Discovery Log'!D49</f>
        <v>0</v>
      </c>
      <c r="B47">
        <f t="shared" si="0"/>
        <v>0</v>
      </c>
      <c r="C47" s="26">
        <f>'Discovery Log'!J49</f>
        <v>0</v>
      </c>
    </row>
    <row r="48" spans="1:3" x14ac:dyDescent="0.25">
      <c r="A48">
        <f>'Discovery Log'!D50</f>
        <v>0</v>
      </c>
      <c r="B48">
        <f t="shared" si="0"/>
        <v>0</v>
      </c>
      <c r="C48" s="26">
        <f>'Discovery Log'!J50</f>
        <v>0</v>
      </c>
    </row>
    <row r="49" spans="1:3" x14ac:dyDescent="0.25">
      <c r="A49">
        <f>'Discovery Log'!D51</f>
        <v>0</v>
      </c>
      <c r="B49">
        <f t="shared" si="0"/>
        <v>0</v>
      </c>
      <c r="C49" s="26">
        <f>'Discovery Log'!J51</f>
        <v>0</v>
      </c>
    </row>
    <row r="50" spans="1:3" x14ac:dyDescent="0.25">
      <c r="A50">
        <f>'Discovery Log'!D52</f>
        <v>0</v>
      </c>
      <c r="B50">
        <f t="shared" si="0"/>
        <v>0</v>
      </c>
      <c r="C50" s="26">
        <f>'Discovery Log'!J52</f>
        <v>0</v>
      </c>
    </row>
    <row r="51" spans="1:3" x14ac:dyDescent="0.25">
      <c r="A51">
        <f>'Discovery Log'!D53</f>
        <v>0</v>
      </c>
      <c r="B51">
        <f t="shared" si="0"/>
        <v>0</v>
      </c>
      <c r="C51" s="26">
        <f>'Discovery Log'!J53</f>
        <v>0</v>
      </c>
    </row>
    <row r="52" spans="1:3" x14ac:dyDescent="0.25">
      <c r="A52">
        <f>'Discovery Log'!D54</f>
        <v>0</v>
      </c>
      <c r="B52">
        <f t="shared" si="0"/>
        <v>0</v>
      </c>
      <c r="C52" s="26">
        <f>'Discovery Log'!J54</f>
        <v>0</v>
      </c>
    </row>
    <row r="53" spans="1:3" x14ac:dyDescent="0.25">
      <c r="A53">
        <f>'Discovery Log'!D55</f>
        <v>0</v>
      </c>
      <c r="B53">
        <f t="shared" si="0"/>
        <v>0</v>
      </c>
      <c r="C53" s="26">
        <f>'Discovery Log'!J55</f>
        <v>0</v>
      </c>
    </row>
    <row r="54" spans="1:3" x14ac:dyDescent="0.25">
      <c r="A54">
        <f>'Discovery Log'!D56</f>
        <v>0</v>
      </c>
      <c r="B54">
        <f t="shared" si="0"/>
        <v>0</v>
      </c>
      <c r="C54" s="26">
        <f>'Discovery Log'!J56</f>
        <v>0</v>
      </c>
    </row>
    <row r="55" spans="1:3" x14ac:dyDescent="0.25">
      <c r="A55">
        <f>'Discovery Log'!D57</f>
        <v>0</v>
      </c>
      <c r="B55">
        <f t="shared" si="0"/>
        <v>0</v>
      </c>
      <c r="C55" s="26">
        <f>'Discovery Log'!J57</f>
        <v>0</v>
      </c>
    </row>
    <row r="56" spans="1:3" x14ac:dyDescent="0.25">
      <c r="A56">
        <f>'Discovery Log'!D58</f>
        <v>0</v>
      </c>
      <c r="B56">
        <f t="shared" si="0"/>
        <v>0</v>
      </c>
      <c r="C56" s="26">
        <f>'Discovery Log'!J58</f>
        <v>0</v>
      </c>
    </row>
    <row r="57" spans="1:3" x14ac:dyDescent="0.25">
      <c r="A57">
        <f>'Discovery Log'!D59</f>
        <v>0</v>
      </c>
      <c r="B57">
        <f t="shared" si="0"/>
        <v>0</v>
      </c>
      <c r="C57" s="26">
        <f>'Discovery Log'!J59</f>
        <v>0</v>
      </c>
    </row>
    <row r="58" spans="1:3" x14ac:dyDescent="0.25">
      <c r="A58">
        <f>'Discovery Log'!D60</f>
        <v>0</v>
      </c>
      <c r="B58">
        <f t="shared" si="0"/>
        <v>0</v>
      </c>
      <c r="C58" s="26">
        <f>'Discovery Log'!J60</f>
        <v>0</v>
      </c>
    </row>
    <row r="59" spans="1:3" x14ac:dyDescent="0.25">
      <c r="A59">
        <f>'Discovery Log'!D61</f>
        <v>0</v>
      </c>
      <c r="B59">
        <f t="shared" si="0"/>
        <v>0</v>
      </c>
      <c r="C59" s="26">
        <f>'Discovery Log'!J61</f>
        <v>0</v>
      </c>
    </row>
    <row r="60" spans="1:3" x14ac:dyDescent="0.25">
      <c r="A60">
        <f>'Discovery Log'!D62</f>
        <v>0</v>
      </c>
      <c r="B60">
        <f t="shared" si="0"/>
        <v>0</v>
      </c>
      <c r="C60" s="26">
        <f>'Discovery Log'!J62</f>
        <v>0</v>
      </c>
    </row>
    <row r="61" spans="1:3" x14ac:dyDescent="0.25">
      <c r="A61">
        <f>'Discovery Log'!D63</f>
        <v>0</v>
      </c>
      <c r="B61">
        <f t="shared" si="0"/>
        <v>0</v>
      </c>
      <c r="C61" s="26">
        <f>'Discovery Log'!J63</f>
        <v>0</v>
      </c>
    </row>
    <row r="62" spans="1:3" x14ac:dyDescent="0.25">
      <c r="A62">
        <f>'Discovery Log'!D64</f>
        <v>0</v>
      </c>
      <c r="B62">
        <f t="shared" si="0"/>
        <v>0</v>
      </c>
      <c r="C62" s="26">
        <f>'Discovery Log'!J64</f>
        <v>0</v>
      </c>
    </row>
    <row r="63" spans="1:3" x14ac:dyDescent="0.25">
      <c r="A63">
        <f>'Discovery Log'!D65</f>
        <v>0</v>
      </c>
      <c r="B63">
        <f t="shared" si="0"/>
        <v>0</v>
      </c>
      <c r="C63" s="26">
        <f>'Discovery Log'!J65</f>
        <v>0</v>
      </c>
    </row>
    <row r="64" spans="1:3" x14ac:dyDescent="0.25">
      <c r="A64">
        <f>'Discovery Log'!D66</f>
        <v>0</v>
      </c>
      <c r="B64">
        <f t="shared" si="0"/>
        <v>0</v>
      </c>
      <c r="C64" s="26">
        <f>'Discovery Log'!J66</f>
        <v>0</v>
      </c>
    </row>
    <row r="65" spans="1:3" x14ac:dyDescent="0.25">
      <c r="A65">
        <f>'Discovery Log'!D67</f>
        <v>0</v>
      </c>
      <c r="B65">
        <f t="shared" si="0"/>
        <v>0</v>
      </c>
      <c r="C65" s="26">
        <f>'Discovery Log'!J67</f>
        <v>0</v>
      </c>
    </row>
    <row r="66" spans="1:3" x14ac:dyDescent="0.25">
      <c r="A66">
        <f>'Discovery Log'!D68</f>
        <v>0</v>
      </c>
      <c r="B66">
        <f t="shared" si="0"/>
        <v>0</v>
      </c>
      <c r="C66" s="26">
        <f>'Discovery Log'!J68</f>
        <v>0</v>
      </c>
    </row>
    <row r="67" spans="1:3" x14ac:dyDescent="0.25">
      <c r="A67">
        <f>'Discovery Log'!D69</f>
        <v>0</v>
      </c>
      <c r="B67">
        <f t="shared" ref="B67:B130" si="1">A67</f>
        <v>0</v>
      </c>
      <c r="C67" s="26">
        <f>'Discovery Log'!J69</f>
        <v>0</v>
      </c>
    </row>
    <row r="68" spans="1:3" x14ac:dyDescent="0.25">
      <c r="A68">
        <f>'Discovery Log'!D70</f>
        <v>0</v>
      </c>
      <c r="B68">
        <f t="shared" si="1"/>
        <v>0</v>
      </c>
      <c r="C68" s="26">
        <f>'Discovery Log'!J70</f>
        <v>0</v>
      </c>
    </row>
    <row r="69" spans="1:3" x14ac:dyDescent="0.25">
      <c r="A69">
        <f>'Discovery Log'!D71</f>
        <v>0</v>
      </c>
      <c r="B69">
        <f t="shared" si="1"/>
        <v>0</v>
      </c>
      <c r="C69" s="26">
        <f>'Discovery Log'!J71</f>
        <v>0</v>
      </c>
    </row>
    <row r="70" spans="1:3" x14ac:dyDescent="0.25">
      <c r="A70">
        <f>'Discovery Log'!D72</f>
        <v>0</v>
      </c>
      <c r="B70">
        <f t="shared" si="1"/>
        <v>0</v>
      </c>
      <c r="C70" s="26">
        <f>'Discovery Log'!J72</f>
        <v>0</v>
      </c>
    </row>
    <row r="71" spans="1:3" x14ac:dyDescent="0.25">
      <c r="A71">
        <f>'Discovery Log'!D73</f>
        <v>0</v>
      </c>
      <c r="B71">
        <f t="shared" si="1"/>
        <v>0</v>
      </c>
      <c r="C71" s="26">
        <f>'Discovery Log'!J73</f>
        <v>0</v>
      </c>
    </row>
    <row r="72" spans="1:3" x14ac:dyDescent="0.25">
      <c r="A72">
        <f>'Discovery Log'!D74</f>
        <v>0</v>
      </c>
      <c r="B72">
        <f t="shared" si="1"/>
        <v>0</v>
      </c>
      <c r="C72" s="26">
        <f>'Discovery Log'!J74</f>
        <v>0</v>
      </c>
    </row>
    <row r="73" spans="1:3" x14ac:dyDescent="0.25">
      <c r="A73">
        <f>'Discovery Log'!D75</f>
        <v>0</v>
      </c>
      <c r="B73">
        <f t="shared" si="1"/>
        <v>0</v>
      </c>
      <c r="C73" s="26">
        <f>'Discovery Log'!J75</f>
        <v>0</v>
      </c>
    </row>
    <row r="74" spans="1:3" x14ac:dyDescent="0.25">
      <c r="A74">
        <f>'Discovery Log'!D76</f>
        <v>0</v>
      </c>
      <c r="B74">
        <f t="shared" si="1"/>
        <v>0</v>
      </c>
      <c r="C74" s="26">
        <f>'Discovery Log'!J76</f>
        <v>0</v>
      </c>
    </row>
    <row r="75" spans="1:3" x14ac:dyDescent="0.25">
      <c r="A75">
        <f>'Discovery Log'!D77</f>
        <v>0</v>
      </c>
      <c r="B75">
        <f t="shared" si="1"/>
        <v>0</v>
      </c>
      <c r="C75" s="26">
        <f>'Discovery Log'!J77</f>
        <v>0</v>
      </c>
    </row>
    <row r="76" spans="1:3" x14ac:dyDescent="0.25">
      <c r="A76">
        <f>'Discovery Log'!D78</f>
        <v>0</v>
      </c>
      <c r="B76">
        <f t="shared" si="1"/>
        <v>0</v>
      </c>
      <c r="C76" s="26">
        <f>'Discovery Log'!J78</f>
        <v>0</v>
      </c>
    </row>
    <row r="77" spans="1:3" x14ac:dyDescent="0.25">
      <c r="A77">
        <f>'Discovery Log'!D79</f>
        <v>0</v>
      </c>
      <c r="B77">
        <f t="shared" si="1"/>
        <v>0</v>
      </c>
      <c r="C77" s="26">
        <f>'Discovery Log'!J79</f>
        <v>0</v>
      </c>
    </row>
    <row r="78" spans="1:3" x14ac:dyDescent="0.25">
      <c r="A78">
        <f>'Discovery Log'!D80</f>
        <v>0</v>
      </c>
      <c r="B78">
        <f t="shared" si="1"/>
        <v>0</v>
      </c>
      <c r="C78" s="26">
        <f>'Discovery Log'!J80</f>
        <v>0</v>
      </c>
    </row>
    <row r="79" spans="1:3" x14ac:dyDescent="0.25">
      <c r="A79">
        <f>'Discovery Log'!D81</f>
        <v>0</v>
      </c>
      <c r="B79">
        <f t="shared" si="1"/>
        <v>0</v>
      </c>
      <c r="C79" s="26">
        <f>'Discovery Log'!J81</f>
        <v>0</v>
      </c>
    </row>
    <row r="80" spans="1:3" x14ac:dyDescent="0.25">
      <c r="A80">
        <f>'Discovery Log'!D82</f>
        <v>0</v>
      </c>
      <c r="B80">
        <f t="shared" si="1"/>
        <v>0</v>
      </c>
      <c r="C80" s="26">
        <f>'Discovery Log'!J82</f>
        <v>0</v>
      </c>
    </row>
    <row r="81" spans="1:3" x14ac:dyDescent="0.25">
      <c r="A81">
        <f>'Discovery Log'!D83</f>
        <v>0</v>
      </c>
      <c r="B81">
        <f t="shared" si="1"/>
        <v>0</v>
      </c>
      <c r="C81" s="26">
        <f>'Discovery Log'!J83</f>
        <v>0</v>
      </c>
    </row>
    <row r="82" spans="1:3" x14ac:dyDescent="0.25">
      <c r="A82">
        <f>'Discovery Log'!D84</f>
        <v>0</v>
      </c>
      <c r="B82">
        <f t="shared" si="1"/>
        <v>0</v>
      </c>
      <c r="C82" s="26">
        <f>'Discovery Log'!J84</f>
        <v>0</v>
      </c>
    </row>
    <row r="83" spans="1:3" x14ac:dyDescent="0.25">
      <c r="A83">
        <f>'Discovery Log'!D85</f>
        <v>0</v>
      </c>
      <c r="B83">
        <f t="shared" si="1"/>
        <v>0</v>
      </c>
      <c r="C83" s="26">
        <f>'Discovery Log'!J85</f>
        <v>0</v>
      </c>
    </row>
    <row r="84" spans="1:3" x14ac:dyDescent="0.25">
      <c r="A84">
        <f>'Discovery Log'!D86</f>
        <v>0</v>
      </c>
      <c r="B84">
        <f t="shared" si="1"/>
        <v>0</v>
      </c>
      <c r="C84" s="26">
        <f>'Discovery Log'!J86</f>
        <v>0</v>
      </c>
    </row>
    <row r="85" spans="1:3" x14ac:dyDescent="0.25">
      <c r="A85">
        <f>'Discovery Log'!D87</f>
        <v>0</v>
      </c>
      <c r="B85">
        <f t="shared" si="1"/>
        <v>0</v>
      </c>
      <c r="C85" s="26">
        <f>'Discovery Log'!J87</f>
        <v>0</v>
      </c>
    </row>
    <row r="86" spans="1:3" x14ac:dyDescent="0.25">
      <c r="A86">
        <f>'Discovery Log'!D88</f>
        <v>0</v>
      </c>
      <c r="B86">
        <f t="shared" si="1"/>
        <v>0</v>
      </c>
      <c r="C86" s="26">
        <f>'Discovery Log'!J88</f>
        <v>0</v>
      </c>
    </row>
    <row r="87" spans="1:3" x14ac:dyDescent="0.25">
      <c r="A87">
        <f>'Discovery Log'!D89</f>
        <v>0</v>
      </c>
      <c r="B87">
        <f t="shared" si="1"/>
        <v>0</v>
      </c>
      <c r="C87" s="26">
        <f>'Discovery Log'!J89</f>
        <v>0</v>
      </c>
    </row>
    <row r="88" spans="1:3" x14ac:dyDescent="0.25">
      <c r="A88">
        <f>'Discovery Log'!D90</f>
        <v>0</v>
      </c>
      <c r="B88">
        <f t="shared" si="1"/>
        <v>0</v>
      </c>
      <c r="C88" s="26">
        <f>'Discovery Log'!J90</f>
        <v>0</v>
      </c>
    </row>
    <row r="89" spans="1:3" x14ac:dyDescent="0.25">
      <c r="A89">
        <f>'Discovery Log'!D91</f>
        <v>0</v>
      </c>
      <c r="B89">
        <f t="shared" si="1"/>
        <v>0</v>
      </c>
      <c r="C89" s="26">
        <f>'Discovery Log'!J91</f>
        <v>0</v>
      </c>
    </row>
    <row r="90" spans="1:3" x14ac:dyDescent="0.25">
      <c r="A90">
        <f>'Discovery Log'!D92</f>
        <v>0</v>
      </c>
      <c r="B90">
        <f t="shared" si="1"/>
        <v>0</v>
      </c>
      <c r="C90" s="26">
        <f>'Discovery Log'!J92</f>
        <v>0</v>
      </c>
    </row>
    <row r="91" spans="1:3" x14ac:dyDescent="0.25">
      <c r="A91">
        <f>'Discovery Log'!D93</f>
        <v>0</v>
      </c>
      <c r="B91">
        <f t="shared" si="1"/>
        <v>0</v>
      </c>
      <c r="C91" s="26">
        <f>'Discovery Log'!J93</f>
        <v>0</v>
      </c>
    </row>
    <row r="92" spans="1:3" x14ac:dyDescent="0.25">
      <c r="A92">
        <f>'Discovery Log'!D94</f>
        <v>0</v>
      </c>
      <c r="B92">
        <f t="shared" si="1"/>
        <v>0</v>
      </c>
      <c r="C92" s="26">
        <f>'Discovery Log'!J94</f>
        <v>0</v>
      </c>
    </row>
    <row r="93" spans="1:3" x14ac:dyDescent="0.25">
      <c r="A93">
        <f>'Discovery Log'!D95</f>
        <v>0</v>
      </c>
      <c r="B93">
        <f t="shared" si="1"/>
        <v>0</v>
      </c>
      <c r="C93" s="26">
        <f>'Discovery Log'!J95</f>
        <v>0</v>
      </c>
    </row>
    <row r="94" spans="1:3" x14ac:dyDescent="0.25">
      <c r="A94">
        <f>'Discovery Log'!D96</f>
        <v>0</v>
      </c>
      <c r="B94">
        <f t="shared" si="1"/>
        <v>0</v>
      </c>
      <c r="C94" s="26">
        <f>'Discovery Log'!J96</f>
        <v>0</v>
      </c>
    </row>
    <row r="95" spans="1:3" x14ac:dyDescent="0.25">
      <c r="A95">
        <f>'Discovery Log'!D97</f>
        <v>0</v>
      </c>
      <c r="B95">
        <f t="shared" si="1"/>
        <v>0</v>
      </c>
      <c r="C95" s="26">
        <f>'Discovery Log'!J97</f>
        <v>0</v>
      </c>
    </row>
    <row r="96" spans="1:3" x14ac:dyDescent="0.25">
      <c r="A96">
        <f>'Discovery Log'!D98</f>
        <v>0</v>
      </c>
      <c r="B96">
        <f t="shared" si="1"/>
        <v>0</v>
      </c>
      <c r="C96" s="26">
        <f>'Discovery Log'!J98</f>
        <v>0</v>
      </c>
    </row>
    <row r="97" spans="1:3" x14ac:dyDescent="0.25">
      <c r="A97">
        <f>'Discovery Log'!D99</f>
        <v>0</v>
      </c>
      <c r="B97">
        <f t="shared" si="1"/>
        <v>0</v>
      </c>
      <c r="C97" s="26">
        <f>'Discovery Log'!J99</f>
        <v>0</v>
      </c>
    </row>
    <row r="98" spans="1:3" x14ac:dyDescent="0.25">
      <c r="A98">
        <f>'Discovery Log'!D100</f>
        <v>0</v>
      </c>
      <c r="B98">
        <f t="shared" si="1"/>
        <v>0</v>
      </c>
      <c r="C98" s="26">
        <f>'Discovery Log'!J100</f>
        <v>0</v>
      </c>
    </row>
    <row r="99" spans="1:3" x14ac:dyDescent="0.25">
      <c r="A99">
        <f>'Discovery Log'!D101</f>
        <v>0</v>
      </c>
      <c r="B99">
        <f t="shared" si="1"/>
        <v>0</v>
      </c>
      <c r="C99" s="26">
        <f>'Discovery Log'!J101</f>
        <v>0</v>
      </c>
    </row>
    <row r="100" spans="1:3" x14ac:dyDescent="0.25">
      <c r="A100">
        <f>'Discovery Log'!D102</f>
        <v>0</v>
      </c>
      <c r="B100">
        <f t="shared" si="1"/>
        <v>0</v>
      </c>
      <c r="C100" s="26">
        <f>'Discovery Log'!J102</f>
        <v>0</v>
      </c>
    </row>
    <row r="101" spans="1:3" x14ac:dyDescent="0.25">
      <c r="A101">
        <f>'Discovery Log'!D103</f>
        <v>0</v>
      </c>
      <c r="B101">
        <f t="shared" si="1"/>
        <v>0</v>
      </c>
      <c r="C101" s="26">
        <f>'Discovery Log'!J103</f>
        <v>0</v>
      </c>
    </row>
    <row r="102" spans="1:3" x14ac:dyDescent="0.25">
      <c r="A102">
        <f>'Discovery Log'!D104</f>
        <v>0</v>
      </c>
      <c r="B102">
        <f t="shared" si="1"/>
        <v>0</v>
      </c>
      <c r="C102" s="26">
        <f>'Discovery Log'!J104</f>
        <v>0</v>
      </c>
    </row>
    <row r="103" spans="1:3" x14ac:dyDescent="0.25">
      <c r="A103">
        <f>'Discovery Log'!D105</f>
        <v>0</v>
      </c>
      <c r="B103">
        <f t="shared" si="1"/>
        <v>0</v>
      </c>
      <c r="C103" s="26">
        <f>'Discovery Log'!J105</f>
        <v>0</v>
      </c>
    </row>
    <row r="104" spans="1:3" x14ac:dyDescent="0.25">
      <c r="A104">
        <f>'Discovery Log'!D106</f>
        <v>0</v>
      </c>
      <c r="B104">
        <f t="shared" si="1"/>
        <v>0</v>
      </c>
      <c r="C104" s="26">
        <f>'Discovery Log'!J106</f>
        <v>0</v>
      </c>
    </row>
    <row r="105" spans="1:3" x14ac:dyDescent="0.25">
      <c r="A105">
        <f>'Discovery Log'!D107</f>
        <v>0</v>
      </c>
      <c r="B105">
        <f t="shared" si="1"/>
        <v>0</v>
      </c>
      <c r="C105" s="26">
        <f>'Discovery Log'!J107</f>
        <v>0</v>
      </c>
    </row>
    <row r="106" spans="1:3" x14ac:dyDescent="0.25">
      <c r="A106">
        <f>'Discovery Log'!D108</f>
        <v>0</v>
      </c>
      <c r="B106">
        <f t="shared" si="1"/>
        <v>0</v>
      </c>
      <c r="C106" s="26">
        <f>'Discovery Log'!J108</f>
        <v>0</v>
      </c>
    </row>
    <row r="107" spans="1:3" x14ac:dyDescent="0.25">
      <c r="A107">
        <f>'Discovery Log'!D109</f>
        <v>0</v>
      </c>
      <c r="B107">
        <f t="shared" si="1"/>
        <v>0</v>
      </c>
      <c r="C107" s="26">
        <f>'Discovery Log'!J109</f>
        <v>0</v>
      </c>
    </row>
    <row r="108" spans="1:3" x14ac:dyDescent="0.25">
      <c r="A108">
        <f>'Discovery Log'!D110</f>
        <v>0</v>
      </c>
      <c r="B108">
        <f t="shared" si="1"/>
        <v>0</v>
      </c>
      <c r="C108" s="26">
        <f>'Discovery Log'!J110</f>
        <v>0</v>
      </c>
    </row>
    <row r="109" spans="1:3" x14ac:dyDescent="0.25">
      <c r="A109">
        <f>'Discovery Log'!D111</f>
        <v>0</v>
      </c>
      <c r="B109">
        <f t="shared" si="1"/>
        <v>0</v>
      </c>
      <c r="C109" s="26">
        <f>'Discovery Log'!J111</f>
        <v>0</v>
      </c>
    </row>
    <row r="110" spans="1:3" x14ac:dyDescent="0.25">
      <c r="A110">
        <f>'Discovery Log'!D112</f>
        <v>0</v>
      </c>
      <c r="B110">
        <f t="shared" si="1"/>
        <v>0</v>
      </c>
      <c r="C110" s="26">
        <f>'Discovery Log'!J112</f>
        <v>0</v>
      </c>
    </row>
    <row r="111" spans="1:3" x14ac:dyDescent="0.25">
      <c r="A111">
        <f>'Discovery Log'!D113</f>
        <v>0</v>
      </c>
      <c r="B111">
        <f t="shared" si="1"/>
        <v>0</v>
      </c>
      <c r="C111" s="26">
        <f>'Discovery Log'!J113</f>
        <v>0</v>
      </c>
    </row>
    <row r="112" spans="1:3" x14ac:dyDescent="0.25">
      <c r="A112">
        <f>'Discovery Log'!D114</f>
        <v>0</v>
      </c>
      <c r="B112">
        <f t="shared" si="1"/>
        <v>0</v>
      </c>
      <c r="C112" s="26">
        <f>'Discovery Log'!J114</f>
        <v>0</v>
      </c>
    </row>
    <row r="113" spans="1:3" x14ac:dyDescent="0.25">
      <c r="A113">
        <f>'Discovery Log'!D115</f>
        <v>0</v>
      </c>
      <c r="B113">
        <f t="shared" si="1"/>
        <v>0</v>
      </c>
      <c r="C113" s="26">
        <f>'Discovery Log'!J115</f>
        <v>0</v>
      </c>
    </row>
    <row r="114" spans="1:3" x14ac:dyDescent="0.25">
      <c r="A114">
        <f>'Discovery Log'!D116</f>
        <v>0</v>
      </c>
      <c r="B114">
        <f t="shared" si="1"/>
        <v>0</v>
      </c>
      <c r="C114" s="26">
        <f>'Discovery Log'!J116</f>
        <v>0</v>
      </c>
    </row>
    <row r="115" spans="1:3" x14ac:dyDescent="0.25">
      <c r="A115">
        <f>'Discovery Log'!D117</f>
        <v>0</v>
      </c>
      <c r="B115">
        <f t="shared" si="1"/>
        <v>0</v>
      </c>
      <c r="C115" s="26">
        <f>'Discovery Log'!J117</f>
        <v>0</v>
      </c>
    </row>
    <row r="116" spans="1:3" x14ac:dyDescent="0.25">
      <c r="A116">
        <f>'Discovery Log'!D118</f>
        <v>0</v>
      </c>
      <c r="B116">
        <f t="shared" si="1"/>
        <v>0</v>
      </c>
      <c r="C116" s="26">
        <f>'Discovery Log'!J118</f>
        <v>0</v>
      </c>
    </row>
    <row r="117" spans="1:3" x14ac:dyDescent="0.25">
      <c r="A117">
        <f>'Discovery Log'!D119</f>
        <v>0</v>
      </c>
      <c r="B117">
        <f t="shared" si="1"/>
        <v>0</v>
      </c>
      <c r="C117" s="26">
        <f>'Discovery Log'!J119</f>
        <v>0</v>
      </c>
    </row>
    <row r="118" spans="1:3" x14ac:dyDescent="0.25">
      <c r="A118">
        <f>'Discovery Log'!D120</f>
        <v>0</v>
      </c>
      <c r="B118">
        <f t="shared" si="1"/>
        <v>0</v>
      </c>
      <c r="C118" s="26">
        <f>'Discovery Log'!J120</f>
        <v>0</v>
      </c>
    </row>
    <row r="119" spans="1:3" x14ac:dyDescent="0.25">
      <c r="A119">
        <f>'Discovery Log'!D121</f>
        <v>0</v>
      </c>
      <c r="B119">
        <f t="shared" si="1"/>
        <v>0</v>
      </c>
      <c r="C119" s="26">
        <f>'Discovery Log'!J121</f>
        <v>0</v>
      </c>
    </row>
    <row r="120" spans="1:3" x14ac:dyDescent="0.25">
      <c r="A120">
        <f>'Discovery Log'!D122</f>
        <v>0</v>
      </c>
      <c r="B120">
        <f t="shared" si="1"/>
        <v>0</v>
      </c>
      <c r="C120" s="26">
        <f>'Discovery Log'!J122</f>
        <v>0</v>
      </c>
    </row>
    <row r="121" spans="1:3" x14ac:dyDescent="0.25">
      <c r="A121">
        <f>'Discovery Log'!D123</f>
        <v>0</v>
      </c>
      <c r="B121">
        <f t="shared" si="1"/>
        <v>0</v>
      </c>
      <c r="C121" s="26">
        <f>'Discovery Log'!J123</f>
        <v>0</v>
      </c>
    </row>
    <row r="122" spans="1:3" x14ac:dyDescent="0.25">
      <c r="A122">
        <f>'Discovery Log'!D124</f>
        <v>0</v>
      </c>
      <c r="B122">
        <f t="shared" si="1"/>
        <v>0</v>
      </c>
      <c r="C122" s="26">
        <f>'Discovery Log'!J124</f>
        <v>0</v>
      </c>
    </row>
    <row r="123" spans="1:3" x14ac:dyDescent="0.25">
      <c r="A123">
        <f>'Discovery Log'!D125</f>
        <v>0</v>
      </c>
      <c r="B123">
        <f t="shared" si="1"/>
        <v>0</v>
      </c>
      <c r="C123" s="26">
        <f>'Discovery Log'!J125</f>
        <v>0</v>
      </c>
    </row>
    <row r="124" spans="1:3" x14ac:dyDescent="0.25">
      <c r="A124">
        <f>'Discovery Log'!D126</f>
        <v>0</v>
      </c>
      <c r="B124">
        <f t="shared" si="1"/>
        <v>0</v>
      </c>
      <c r="C124" s="26">
        <f>'Discovery Log'!J126</f>
        <v>0</v>
      </c>
    </row>
    <row r="125" spans="1:3" x14ac:dyDescent="0.25">
      <c r="A125">
        <f>'Discovery Log'!D127</f>
        <v>0</v>
      </c>
      <c r="B125">
        <f t="shared" si="1"/>
        <v>0</v>
      </c>
      <c r="C125" s="26">
        <f>'Discovery Log'!J127</f>
        <v>0</v>
      </c>
    </row>
    <row r="126" spans="1:3" x14ac:dyDescent="0.25">
      <c r="A126">
        <f>'Discovery Log'!D128</f>
        <v>0</v>
      </c>
      <c r="B126">
        <f t="shared" si="1"/>
        <v>0</v>
      </c>
      <c r="C126" s="26">
        <f>'Discovery Log'!J128</f>
        <v>0</v>
      </c>
    </row>
    <row r="127" spans="1:3" x14ac:dyDescent="0.25">
      <c r="A127">
        <f>'Discovery Log'!D129</f>
        <v>0</v>
      </c>
      <c r="B127">
        <f t="shared" si="1"/>
        <v>0</v>
      </c>
      <c r="C127" s="26">
        <f>'Discovery Log'!J129</f>
        <v>0</v>
      </c>
    </row>
    <row r="128" spans="1:3" x14ac:dyDescent="0.25">
      <c r="A128">
        <f>'Discovery Log'!D130</f>
        <v>0</v>
      </c>
      <c r="B128">
        <f t="shared" si="1"/>
        <v>0</v>
      </c>
      <c r="C128" s="26">
        <f>'Discovery Log'!J130</f>
        <v>0</v>
      </c>
    </row>
    <row r="129" spans="1:3" x14ac:dyDescent="0.25">
      <c r="A129">
        <f>'Discovery Log'!D131</f>
        <v>0</v>
      </c>
      <c r="B129">
        <f t="shared" si="1"/>
        <v>0</v>
      </c>
      <c r="C129" s="26">
        <f>'Discovery Log'!J131</f>
        <v>0</v>
      </c>
    </row>
    <row r="130" spans="1:3" x14ac:dyDescent="0.25">
      <c r="A130">
        <f>'Discovery Log'!D132</f>
        <v>0</v>
      </c>
      <c r="B130">
        <f t="shared" si="1"/>
        <v>0</v>
      </c>
      <c r="C130" s="26">
        <f>'Discovery Log'!J132</f>
        <v>0</v>
      </c>
    </row>
    <row r="131" spans="1:3" x14ac:dyDescent="0.25">
      <c r="A131">
        <f>'Discovery Log'!D133</f>
        <v>0</v>
      </c>
      <c r="B131">
        <f t="shared" ref="B131:B194" si="2">A131</f>
        <v>0</v>
      </c>
      <c r="C131" s="26">
        <f>'Discovery Log'!J133</f>
        <v>0</v>
      </c>
    </row>
    <row r="132" spans="1:3" x14ac:dyDescent="0.25">
      <c r="A132">
        <f>'Discovery Log'!D134</f>
        <v>0</v>
      </c>
      <c r="B132">
        <f t="shared" si="2"/>
        <v>0</v>
      </c>
      <c r="C132" s="26">
        <f>'Discovery Log'!J134</f>
        <v>0</v>
      </c>
    </row>
    <row r="133" spans="1:3" x14ac:dyDescent="0.25">
      <c r="A133">
        <f>'Discovery Log'!D135</f>
        <v>0</v>
      </c>
      <c r="B133">
        <f t="shared" si="2"/>
        <v>0</v>
      </c>
      <c r="C133" s="26">
        <f>'Discovery Log'!J135</f>
        <v>0</v>
      </c>
    </row>
    <row r="134" spans="1:3" x14ac:dyDescent="0.25">
      <c r="A134">
        <f>'Discovery Log'!D136</f>
        <v>0</v>
      </c>
      <c r="B134">
        <f t="shared" si="2"/>
        <v>0</v>
      </c>
      <c r="C134" s="26">
        <f>'Discovery Log'!J136</f>
        <v>0</v>
      </c>
    </row>
    <row r="135" spans="1:3" x14ac:dyDescent="0.25">
      <c r="A135">
        <f>'Discovery Log'!D137</f>
        <v>0</v>
      </c>
      <c r="B135">
        <f t="shared" si="2"/>
        <v>0</v>
      </c>
      <c r="C135" s="26">
        <f>'Discovery Log'!J137</f>
        <v>0</v>
      </c>
    </row>
    <row r="136" spans="1:3" x14ac:dyDescent="0.25">
      <c r="A136">
        <f>'Discovery Log'!D138</f>
        <v>0</v>
      </c>
      <c r="B136">
        <f t="shared" si="2"/>
        <v>0</v>
      </c>
      <c r="C136" s="26">
        <f>'Discovery Log'!J138</f>
        <v>0</v>
      </c>
    </row>
    <row r="137" spans="1:3" x14ac:dyDescent="0.25">
      <c r="A137">
        <f>'Discovery Log'!D139</f>
        <v>0</v>
      </c>
      <c r="B137">
        <f t="shared" si="2"/>
        <v>0</v>
      </c>
      <c r="C137" s="26">
        <f>'Discovery Log'!J139</f>
        <v>0</v>
      </c>
    </row>
    <row r="138" spans="1:3" x14ac:dyDescent="0.25">
      <c r="A138">
        <f>'Discovery Log'!D140</f>
        <v>0</v>
      </c>
      <c r="B138">
        <f t="shared" si="2"/>
        <v>0</v>
      </c>
      <c r="C138" s="26">
        <f>'Discovery Log'!J140</f>
        <v>0</v>
      </c>
    </row>
    <row r="139" spans="1:3" x14ac:dyDescent="0.25">
      <c r="A139">
        <f>'Discovery Log'!D141</f>
        <v>0</v>
      </c>
      <c r="B139">
        <f t="shared" si="2"/>
        <v>0</v>
      </c>
      <c r="C139" s="26">
        <f>'Discovery Log'!J141</f>
        <v>0</v>
      </c>
    </row>
    <row r="140" spans="1:3" x14ac:dyDescent="0.25">
      <c r="A140">
        <f>'Discovery Log'!D142</f>
        <v>0</v>
      </c>
      <c r="B140">
        <f t="shared" si="2"/>
        <v>0</v>
      </c>
      <c r="C140" s="26">
        <f>'Discovery Log'!J142</f>
        <v>0</v>
      </c>
    </row>
    <row r="141" spans="1:3" x14ac:dyDescent="0.25">
      <c r="A141">
        <f>'Discovery Log'!D143</f>
        <v>0</v>
      </c>
      <c r="B141">
        <f t="shared" si="2"/>
        <v>0</v>
      </c>
      <c r="C141" s="26">
        <f>'Discovery Log'!J143</f>
        <v>0</v>
      </c>
    </row>
    <row r="142" spans="1:3" x14ac:dyDescent="0.25">
      <c r="A142">
        <f>'Discovery Log'!D144</f>
        <v>0</v>
      </c>
      <c r="B142">
        <f t="shared" si="2"/>
        <v>0</v>
      </c>
      <c r="C142" s="26">
        <f>'Discovery Log'!J144</f>
        <v>0</v>
      </c>
    </row>
    <row r="143" spans="1:3" x14ac:dyDescent="0.25">
      <c r="A143">
        <f>'Discovery Log'!D145</f>
        <v>0</v>
      </c>
      <c r="B143">
        <f t="shared" si="2"/>
        <v>0</v>
      </c>
      <c r="C143" s="26">
        <f>'Discovery Log'!J145</f>
        <v>0</v>
      </c>
    </row>
    <row r="144" spans="1:3" x14ac:dyDescent="0.25">
      <c r="A144">
        <f>'Discovery Log'!D146</f>
        <v>0</v>
      </c>
      <c r="B144">
        <f t="shared" si="2"/>
        <v>0</v>
      </c>
      <c r="C144" s="26">
        <f>'Discovery Log'!J146</f>
        <v>0</v>
      </c>
    </row>
    <row r="145" spans="1:3" x14ac:dyDescent="0.25">
      <c r="A145">
        <f>'Discovery Log'!D147</f>
        <v>0</v>
      </c>
      <c r="B145">
        <f t="shared" si="2"/>
        <v>0</v>
      </c>
      <c r="C145" s="26">
        <f>'Discovery Log'!J147</f>
        <v>0</v>
      </c>
    </row>
    <row r="146" spans="1:3" x14ac:dyDescent="0.25">
      <c r="A146">
        <f>'Discovery Log'!D148</f>
        <v>0</v>
      </c>
      <c r="B146">
        <f t="shared" si="2"/>
        <v>0</v>
      </c>
      <c r="C146" s="26">
        <f>'Discovery Log'!J148</f>
        <v>0</v>
      </c>
    </row>
    <row r="147" spans="1:3" x14ac:dyDescent="0.25">
      <c r="A147">
        <f>'Discovery Log'!D149</f>
        <v>0</v>
      </c>
      <c r="B147">
        <f t="shared" si="2"/>
        <v>0</v>
      </c>
      <c r="C147" s="26">
        <f>'Discovery Log'!J149</f>
        <v>0</v>
      </c>
    </row>
    <row r="148" spans="1:3" x14ac:dyDescent="0.25">
      <c r="A148">
        <f>'Discovery Log'!D150</f>
        <v>0</v>
      </c>
      <c r="B148">
        <f t="shared" si="2"/>
        <v>0</v>
      </c>
      <c r="C148" s="26">
        <f>'Discovery Log'!J150</f>
        <v>0</v>
      </c>
    </row>
    <row r="149" spans="1:3" x14ac:dyDescent="0.25">
      <c r="A149">
        <f>'Discovery Log'!D151</f>
        <v>0</v>
      </c>
      <c r="B149">
        <f t="shared" si="2"/>
        <v>0</v>
      </c>
      <c r="C149" s="26">
        <f>'Discovery Log'!J151</f>
        <v>0</v>
      </c>
    </row>
    <row r="150" spans="1:3" x14ac:dyDescent="0.25">
      <c r="A150">
        <f>'Discovery Log'!D152</f>
        <v>0</v>
      </c>
      <c r="B150">
        <f t="shared" si="2"/>
        <v>0</v>
      </c>
      <c r="C150" s="26">
        <f>'Discovery Log'!J152</f>
        <v>0</v>
      </c>
    </row>
    <row r="151" spans="1:3" x14ac:dyDescent="0.25">
      <c r="A151">
        <f>'Discovery Log'!D153</f>
        <v>0</v>
      </c>
      <c r="B151">
        <f t="shared" si="2"/>
        <v>0</v>
      </c>
      <c r="C151" s="26">
        <f>'Discovery Log'!J153</f>
        <v>0</v>
      </c>
    </row>
    <row r="152" spans="1:3" x14ac:dyDescent="0.25">
      <c r="A152">
        <f>'Discovery Log'!D154</f>
        <v>0</v>
      </c>
      <c r="B152">
        <f t="shared" si="2"/>
        <v>0</v>
      </c>
      <c r="C152" s="26">
        <f>'Discovery Log'!J154</f>
        <v>0</v>
      </c>
    </row>
    <row r="153" spans="1:3" x14ac:dyDescent="0.25">
      <c r="A153">
        <f>'Discovery Log'!D155</f>
        <v>0</v>
      </c>
      <c r="B153">
        <f t="shared" si="2"/>
        <v>0</v>
      </c>
      <c r="C153" s="26">
        <f>'Discovery Log'!J155</f>
        <v>0</v>
      </c>
    </row>
    <row r="154" spans="1:3" x14ac:dyDescent="0.25">
      <c r="A154">
        <f>'Discovery Log'!D156</f>
        <v>0</v>
      </c>
      <c r="B154">
        <f t="shared" si="2"/>
        <v>0</v>
      </c>
      <c r="C154" s="26">
        <f>'Discovery Log'!J156</f>
        <v>0</v>
      </c>
    </row>
    <row r="155" spans="1:3" x14ac:dyDescent="0.25">
      <c r="A155">
        <f>'Discovery Log'!D157</f>
        <v>0</v>
      </c>
      <c r="B155">
        <f t="shared" si="2"/>
        <v>0</v>
      </c>
      <c r="C155" s="26">
        <f>'Discovery Log'!J157</f>
        <v>0</v>
      </c>
    </row>
    <row r="156" spans="1:3" x14ac:dyDescent="0.25">
      <c r="A156">
        <f>'Discovery Log'!D158</f>
        <v>0</v>
      </c>
      <c r="B156">
        <f t="shared" si="2"/>
        <v>0</v>
      </c>
      <c r="C156" s="26">
        <f>'Discovery Log'!J158</f>
        <v>0</v>
      </c>
    </row>
    <row r="157" spans="1:3" x14ac:dyDescent="0.25">
      <c r="A157">
        <f>'Discovery Log'!D159</f>
        <v>0</v>
      </c>
      <c r="B157">
        <f t="shared" si="2"/>
        <v>0</v>
      </c>
      <c r="C157" s="26">
        <f>'Discovery Log'!J159</f>
        <v>0</v>
      </c>
    </row>
    <row r="158" spans="1:3" x14ac:dyDescent="0.25">
      <c r="A158">
        <f>'Discovery Log'!D160</f>
        <v>0</v>
      </c>
      <c r="B158">
        <f t="shared" si="2"/>
        <v>0</v>
      </c>
      <c r="C158" s="26">
        <f>'Discovery Log'!J160</f>
        <v>0</v>
      </c>
    </row>
    <row r="159" spans="1:3" x14ac:dyDescent="0.25">
      <c r="A159">
        <f>'Discovery Log'!D161</f>
        <v>0</v>
      </c>
      <c r="B159">
        <f t="shared" si="2"/>
        <v>0</v>
      </c>
      <c r="C159" s="26">
        <f>'Discovery Log'!J161</f>
        <v>0</v>
      </c>
    </row>
    <row r="160" spans="1:3" x14ac:dyDescent="0.25">
      <c r="A160">
        <f>'Discovery Log'!D162</f>
        <v>0</v>
      </c>
      <c r="B160">
        <f t="shared" si="2"/>
        <v>0</v>
      </c>
      <c r="C160" s="26">
        <f>'Discovery Log'!J162</f>
        <v>0</v>
      </c>
    </row>
    <row r="161" spans="1:3" x14ac:dyDescent="0.25">
      <c r="A161">
        <f>'Discovery Log'!D163</f>
        <v>0</v>
      </c>
      <c r="B161">
        <f t="shared" si="2"/>
        <v>0</v>
      </c>
      <c r="C161" s="26">
        <f>'Discovery Log'!J163</f>
        <v>0</v>
      </c>
    </row>
    <row r="162" spans="1:3" x14ac:dyDescent="0.25">
      <c r="A162">
        <f>'Discovery Log'!D164</f>
        <v>0</v>
      </c>
      <c r="B162">
        <f t="shared" si="2"/>
        <v>0</v>
      </c>
      <c r="C162" s="26">
        <f>'Discovery Log'!J164</f>
        <v>0</v>
      </c>
    </row>
    <row r="163" spans="1:3" x14ac:dyDescent="0.25">
      <c r="A163">
        <f>'Discovery Log'!D165</f>
        <v>0</v>
      </c>
      <c r="B163">
        <f t="shared" si="2"/>
        <v>0</v>
      </c>
      <c r="C163" s="26">
        <f>'Discovery Log'!J165</f>
        <v>0</v>
      </c>
    </row>
    <row r="164" spans="1:3" x14ac:dyDescent="0.25">
      <c r="A164">
        <f>'Discovery Log'!D166</f>
        <v>0</v>
      </c>
      <c r="B164">
        <f t="shared" si="2"/>
        <v>0</v>
      </c>
      <c r="C164" s="26">
        <f>'Discovery Log'!J166</f>
        <v>0</v>
      </c>
    </row>
    <row r="165" spans="1:3" x14ac:dyDescent="0.25">
      <c r="A165">
        <f>'Discovery Log'!D167</f>
        <v>0</v>
      </c>
      <c r="B165">
        <f t="shared" si="2"/>
        <v>0</v>
      </c>
      <c r="C165" s="26">
        <f>'Discovery Log'!J167</f>
        <v>0</v>
      </c>
    </row>
    <row r="166" spans="1:3" x14ac:dyDescent="0.25">
      <c r="A166">
        <f>'Discovery Log'!D168</f>
        <v>0</v>
      </c>
      <c r="B166">
        <f t="shared" si="2"/>
        <v>0</v>
      </c>
      <c r="C166" s="26">
        <f>'Discovery Log'!J168</f>
        <v>0</v>
      </c>
    </row>
    <row r="167" spans="1:3" x14ac:dyDescent="0.25">
      <c r="A167">
        <f>'Discovery Log'!D169</f>
        <v>0</v>
      </c>
      <c r="B167">
        <f t="shared" si="2"/>
        <v>0</v>
      </c>
      <c r="C167" s="26">
        <f>'Discovery Log'!J169</f>
        <v>0</v>
      </c>
    </row>
    <row r="168" spans="1:3" x14ac:dyDescent="0.25">
      <c r="A168">
        <f>'Discovery Log'!D170</f>
        <v>0</v>
      </c>
      <c r="B168">
        <f t="shared" si="2"/>
        <v>0</v>
      </c>
      <c r="C168" s="26">
        <f>'Discovery Log'!J170</f>
        <v>0</v>
      </c>
    </row>
    <row r="169" spans="1:3" x14ac:dyDescent="0.25">
      <c r="A169">
        <f>'Discovery Log'!D171</f>
        <v>0</v>
      </c>
      <c r="B169">
        <f t="shared" si="2"/>
        <v>0</v>
      </c>
      <c r="C169" s="26">
        <f>'Discovery Log'!J171</f>
        <v>0</v>
      </c>
    </row>
    <row r="170" spans="1:3" x14ac:dyDescent="0.25">
      <c r="A170">
        <f>'Discovery Log'!D172</f>
        <v>0</v>
      </c>
      <c r="B170">
        <f t="shared" si="2"/>
        <v>0</v>
      </c>
      <c r="C170" s="26">
        <f>'Discovery Log'!J172</f>
        <v>0</v>
      </c>
    </row>
    <row r="171" spans="1:3" x14ac:dyDescent="0.25">
      <c r="A171">
        <f>'Discovery Log'!D173</f>
        <v>0</v>
      </c>
      <c r="B171">
        <f t="shared" si="2"/>
        <v>0</v>
      </c>
      <c r="C171" s="26">
        <f>'Discovery Log'!J173</f>
        <v>0</v>
      </c>
    </row>
    <row r="172" spans="1:3" x14ac:dyDescent="0.25">
      <c r="A172">
        <f>'Discovery Log'!D174</f>
        <v>0</v>
      </c>
      <c r="B172">
        <f t="shared" si="2"/>
        <v>0</v>
      </c>
      <c r="C172" s="26">
        <f>'Discovery Log'!J174</f>
        <v>0</v>
      </c>
    </row>
    <row r="173" spans="1:3" x14ac:dyDescent="0.25">
      <c r="A173">
        <f>'Discovery Log'!D175</f>
        <v>0</v>
      </c>
      <c r="B173">
        <f t="shared" si="2"/>
        <v>0</v>
      </c>
      <c r="C173" s="26">
        <f>'Discovery Log'!J175</f>
        <v>0</v>
      </c>
    </row>
    <row r="174" spans="1:3" x14ac:dyDescent="0.25">
      <c r="A174">
        <f>'Discovery Log'!D176</f>
        <v>0</v>
      </c>
      <c r="B174">
        <f t="shared" si="2"/>
        <v>0</v>
      </c>
      <c r="C174" s="26">
        <f>'Discovery Log'!J176</f>
        <v>0</v>
      </c>
    </row>
    <row r="175" spans="1:3" x14ac:dyDescent="0.25">
      <c r="A175">
        <f>'Discovery Log'!D177</f>
        <v>0</v>
      </c>
      <c r="B175">
        <f t="shared" si="2"/>
        <v>0</v>
      </c>
      <c r="C175" s="26">
        <f>'Discovery Log'!J177</f>
        <v>0</v>
      </c>
    </row>
    <row r="176" spans="1:3" x14ac:dyDescent="0.25">
      <c r="A176">
        <f>'Discovery Log'!D178</f>
        <v>0</v>
      </c>
      <c r="B176">
        <f t="shared" si="2"/>
        <v>0</v>
      </c>
      <c r="C176" s="26">
        <f>'Discovery Log'!J178</f>
        <v>0</v>
      </c>
    </row>
    <row r="177" spans="1:3" x14ac:dyDescent="0.25">
      <c r="A177">
        <f>'Discovery Log'!D179</f>
        <v>0</v>
      </c>
      <c r="B177">
        <f t="shared" si="2"/>
        <v>0</v>
      </c>
      <c r="C177" s="26">
        <f>'Discovery Log'!J179</f>
        <v>0</v>
      </c>
    </row>
    <row r="178" spans="1:3" x14ac:dyDescent="0.25">
      <c r="A178">
        <f>'Discovery Log'!D180</f>
        <v>0</v>
      </c>
      <c r="B178">
        <f t="shared" si="2"/>
        <v>0</v>
      </c>
      <c r="C178" s="26">
        <f>'Discovery Log'!J180</f>
        <v>0</v>
      </c>
    </row>
    <row r="179" spans="1:3" x14ac:dyDescent="0.25">
      <c r="A179">
        <f>'Discovery Log'!D181</f>
        <v>0</v>
      </c>
      <c r="B179">
        <f t="shared" si="2"/>
        <v>0</v>
      </c>
      <c r="C179" s="26">
        <f>'Discovery Log'!J181</f>
        <v>0</v>
      </c>
    </row>
    <row r="180" spans="1:3" x14ac:dyDescent="0.25">
      <c r="A180">
        <f>'Discovery Log'!D182</f>
        <v>0</v>
      </c>
      <c r="B180">
        <f t="shared" si="2"/>
        <v>0</v>
      </c>
      <c r="C180" s="26">
        <f>'Discovery Log'!J182</f>
        <v>0</v>
      </c>
    </row>
    <row r="181" spans="1:3" x14ac:dyDescent="0.25">
      <c r="A181">
        <f>'Discovery Log'!D183</f>
        <v>0</v>
      </c>
      <c r="B181">
        <f t="shared" si="2"/>
        <v>0</v>
      </c>
      <c r="C181" s="26">
        <f>'Discovery Log'!J183</f>
        <v>0</v>
      </c>
    </row>
    <row r="182" spans="1:3" x14ac:dyDescent="0.25">
      <c r="A182">
        <f>'Discovery Log'!D184</f>
        <v>0</v>
      </c>
      <c r="B182">
        <f t="shared" si="2"/>
        <v>0</v>
      </c>
      <c r="C182" s="26">
        <f>'Discovery Log'!J184</f>
        <v>0</v>
      </c>
    </row>
    <row r="183" spans="1:3" x14ac:dyDescent="0.25">
      <c r="A183">
        <f>'Discovery Log'!D185</f>
        <v>0</v>
      </c>
      <c r="B183">
        <f t="shared" si="2"/>
        <v>0</v>
      </c>
      <c r="C183" s="26">
        <f>'Discovery Log'!J185</f>
        <v>0</v>
      </c>
    </row>
    <row r="184" spans="1:3" x14ac:dyDescent="0.25">
      <c r="A184">
        <f>'Discovery Log'!D186</f>
        <v>0</v>
      </c>
      <c r="B184">
        <f t="shared" si="2"/>
        <v>0</v>
      </c>
      <c r="C184" s="26">
        <f>'Discovery Log'!J186</f>
        <v>0</v>
      </c>
    </row>
    <row r="185" spans="1:3" x14ac:dyDescent="0.25">
      <c r="A185">
        <f>'Discovery Log'!D187</f>
        <v>0</v>
      </c>
      <c r="B185">
        <f t="shared" si="2"/>
        <v>0</v>
      </c>
      <c r="C185" s="26">
        <f>'Discovery Log'!J187</f>
        <v>0</v>
      </c>
    </row>
    <row r="186" spans="1:3" x14ac:dyDescent="0.25">
      <c r="A186">
        <f>'Discovery Log'!D188</f>
        <v>0</v>
      </c>
      <c r="B186">
        <f t="shared" si="2"/>
        <v>0</v>
      </c>
      <c r="C186" s="26">
        <f>'Discovery Log'!J188</f>
        <v>0</v>
      </c>
    </row>
    <row r="187" spans="1:3" x14ac:dyDescent="0.25">
      <c r="A187">
        <f>'Discovery Log'!D189</f>
        <v>0</v>
      </c>
      <c r="B187">
        <f t="shared" si="2"/>
        <v>0</v>
      </c>
      <c r="C187" s="26">
        <f>'Discovery Log'!J189</f>
        <v>0</v>
      </c>
    </row>
    <row r="188" spans="1:3" x14ac:dyDescent="0.25">
      <c r="A188">
        <f>'Discovery Log'!D190</f>
        <v>0</v>
      </c>
      <c r="B188">
        <f t="shared" si="2"/>
        <v>0</v>
      </c>
      <c r="C188" s="26">
        <f>'Discovery Log'!J190</f>
        <v>0</v>
      </c>
    </row>
    <row r="189" spans="1:3" x14ac:dyDescent="0.25">
      <c r="A189">
        <f>'Discovery Log'!D191</f>
        <v>0</v>
      </c>
      <c r="B189">
        <f t="shared" si="2"/>
        <v>0</v>
      </c>
      <c r="C189" s="26">
        <f>'Discovery Log'!J191</f>
        <v>0</v>
      </c>
    </row>
    <row r="190" spans="1:3" x14ac:dyDescent="0.25">
      <c r="A190">
        <f>'Discovery Log'!D192</f>
        <v>0</v>
      </c>
      <c r="B190">
        <f t="shared" si="2"/>
        <v>0</v>
      </c>
      <c r="C190" s="26">
        <f>'Discovery Log'!J192</f>
        <v>0</v>
      </c>
    </row>
    <row r="191" spans="1:3" x14ac:dyDescent="0.25">
      <c r="A191">
        <f>'Discovery Log'!D193</f>
        <v>0</v>
      </c>
      <c r="B191">
        <f t="shared" si="2"/>
        <v>0</v>
      </c>
      <c r="C191" s="26">
        <f>'Discovery Log'!J193</f>
        <v>0</v>
      </c>
    </row>
    <row r="192" spans="1:3" x14ac:dyDescent="0.25">
      <c r="A192">
        <f>'Discovery Log'!D194</f>
        <v>0</v>
      </c>
      <c r="B192">
        <f t="shared" si="2"/>
        <v>0</v>
      </c>
      <c r="C192" s="26">
        <f>'Discovery Log'!J194</f>
        <v>0</v>
      </c>
    </row>
    <row r="193" spans="1:3" x14ac:dyDescent="0.25">
      <c r="A193">
        <f>'Discovery Log'!D195</f>
        <v>0</v>
      </c>
      <c r="B193">
        <f t="shared" si="2"/>
        <v>0</v>
      </c>
      <c r="C193" s="26">
        <f>'Discovery Log'!J195</f>
        <v>0</v>
      </c>
    </row>
    <row r="194" spans="1:3" x14ac:dyDescent="0.25">
      <c r="A194">
        <f>'Discovery Log'!D196</f>
        <v>0</v>
      </c>
      <c r="B194">
        <f t="shared" si="2"/>
        <v>0</v>
      </c>
      <c r="C194" s="26">
        <f>'Discovery Log'!J196</f>
        <v>0</v>
      </c>
    </row>
    <row r="195" spans="1:3" x14ac:dyDescent="0.25">
      <c r="A195">
        <f>'Discovery Log'!D197</f>
        <v>0</v>
      </c>
      <c r="B195">
        <f t="shared" ref="B195:B208" si="3">A195</f>
        <v>0</v>
      </c>
      <c r="C195" s="26">
        <f>'Discovery Log'!J197</f>
        <v>0</v>
      </c>
    </row>
    <row r="196" spans="1:3" x14ac:dyDescent="0.25">
      <c r="A196">
        <f>'Discovery Log'!D198</f>
        <v>0</v>
      </c>
      <c r="B196">
        <f t="shared" si="3"/>
        <v>0</v>
      </c>
      <c r="C196" s="26">
        <f>'Discovery Log'!J198</f>
        <v>0</v>
      </c>
    </row>
    <row r="197" spans="1:3" x14ac:dyDescent="0.25">
      <c r="A197">
        <f>'Discovery Log'!D199</f>
        <v>0</v>
      </c>
      <c r="B197">
        <f t="shared" si="3"/>
        <v>0</v>
      </c>
      <c r="C197" s="26">
        <f>'Discovery Log'!J199</f>
        <v>0</v>
      </c>
    </row>
    <row r="198" spans="1:3" x14ac:dyDescent="0.25">
      <c r="A198">
        <f>'Discovery Log'!D200</f>
        <v>0</v>
      </c>
      <c r="B198">
        <f t="shared" si="3"/>
        <v>0</v>
      </c>
      <c r="C198" s="26">
        <f>'Discovery Log'!J200</f>
        <v>0</v>
      </c>
    </row>
    <row r="199" spans="1:3" x14ac:dyDescent="0.25">
      <c r="A199">
        <f>'Discovery Log'!D201</f>
        <v>0</v>
      </c>
      <c r="B199">
        <f t="shared" si="3"/>
        <v>0</v>
      </c>
      <c r="C199" s="26">
        <f>'Discovery Log'!J201</f>
        <v>0</v>
      </c>
    </row>
    <row r="200" spans="1:3" x14ac:dyDescent="0.25">
      <c r="A200">
        <f>'Discovery Log'!D202</f>
        <v>0</v>
      </c>
      <c r="B200">
        <f t="shared" si="3"/>
        <v>0</v>
      </c>
      <c r="C200" s="26">
        <f>'Discovery Log'!J202</f>
        <v>0</v>
      </c>
    </row>
    <row r="201" spans="1:3" x14ac:dyDescent="0.25">
      <c r="A201">
        <f>'Discovery Log'!D203</f>
        <v>0</v>
      </c>
      <c r="B201">
        <f t="shared" si="3"/>
        <v>0</v>
      </c>
      <c r="C201" s="26">
        <f>'Discovery Log'!J203</f>
        <v>0</v>
      </c>
    </row>
    <row r="202" spans="1:3" x14ac:dyDescent="0.25">
      <c r="A202">
        <f>'Discovery Log'!D204</f>
        <v>0</v>
      </c>
      <c r="B202">
        <f t="shared" si="3"/>
        <v>0</v>
      </c>
      <c r="C202" s="26">
        <f>'Discovery Log'!J204</f>
        <v>0</v>
      </c>
    </row>
    <row r="203" spans="1:3" x14ac:dyDescent="0.25">
      <c r="A203">
        <f>'Discovery Log'!D205</f>
        <v>0</v>
      </c>
      <c r="B203">
        <f t="shared" si="3"/>
        <v>0</v>
      </c>
      <c r="C203" s="26">
        <f>'Discovery Log'!J205</f>
        <v>0</v>
      </c>
    </row>
    <row r="204" spans="1:3" x14ac:dyDescent="0.25">
      <c r="A204">
        <f>'Discovery Log'!D206</f>
        <v>0</v>
      </c>
      <c r="B204">
        <f t="shared" si="3"/>
        <v>0</v>
      </c>
      <c r="C204" s="26">
        <f>'Discovery Log'!J206</f>
        <v>0</v>
      </c>
    </row>
    <row r="205" spans="1:3" x14ac:dyDescent="0.25">
      <c r="A205">
        <f>'Discovery Log'!D207</f>
        <v>0</v>
      </c>
      <c r="B205">
        <f t="shared" si="3"/>
        <v>0</v>
      </c>
      <c r="C205" s="26">
        <f>'Discovery Log'!J207</f>
        <v>0</v>
      </c>
    </row>
    <row r="206" spans="1:3" x14ac:dyDescent="0.25">
      <c r="A206">
        <f>'Discovery Log'!D208</f>
        <v>0</v>
      </c>
      <c r="B206">
        <f t="shared" si="3"/>
        <v>0</v>
      </c>
      <c r="C206" s="26">
        <f>'Discovery Log'!J208</f>
        <v>0</v>
      </c>
    </row>
    <row r="207" spans="1:3" x14ac:dyDescent="0.25">
      <c r="A207">
        <f>'Discovery Log'!D209</f>
        <v>0</v>
      </c>
      <c r="B207">
        <f t="shared" si="3"/>
        <v>0</v>
      </c>
      <c r="C207" s="26">
        <f>'Discovery Log'!J209</f>
        <v>0</v>
      </c>
    </row>
    <row r="208" spans="1:3" x14ac:dyDescent="0.25">
      <c r="A208">
        <f>'Discovery Log'!D210</f>
        <v>0</v>
      </c>
      <c r="B208">
        <f t="shared" si="3"/>
        <v>0</v>
      </c>
      <c r="C208" s="26">
        <f>'Discovery Log'!J210</f>
        <v>0</v>
      </c>
    </row>
    <row r="209" spans="3:3" x14ac:dyDescent="0.25">
      <c r="C209" s="26"/>
    </row>
    <row r="210" spans="3:3" x14ac:dyDescent="0.25">
      <c r="C210" s="26"/>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14F6-56B3-4DF2-8BBF-FD635C595BB8}">
  <dimension ref="A1:N41"/>
  <sheetViews>
    <sheetView workbookViewId="0">
      <selection activeCell="H25" sqref="H25"/>
    </sheetView>
  </sheetViews>
  <sheetFormatPr defaultRowHeight="13.2" x14ac:dyDescent="0.25"/>
  <cols>
    <col min="1" max="1" width="12.88671875" bestFit="1" customWidth="1"/>
    <col min="2" max="2" width="20.21875" bestFit="1" customWidth="1"/>
    <col min="3" max="4" width="5.6640625" customWidth="1"/>
    <col min="5" max="5" width="23.33203125" customWidth="1"/>
    <col min="8" max="8" width="2.77734375" customWidth="1"/>
    <col min="9" max="9" width="2.109375" customWidth="1"/>
    <col min="10" max="10" width="24.77734375" customWidth="1"/>
    <col min="11" max="11" width="11.33203125" customWidth="1"/>
    <col min="13" max="13" width="13.44140625" customWidth="1"/>
  </cols>
  <sheetData>
    <row r="1" spans="1:14" x14ac:dyDescent="0.25">
      <c r="E1" s="66" t="s">
        <v>54</v>
      </c>
      <c r="F1" s="66"/>
      <c r="G1" s="66"/>
      <c r="H1" s="21"/>
      <c r="I1" s="21"/>
      <c r="J1" s="66" t="s">
        <v>55</v>
      </c>
      <c r="K1" s="66"/>
      <c r="L1" s="66"/>
    </row>
    <row r="2" spans="1:14" x14ac:dyDescent="0.25">
      <c r="B2" s="27" t="s">
        <v>31</v>
      </c>
      <c r="E2" s="21"/>
      <c r="F2" s="21"/>
      <c r="G2" s="21"/>
      <c r="H2" s="21"/>
      <c r="I2" s="21"/>
      <c r="J2" s="21"/>
      <c r="K2" s="19"/>
      <c r="L2" s="21"/>
    </row>
    <row r="3" spans="1:14" x14ac:dyDescent="0.25">
      <c r="A3" s="18" t="s">
        <v>25</v>
      </c>
      <c r="B3" t="s">
        <v>26</v>
      </c>
      <c r="E3" s="24" t="s">
        <v>22</v>
      </c>
      <c r="F3" s="20">
        <f>COUNTIF(A4:A41,"*")</f>
        <v>4</v>
      </c>
      <c r="G3" s="21"/>
      <c r="H3" s="20"/>
      <c r="I3" s="21"/>
      <c r="J3" s="24" t="s">
        <v>22</v>
      </c>
      <c r="K3" s="20">
        <f>K6</f>
        <v>0</v>
      </c>
      <c r="L3" s="21"/>
    </row>
    <row r="4" spans="1:14" x14ac:dyDescent="0.25">
      <c r="A4" t="s">
        <v>285</v>
      </c>
      <c r="B4">
        <v>3</v>
      </c>
      <c r="E4" s="24" t="s">
        <v>21</v>
      </c>
      <c r="F4" s="20">
        <f>GETPIVOTDATA("Data Requests",$A$3)</f>
        <v>18</v>
      </c>
      <c r="G4" s="21"/>
      <c r="H4" s="21"/>
      <c r="I4" s="21"/>
      <c r="J4" s="24" t="s">
        <v>21</v>
      </c>
      <c r="K4" s="20">
        <f>K14</f>
        <v>0</v>
      </c>
      <c r="L4" s="21"/>
    </row>
    <row r="5" spans="1:14" x14ac:dyDescent="0.25">
      <c r="A5" t="s">
        <v>286</v>
      </c>
      <c r="B5">
        <v>4</v>
      </c>
      <c r="E5" s="24"/>
      <c r="F5" s="19"/>
      <c r="G5" s="21"/>
      <c r="H5" s="21"/>
      <c r="I5" s="21"/>
      <c r="J5" s="24"/>
      <c r="K5" s="19"/>
      <c r="L5" s="21"/>
      <c r="N5" s="8"/>
    </row>
    <row r="6" spans="1:14" ht="13.8" thickBot="1" x14ac:dyDescent="0.3">
      <c r="A6" t="s">
        <v>287</v>
      </c>
      <c r="B6">
        <v>11</v>
      </c>
      <c r="E6" s="24" t="s">
        <v>23</v>
      </c>
      <c r="F6" s="22">
        <f>SUM(F7:F11)</f>
        <v>3</v>
      </c>
      <c r="G6" s="21"/>
      <c r="H6" s="21"/>
      <c r="I6" s="21"/>
      <c r="J6" s="24" t="s">
        <v>23</v>
      </c>
      <c r="K6" s="22">
        <f>SUM(K7:K11)</f>
        <v>0</v>
      </c>
      <c r="L6" s="21"/>
      <c r="N6" s="8"/>
    </row>
    <row r="7" spans="1:14" ht="13.8" thickTop="1" x14ac:dyDescent="0.25">
      <c r="A7" t="s">
        <v>27</v>
      </c>
      <c r="B7">
        <v>18</v>
      </c>
      <c r="E7" s="23" t="s">
        <v>14</v>
      </c>
      <c r="F7" s="25">
        <f>COUNTIF(A4:A20,"*"&amp;E7&amp;"*")</f>
        <v>3</v>
      </c>
      <c r="G7" s="21"/>
      <c r="H7" s="21"/>
      <c r="I7" s="21"/>
      <c r="J7" s="23" t="s">
        <v>14</v>
      </c>
      <c r="K7" s="46"/>
      <c r="L7" s="21"/>
      <c r="N7" s="8"/>
    </row>
    <row r="8" spans="1:14" x14ac:dyDescent="0.25">
      <c r="E8" s="23" t="s">
        <v>15</v>
      </c>
      <c r="F8" s="25">
        <f>COUNTIF(A24:A29,"*"&amp;E8&amp;"*")</f>
        <v>0</v>
      </c>
      <c r="G8" s="21"/>
      <c r="H8" s="21"/>
      <c r="I8" s="21"/>
      <c r="J8" s="23" t="s">
        <v>15</v>
      </c>
      <c r="K8" s="46"/>
      <c r="L8" s="21"/>
      <c r="N8" s="8"/>
    </row>
    <row r="9" spans="1:14" x14ac:dyDescent="0.25">
      <c r="E9" s="23" t="s">
        <v>16</v>
      </c>
      <c r="F9" s="25">
        <f>COUNTIF(A30:A38,"*"&amp;E9&amp;"*")</f>
        <v>0</v>
      </c>
      <c r="G9" s="21"/>
      <c r="H9" s="21"/>
      <c r="I9" s="21"/>
      <c r="J9" s="23" t="s">
        <v>51</v>
      </c>
      <c r="K9" s="46"/>
      <c r="L9" s="21"/>
      <c r="N9" s="8"/>
    </row>
    <row r="10" spans="1:14" x14ac:dyDescent="0.25">
      <c r="E10" s="23" t="s">
        <v>38</v>
      </c>
      <c r="F10" s="25">
        <f>COUNTIF(A21:A23,"*"&amp;E10&amp;"*")</f>
        <v>0</v>
      </c>
      <c r="G10" s="21"/>
      <c r="H10" s="21"/>
      <c r="I10" s="21"/>
      <c r="J10" s="23" t="s">
        <v>16</v>
      </c>
      <c r="K10" s="46"/>
      <c r="L10" s="21"/>
      <c r="N10" s="8"/>
    </row>
    <row r="11" spans="1:14" x14ac:dyDescent="0.25">
      <c r="E11" s="23" t="s">
        <v>47</v>
      </c>
      <c r="F11" s="25">
        <f>COUNTIF(J26:J40,"*"&amp;J26&amp;"*")</f>
        <v>0</v>
      </c>
      <c r="G11" s="21"/>
      <c r="H11" s="21"/>
      <c r="I11" s="21"/>
      <c r="J11" s="23" t="s">
        <v>30</v>
      </c>
      <c r="K11" s="46" t="s">
        <v>52</v>
      </c>
      <c r="L11" s="21"/>
    </row>
    <row r="12" spans="1:14" x14ac:dyDescent="0.25">
      <c r="E12" s="21"/>
      <c r="F12" s="21"/>
      <c r="G12" s="21"/>
      <c r="H12" s="21"/>
      <c r="I12" s="21"/>
      <c r="L12" s="21"/>
    </row>
    <row r="13" spans="1:14" x14ac:dyDescent="0.25">
      <c r="E13" s="21"/>
      <c r="F13" s="21"/>
      <c r="G13" s="21"/>
      <c r="H13" s="21"/>
      <c r="I13" s="21"/>
      <c r="J13" s="23"/>
      <c r="K13" s="19"/>
      <c r="L13" s="21"/>
    </row>
    <row r="14" spans="1:14" ht="13.8" thickBot="1" x14ac:dyDescent="0.3">
      <c r="E14" s="24" t="s">
        <v>29</v>
      </c>
      <c r="F14" s="22">
        <f>SUM(F15:F19)</f>
        <v>36</v>
      </c>
      <c r="G14" s="21"/>
      <c r="H14" s="21"/>
      <c r="I14" s="21"/>
      <c r="J14" s="24" t="s">
        <v>29</v>
      </c>
      <c r="K14" s="22">
        <f>SUM(K15:K19)</f>
        <v>0</v>
      </c>
      <c r="L14" s="21"/>
      <c r="M14" s="30" t="s">
        <v>39</v>
      </c>
    </row>
    <row r="15" spans="1:14" ht="13.8" thickTop="1" x14ac:dyDescent="0.25">
      <c r="E15" s="23" t="s">
        <v>14</v>
      </c>
      <c r="F15" s="19">
        <f>SUM(B4:B20)</f>
        <v>36</v>
      </c>
      <c r="G15" s="21"/>
      <c r="H15" s="21"/>
      <c r="I15" s="21"/>
      <c r="J15" s="23" t="s">
        <v>14</v>
      </c>
      <c r="K15" s="29"/>
      <c r="L15" s="21"/>
    </row>
    <row r="16" spans="1:14" x14ac:dyDescent="0.25">
      <c r="E16" s="23" t="s">
        <v>15</v>
      </c>
      <c r="F16" s="19">
        <f>SUM(B24:B29)</f>
        <v>0</v>
      </c>
      <c r="G16" s="21"/>
      <c r="H16" s="21"/>
      <c r="I16" s="21"/>
      <c r="J16" s="23" t="s">
        <v>15</v>
      </c>
      <c r="K16" s="29"/>
      <c r="L16" s="21"/>
    </row>
    <row r="17" spans="5:12" x14ac:dyDescent="0.25">
      <c r="E17" s="23" t="s">
        <v>16</v>
      </c>
      <c r="F17" s="19">
        <f>SUM(B30:B38)</f>
        <v>0</v>
      </c>
      <c r="G17" s="21"/>
      <c r="H17" s="21"/>
      <c r="I17" s="21"/>
      <c r="J17" s="23" t="s">
        <v>51</v>
      </c>
      <c r="K17" s="29"/>
      <c r="L17" s="21"/>
    </row>
    <row r="18" spans="5:12" x14ac:dyDescent="0.25">
      <c r="E18" s="23" t="s">
        <v>38</v>
      </c>
      <c r="F18" s="19">
        <f>SUM(B21:B23)</f>
        <v>0</v>
      </c>
      <c r="G18" s="21"/>
      <c r="H18" s="21"/>
      <c r="I18" s="21"/>
      <c r="J18" s="23" t="s">
        <v>16</v>
      </c>
      <c r="K18" s="29"/>
      <c r="L18" s="21"/>
    </row>
    <row r="19" spans="5:12" x14ac:dyDescent="0.25">
      <c r="E19" s="23" t="s">
        <v>47</v>
      </c>
      <c r="F19" s="19">
        <f>SUM(B39:B41)</f>
        <v>0</v>
      </c>
      <c r="G19" s="21"/>
      <c r="H19" s="21"/>
      <c r="I19" s="21"/>
      <c r="J19" s="23" t="s">
        <v>30</v>
      </c>
      <c r="K19" s="46" t="s">
        <v>52</v>
      </c>
      <c r="L19" s="21"/>
    </row>
    <row r="20" spans="5:12" x14ac:dyDescent="0.25">
      <c r="E20" s="21"/>
      <c r="F20" s="21"/>
      <c r="G20" s="21"/>
      <c r="H20" s="21"/>
      <c r="I20" s="21"/>
      <c r="J20" s="21"/>
      <c r="L20" s="21"/>
    </row>
    <row r="21" spans="5:12" x14ac:dyDescent="0.25">
      <c r="E21" s="55">
        <v>45383</v>
      </c>
      <c r="F21" s="21"/>
      <c r="G21" s="21"/>
      <c r="H21" s="21"/>
      <c r="I21" s="21"/>
      <c r="J21" s="55">
        <v>45383</v>
      </c>
      <c r="K21" s="21"/>
      <c r="L21" s="21"/>
    </row>
    <row r="22" spans="5:12" x14ac:dyDescent="0.25">
      <c r="E22" s="21"/>
      <c r="F22" s="21"/>
      <c r="G22" s="21"/>
      <c r="H22" s="21"/>
      <c r="I22" s="21"/>
      <c r="K22" s="21"/>
      <c r="L22" s="21"/>
    </row>
    <row r="23" spans="5:12" x14ac:dyDescent="0.25">
      <c r="E23" s="31" t="s">
        <v>28</v>
      </c>
      <c r="F23" s="30"/>
    </row>
    <row r="24" spans="5:12" x14ac:dyDescent="0.25">
      <c r="E24" s="32" t="s">
        <v>22</v>
      </c>
      <c r="F24" s="33">
        <f>'DR Count'!E2</f>
        <v>2</v>
      </c>
      <c r="J24" s="53"/>
    </row>
    <row r="25" spans="5:12" x14ac:dyDescent="0.25">
      <c r="E25" s="32" t="s">
        <v>21</v>
      </c>
      <c r="F25" s="33">
        <f>COUNT('Discovery Log'!A4:A210)</f>
        <v>3</v>
      </c>
      <c r="J25" s="53"/>
    </row>
    <row r="26" spans="5:12" x14ac:dyDescent="0.25">
      <c r="J26" s="53"/>
    </row>
    <row r="27" spans="5:12" x14ac:dyDescent="0.25">
      <c r="J27" s="53"/>
    </row>
    <row r="28" spans="5:12" x14ac:dyDescent="0.25">
      <c r="J28" s="53"/>
    </row>
    <row r="29" spans="5:12" x14ac:dyDescent="0.25">
      <c r="J29" s="53"/>
    </row>
    <row r="30" spans="5:12" x14ac:dyDescent="0.25">
      <c r="J30" s="53"/>
    </row>
    <row r="31" spans="5:12" x14ac:dyDescent="0.25">
      <c r="J31" s="53"/>
    </row>
    <row r="32" spans="5:12" x14ac:dyDescent="0.25">
      <c r="J32" s="53"/>
    </row>
    <row r="33" spans="10:10" x14ac:dyDescent="0.25">
      <c r="J33" s="53"/>
    </row>
    <row r="34" spans="10:10" x14ac:dyDescent="0.25">
      <c r="J34" s="53"/>
    </row>
    <row r="35" spans="10:10" x14ac:dyDescent="0.25">
      <c r="J35" s="53"/>
    </row>
    <row r="36" spans="10:10" x14ac:dyDescent="0.25">
      <c r="J36" s="53"/>
    </row>
    <row r="37" spans="10:10" x14ac:dyDescent="0.25">
      <c r="J37" s="54"/>
    </row>
    <row r="38" spans="10:10" x14ac:dyDescent="0.25">
      <c r="J38" s="54"/>
    </row>
    <row r="39" spans="10:10" x14ac:dyDescent="0.25">
      <c r="J39" s="54"/>
    </row>
    <row r="40" spans="10:10" x14ac:dyDescent="0.25">
      <c r="J40" s="54"/>
    </row>
    <row r="41" spans="10:10" x14ac:dyDescent="0.25">
      <c r="J41" s="54"/>
    </row>
  </sheetData>
  <mergeCells count="2">
    <mergeCell ref="E1:G1"/>
    <mergeCell ref="J1:L1"/>
  </mergeCells>
  <phoneticPr fontId="5" type="noConversion"/>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2.xml><?xml version="1.0" encoding="utf-8"?>
<ds:datastoreItem xmlns:ds="http://schemas.openxmlformats.org/officeDocument/2006/customXml" ds:itemID="{51C8EBD8-C253-4E11-8792-B24ED437CBA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Discovery Log</vt:lpstr>
      <vt:lpstr>WMP Sections</vt:lpstr>
      <vt:lpstr>DR Count</vt:lpstr>
      <vt:lpstr>Analytics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2024-04-04T19:10:56Z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