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1159" documentId="8_{5A84937D-F19F-4062-B1B6-F81F5B931C43}" xr6:coauthVersionLast="47" xr6:coauthVersionMax="47" xr10:uidLastSave="{FCC3E232-9E72-4F50-9471-E9B5EADFEC03}"/>
  <bookViews>
    <workbookView xWindow="28680" yWindow="-120" windowWidth="29040" windowHeight="15840" firstSheet="1" activeTab="1" xr2:uid="{00000000-000D-0000-FFFF-FFFF00000000}"/>
  </bookViews>
  <sheets>
    <sheet name="READ ME FIRST" sheetId="15" r:id="rId1"/>
    <sheet name="Initiatives" sheetId="1" r:id="rId2"/>
    <sheet name="Initiative mapping-DO NOT EDIT" sheetId="14" state="hidden" r:id="rId3"/>
  </sheets>
  <externalReferences>
    <externalReference r:id="rId4"/>
  </externalReferences>
  <definedNames>
    <definedName name="_xlnm.Print_Area" localSheetId="1">Initiatives!$A$1:$AI$99</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5" i="1" l="1"/>
  <c r="J2" i="1"/>
  <c r="J3"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6" i="1"/>
  <c r="J77" i="1"/>
  <c r="J78" i="1"/>
  <c r="J79" i="1"/>
  <c r="J80" i="1"/>
  <c r="J81" i="1"/>
  <c r="J82" i="1"/>
  <c r="J83" i="1"/>
  <c r="J84" i="1"/>
  <c r="J85" i="1"/>
  <c r="J86" i="1"/>
  <c r="J87" i="1"/>
  <c r="J88" i="1"/>
  <c r="J89" i="1"/>
  <c r="J90" i="1"/>
  <c r="J91" i="1"/>
  <c r="J92" i="1"/>
  <c r="J93" i="1"/>
  <c r="J94" i="1"/>
  <c r="J95" i="1"/>
  <c r="J96" i="1"/>
  <c r="J97" i="1"/>
  <c r="J98" i="1"/>
  <c r="J99" i="1"/>
  <c r="D27" i="1" l="1"/>
  <c r="A27" i="1"/>
  <c r="B27" i="1"/>
  <c r="G27" i="1"/>
  <c r="G2" i="1"/>
  <c r="A77" i="1"/>
  <c r="B77" i="1"/>
  <c r="D77" i="1"/>
  <c r="G77" i="1"/>
  <c r="D75" i="1"/>
  <c r="A75" i="1"/>
  <c r="B75" i="1"/>
  <c r="G75" i="1"/>
  <c r="D63" i="1"/>
  <c r="G63" i="1"/>
  <c r="A63" i="1"/>
  <c r="B63" i="1"/>
  <c r="D30" i="1"/>
  <c r="G30" i="1"/>
  <c r="A30" i="1"/>
  <c r="B30" i="1"/>
  <c r="D26" i="1"/>
  <c r="G26" i="1"/>
  <c r="A26" i="1"/>
  <c r="B26" i="1"/>
  <c r="D20" i="1" l="1"/>
  <c r="A20" i="1"/>
  <c r="B20" i="1"/>
  <c r="G20" i="1"/>
  <c r="D47" i="1" l="1"/>
  <c r="B47" i="1"/>
  <c r="A47" i="1"/>
  <c r="G47" i="1"/>
  <c r="D22" i="1"/>
  <c r="B22" i="1"/>
  <c r="A22" i="1"/>
  <c r="D21" i="1"/>
  <c r="B21" i="1"/>
  <c r="A21" i="1"/>
  <c r="G21" i="1"/>
  <c r="G22" i="1"/>
  <c r="D16" i="1"/>
  <c r="B16" i="1"/>
  <c r="A16" i="1"/>
  <c r="G16" i="1"/>
  <c r="Q91" i="1" l="1"/>
  <c r="M91" i="1"/>
  <c r="M96" i="1"/>
  <c r="Q96" i="1"/>
  <c r="G32" i="1" l="1"/>
  <c r="D32" i="1"/>
  <c r="B32" i="1"/>
  <c r="A32" i="1"/>
  <c r="G31" i="1"/>
  <c r="D31" i="1"/>
  <c r="B31" i="1"/>
  <c r="A31" i="1"/>
  <c r="A64" i="1" l="1"/>
  <c r="B64" i="1"/>
  <c r="D64" i="1"/>
  <c r="G64" i="1"/>
  <c r="G56" i="1"/>
  <c r="G57" i="1"/>
  <c r="G58" i="1"/>
  <c r="G59" i="1"/>
  <c r="G60" i="1"/>
  <c r="G61" i="1"/>
  <c r="G62" i="1"/>
  <c r="G65" i="1"/>
  <c r="G66" i="1"/>
  <c r="G67" i="1"/>
  <c r="G68" i="1"/>
  <c r="G69" i="1"/>
  <c r="G70" i="1"/>
  <c r="G71" i="1"/>
  <c r="G72" i="1"/>
  <c r="A97" i="1"/>
  <c r="B97" i="1"/>
  <c r="D97" i="1"/>
  <c r="G97" i="1"/>
  <c r="A98" i="1"/>
  <c r="B98" i="1"/>
  <c r="D98" i="1"/>
  <c r="G98" i="1"/>
  <c r="A99" i="1"/>
  <c r="B99" i="1"/>
  <c r="D99" i="1"/>
  <c r="G99" i="1"/>
  <c r="A93" i="1" l="1"/>
  <c r="B93" i="1"/>
  <c r="D93" i="1"/>
  <c r="G93" i="1"/>
  <c r="A94" i="1"/>
  <c r="B94" i="1"/>
  <c r="D94" i="1"/>
  <c r="G94" i="1"/>
  <c r="A95" i="1"/>
  <c r="B95" i="1"/>
  <c r="D95" i="1"/>
  <c r="G95" i="1"/>
  <c r="A23" i="1"/>
  <c r="A24" i="1"/>
  <c r="A25" i="1"/>
  <c r="A28" i="1"/>
  <c r="A29" i="1"/>
  <c r="A33" i="1"/>
  <c r="A34" i="1"/>
  <c r="A35" i="1"/>
  <c r="A36" i="1"/>
  <c r="A37" i="1"/>
  <c r="A38" i="1"/>
  <c r="A39" i="1"/>
  <c r="A40" i="1"/>
  <c r="A41" i="1"/>
  <c r="A42" i="1"/>
  <c r="A43" i="1"/>
  <c r="A44" i="1"/>
  <c r="A45" i="1"/>
  <c r="A46" i="1"/>
  <c r="A48" i="1"/>
  <c r="B23" i="1"/>
  <c r="B24" i="1"/>
  <c r="B25" i="1"/>
  <c r="B28" i="1"/>
  <c r="B29" i="1"/>
  <c r="B33" i="1"/>
  <c r="B34" i="1"/>
  <c r="B35" i="1"/>
  <c r="B36" i="1"/>
  <c r="B37" i="1"/>
  <c r="B38" i="1"/>
  <c r="B39" i="1"/>
  <c r="B40" i="1"/>
  <c r="B41" i="1"/>
  <c r="B42" i="1"/>
  <c r="B43" i="1"/>
  <c r="B44" i="1"/>
  <c r="B45" i="1"/>
  <c r="B46" i="1"/>
  <c r="B48" i="1"/>
  <c r="D23" i="1"/>
  <c r="D24" i="1"/>
  <c r="D25" i="1"/>
  <c r="D28" i="1"/>
  <c r="D29" i="1"/>
  <c r="D33" i="1"/>
  <c r="D34" i="1"/>
  <c r="D35" i="1"/>
  <c r="D36" i="1"/>
  <c r="D37" i="1"/>
  <c r="D38" i="1"/>
  <c r="D39" i="1"/>
  <c r="D40" i="1"/>
  <c r="D41" i="1"/>
  <c r="D42" i="1"/>
  <c r="D43" i="1"/>
  <c r="D44" i="1"/>
  <c r="D45" i="1"/>
  <c r="D46" i="1"/>
  <c r="D48" i="1"/>
  <c r="G23" i="1"/>
  <c r="G24" i="1"/>
  <c r="G25" i="1"/>
  <c r="G28" i="1"/>
  <c r="G29" i="1"/>
  <c r="G33" i="1"/>
  <c r="G34" i="1"/>
  <c r="G35" i="1"/>
  <c r="G36" i="1"/>
  <c r="G37" i="1"/>
  <c r="G38" i="1"/>
  <c r="G39" i="1"/>
  <c r="G40" i="1"/>
  <c r="G41" i="1"/>
  <c r="G42" i="1"/>
  <c r="G43" i="1"/>
  <c r="G44" i="1"/>
  <c r="G45" i="1"/>
  <c r="G46" i="1"/>
  <c r="G48" i="1"/>
  <c r="A49" i="1"/>
  <c r="A50" i="1"/>
  <c r="A51" i="1"/>
  <c r="A52" i="1"/>
  <c r="A53" i="1"/>
  <c r="A54" i="1"/>
  <c r="A55" i="1"/>
  <c r="A56" i="1"/>
  <c r="A57" i="1"/>
  <c r="A58" i="1"/>
  <c r="A59" i="1"/>
  <c r="A60" i="1"/>
  <c r="A61" i="1"/>
  <c r="A62" i="1"/>
  <c r="A65" i="1"/>
  <c r="A66" i="1"/>
  <c r="A67" i="1"/>
  <c r="A68" i="1"/>
  <c r="A69" i="1"/>
  <c r="A70" i="1"/>
  <c r="B49" i="1"/>
  <c r="B50" i="1"/>
  <c r="B51" i="1"/>
  <c r="B52" i="1"/>
  <c r="B53" i="1"/>
  <c r="B54" i="1"/>
  <c r="B55" i="1"/>
  <c r="B56" i="1"/>
  <c r="B57" i="1"/>
  <c r="B58" i="1"/>
  <c r="B59" i="1"/>
  <c r="B60" i="1"/>
  <c r="B61" i="1"/>
  <c r="B62" i="1"/>
  <c r="B65" i="1"/>
  <c r="B66" i="1"/>
  <c r="B67" i="1"/>
  <c r="B68" i="1"/>
  <c r="B69" i="1"/>
  <c r="B70" i="1"/>
  <c r="D49" i="1"/>
  <c r="D50" i="1"/>
  <c r="D51" i="1"/>
  <c r="D52" i="1"/>
  <c r="D53" i="1"/>
  <c r="D54" i="1"/>
  <c r="D55" i="1"/>
  <c r="D56" i="1"/>
  <c r="D57" i="1"/>
  <c r="D58" i="1"/>
  <c r="D59" i="1"/>
  <c r="D60" i="1"/>
  <c r="D61" i="1"/>
  <c r="D62" i="1"/>
  <c r="D65" i="1"/>
  <c r="D66" i="1"/>
  <c r="D67" i="1"/>
  <c r="D68" i="1"/>
  <c r="D69" i="1"/>
  <c r="D70" i="1"/>
  <c r="G49" i="1"/>
  <c r="G50" i="1"/>
  <c r="G51" i="1"/>
  <c r="G52" i="1"/>
  <c r="G53" i="1"/>
  <c r="G54" i="1"/>
  <c r="G55" i="1"/>
  <c r="A13" i="1"/>
  <c r="A14" i="1"/>
  <c r="A15" i="1"/>
  <c r="A17" i="1"/>
  <c r="A18" i="1"/>
  <c r="A19" i="1"/>
  <c r="A71" i="1"/>
  <c r="A72" i="1"/>
  <c r="A73" i="1"/>
  <c r="B13" i="1"/>
  <c r="B14" i="1"/>
  <c r="B15" i="1"/>
  <c r="B17" i="1"/>
  <c r="B18" i="1"/>
  <c r="B19" i="1"/>
  <c r="B71" i="1"/>
  <c r="B72" i="1"/>
  <c r="B73" i="1"/>
  <c r="D13" i="1"/>
  <c r="D14" i="1"/>
  <c r="D15" i="1"/>
  <c r="D17" i="1"/>
  <c r="D18" i="1"/>
  <c r="D19" i="1"/>
  <c r="D71" i="1"/>
  <c r="D72" i="1"/>
  <c r="D73" i="1"/>
  <c r="G13" i="1"/>
  <c r="G14" i="1"/>
  <c r="G15" i="1"/>
  <c r="G17" i="1"/>
  <c r="G18" i="1"/>
  <c r="G19" i="1"/>
  <c r="G73" i="1"/>
  <c r="A74" i="1"/>
  <c r="A76" i="1"/>
  <c r="A78" i="1"/>
  <c r="A79" i="1"/>
  <c r="A80" i="1"/>
  <c r="A81" i="1"/>
  <c r="A82" i="1"/>
  <c r="A83" i="1"/>
  <c r="A84" i="1"/>
  <c r="B74" i="1"/>
  <c r="B76" i="1"/>
  <c r="B78" i="1"/>
  <c r="B79" i="1"/>
  <c r="B80" i="1"/>
  <c r="B81" i="1"/>
  <c r="B82" i="1"/>
  <c r="B83" i="1"/>
  <c r="B84" i="1"/>
  <c r="D74" i="1"/>
  <c r="D76" i="1"/>
  <c r="D78" i="1"/>
  <c r="D79" i="1"/>
  <c r="D80" i="1"/>
  <c r="D81" i="1"/>
  <c r="D82" i="1"/>
  <c r="D83" i="1"/>
  <c r="D84" i="1"/>
  <c r="G74" i="1"/>
  <c r="G76" i="1"/>
  <c r="G78" i="1"/>
  <c r="G79" i="1"/>
  <c r="G80" i="1"/>
  <c r="G81" i="1"/>
  <c r="G82" i="1"/>
  <c r="G83" i="1"/>
  <c r="G84" i="1"/>
  <c r="A86" i="1"/>
  <c r="A87" i="1"/>
  <c r="A88" i="1"/>
  <c r="B86" i="1"/>
  <c r="B87" i="1"/>
  <c r="B88" i="1"/>
  <c r="D86" i="1"/>
  <c r="D87" i="1"/>
  <c r="D88" i="1"/>
  <c r="G86" i="1"/>
  <c r="G87" i="1"/>
  <c r="G88" i="1"/>
  <c r="A89" i="1"/>
  <c r="B89" i="1"/>
  <c r="D89" i="1"/>
  <c r="G89" i="1"/>
  <c r="A85" i="1"/>
  <c r="B85" i="1"/>
  <c r="D85" i="1"/>
  <c r="G85" i="1"/>
  <c r="A90" i="1"/>
  <c r="B90" i="1"/>
  <c r="D90" i="1"/>
  <c r="G90" i="1"/>
  <c r="A91" i="1"/>
  <c r="B91" i="1"/>
  <c r="D91" i="1"/>
  <c r="G91" i="1"/>
  <c r="A92" i="1"/>
  <c r="B92" i="1"/>
  <c r="D92" i="1"/>
  <c r="G92" i="1"/>
  <c r="A96" i="1"/>
  <c r="B96" i="1"/>
  <c r="D96" i="1"/>
  <c r="G96" i="1"/>
  <c r="A12" i="1" l="1"/>
  <c r="A11" i="1"/>
  <c r="A10" i="1"/>
  <c r="A9" i="1"/>
  <c r="A8" i="1"/>
  <c r="A7" i="1"/>
  <c r="A6" i="1"/>
  <c r="A5" i="1"/>
  <c r="A4" i="1"/>
  <c r="A3" i="1"/>
  <c r="A2" i="1"/>
  <c r="G3" i="1"/>
  <c r="G4" i="1"/>
  <c r="G5" i="1"/>
  <c r="G6" i="1"/>
  <c r="G7" i="1"/>
  <c r="G8" i="1"/>
  <c r="G9" i="1"/>
  <c r="G10" i="1"/>
  <c r="G11" i="1"/>
  <c r="G12" i="1"/>
  <c r="B12" i="1"/>
  <c r="B11" i="1"/>
  <c r="B10" i="1"/>
  <c r="B9" i="1"/>
  <c r="B8" i="1"/>
  <c r="B7" i="1"/>
  <c r="B6" i="1"/>
  <c r="B5" i="1"/>
  <c r="B4" i="1"/>
  <c r="B3" i="1"/>
  <c r="B2" i="1"/>
  <c r="D2" i="1" l="1"/>
  <c r="D3" i="1"/>
  <c r="D4" i="1"/>
  <c r="D5" i="1"/>
  <c r="D6" i="1"/>
  <c r="D7" i="1"/>
  <c r="D8" i="1"/>
  <c r="D9" i="1"/>
  <c r="D10" i="1"/>
  <c r="D11" i="1"/>
  <c r="D12" i="1"/>
</calcChain>
</file>

<file path=xl/sharedStrings.xml><?xml version="1.0" encoding="utf-8"?>
<sst xmlns="http://schemas.openxmlformats.org/spreadsheetml/2006/main" count="1983" uniqueCount="443">
  <si>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</si>
  <si>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</si>
  <si>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</si>
  <si>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</si>
  <si>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</si>
  <si>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</si>
  <si>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</si>
  <si>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</si>
  <si>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BVES</t>
  </si>
  <si>
    <t>Report Year</t>
  </si>
  <si>
    <t>Report Quarter</t>
  </si>
  <si>
    <t>Q1</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</si>
  <si>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</si>
  <si>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</si>
  <si>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</si>
  <si>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</si>
  <si>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</si>
  <si>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</si>
  <si>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</si>
  <si>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</si>
  <si>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</si>
  <si>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</si>
  <si>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</si>
  <si>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</si>
  <si>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</si>
  <si>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</si>
  <si>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</si>
  <si>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</si>
  <si>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</si>
  <si>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</si>
  <si>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</si>
  <si>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</si>
  <si>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</si>
  <si>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</si>
  <si>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</si>
  <si>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</si>
  <si>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</si>
  <si>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</si>
  <si>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</si>
  <si>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</si>
  <si>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</si>
  <si>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</si>
  <si>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</si>
  <si>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</si>
  <si>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</si>
  <si>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</si>
  <si>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</si>
  <si>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</si>
  <si>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</si>
  <si>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</si>
  <si>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</si>
  <si>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</si>
  <si>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</si>
  <si>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</si>
  <si>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</si>
  <si>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</si>
  <si>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</si>
  <si>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</si>
  <si>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</si>
  <si>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</si>
  <si>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</si>
  <si>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</si>
  <si>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</si>
  <si>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</si>
  <si>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</si>
  <si>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</si>
  <si>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</si>
  <si>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</si>
  <si>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</si>
  <si>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</si>
  <si>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</si>
  <si>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</si>
  <si>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</si>
  <si>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</si>
  <si>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</si>
  <si>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</si>
  <si>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</si>
  <si>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</si>
  <si>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</si>
  <si>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</si>
  <si>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</si>
  <si>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</si>
  <si>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</si>
  <si>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</si>
  <si>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</si>
  <si>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</si>
  <si>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</si>
  <si>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</si>
  <si>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</si>
  <si>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</si>
  <si>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</si>
  <si>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</si>
  <si>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</si>
  <si>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</si>
  <si>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</si>
  <si>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</si>
  <si>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</si>
  <si>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</si>
  <si>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</si>
  <si>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</si>
  <si>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</si>
  <si>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</si>
  <si>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</si>
  <si>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</si>
  <si>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</si>
  <si>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</si>
  <si>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</si>
  <si>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</si>
  <si>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</si>
  <si>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</si>
  <si>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</si>
  <si>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</si>
  <si>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</si>
  <si>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</si>
  <si>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</si>
  <si>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</si>
  <si>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</si>
  <si>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</si>
  <si>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</si>
  <si>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</si>
  <si>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</si>
  <si>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</si>
  <si>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</si>
  <si>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</si>
  <si>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</si>
  <si>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Ignition Probability &amp; Wildfire Consequence Mapping</t>
  </si>
  <si>
    <t>BVRAM-001-1</t>
  </si>
  <si>
    <t>NA</t>
  </si>
  <si>
    <t>Completed</t>
  </si>
  <si>
    <t xml:space="preserve">Climate-driven risk map and modelling based on various relevant weather scenarios </t>
  </si>
  <si>
    <t>BVRAM-001-2</t>
  </si>
  <si>
    <t xml:space="preserve">Ignition probability mapping showing the probability of ignition along the electric lines and equipment  </t>
  </si>
  <si>
    <t>BVRAM-001-3</t>
  </si>
  <si>
    <t xml:space="preserve">Initiative mapping and estimation of wildfire and PSPS risk-reduction impact </t>
  </si>
  <si>
    <t>BVRAM-001-4</t>
  </si>
  <si>
    <t>In Progress</t>
  </si>
  <si>
    <t xml:space="preserve">Match drop simulations showing the potential wildfire consequence of ignitions that occur along the electric lines and equipment  </t>
  </si>
  <si>
    <t>BVRAM-001-5</t>
  </si>
  <si>
    <t>Situational Awareness &amp; Forecasting</t>
  </si>
  <si>
    <t xml:space="preserve">Advanced weather monitoring and weather stations </t>
  </si>
  <si>
    <t>Situational Awareness Hardware Program</t>
  </si>
  <si>
    <t>BVSAF-001-1</t>
  </si>
  <si>
    <t>Number of Weather Stations Installed</t>
  </si>
  <si>
    <t xml:space="preserve">Continuous monitoring sensors </t>
  </si>
  <si>
    <t>BVSAF-001-2</t>
  </si>
  <si>
    <t>Number of HD Cameras Installed</t>
  </si>
  <si>
    <t xml:space="preserve">Fault indicators for detecting faults on electric lines and equipment  </t>
  </si>
  <si>
    <t>BVSAF-001-3</t>
  </si>
  <si>
    <t>Number of Fault Indicators</t>
  </si>
  <si>
    <t xml:space="preserve">Forecast of a fire risk index, fire potential index, or similar  </t>
  </si>
  <si>
    <t>Weather Consultant</t>
  </si>
  <si>
    <t>BVSAF-003-2</t>
  </si>
  <si>
    <t xml:space="preserve">Personnel monitoring areas of electric lines and equipment in elevated fire risk conditions  </t>
  </si>
  <si>
    <t>Grid Operations &amp; Protocol</t>
  </si>
  <si>
    <t>BVSAF-002</t>
  </si>
  <si>
    <t>Sufficient resources during high risk conditions</t>
  </si>
  <si>
    <t>No high risk events occurred</t>
  </si>
  <si>
    <t xml:space="preserve">Weather forecasting and estimating impacts on electric lines and equipment  </t>
  </si>
  <si>
    <t>BVSAF-003-1</t>
  </si>
  <si>
    <t>Consulting support for weather forecasting &amp; analysis</t>
  </si>
  <si>
    <t>Support requirement met</t>
  </si>
  <si>
    <t>Grid Design &amp; System Hardening</t>
  </si>
  <si>
    <t xml:space="preserve">Capacitor maintenance and replacement program  </t>
  </si>
  <si>
    <t>Program covered under ongoing maintenance of subtransmission and distribution facilities. There is not a separate WMP initiative.</t>
  </si>
  <si>
    <t>BVGDSH-001</t>
  </si>
  <si>
    <t xml:space="preserve">Circuit breaker maintenance and installation to de-energize lines upon detecting a fault  </t>
  </si>
  <si>
    <t>BVGDSH-002</t>
  </si>
  <si>
    <t xml:space="preserve">Covered conductor installation  </t>
  </si>
  <si>
    <t xml:space="preserve">Covered Conductor Replacement Program </t>
  </si>
  <si>
    <t>BVGDSH-003-1</t>
  </si>
  <si>
    <t>Circuit Miles Hardened</t>
  </si>
  <si>
    <t>Covered Conductor Replacement Program - Radford</t>
  </si>
  <si>
    <t>BVGDSH-003-2</t>
  </si>
  <si>
    <t xml:space="preserve">Covered conductor maintenance </t>
  </si>
  <si>
    <t>BVGDSH-004</t>
  </si>
  <si>
    <t xml:space="preserve">Crossarm maintenance, repair, and replacement  </t>
  </si>
  <si>
    <t>BVGDSH-005</t>
  </si>
  <si>
    <t xml:space="preserve">Distribution pole replacement and reinforcement, including with composite poles  </t>
  </si>
  <si>
    <t>Distribution Pole Repalcement and Reforcement – GO 95 Projects (7.3.3.6.1)</t>
  </si>
  <si>
    <t>BVGDSH-015-2</t>
  </si>
  <si>
    <t>Covered Conductor Project - Radford Line</t>
  </si>
  <si>
    <t>BVGDSH-015-4</t>
  </si>
  <si>
    <t>Evacuation Route Hardening Program - Pilot</t>
  </si>
  <si>
    <t>BVGDSH-015-5</t>
  </si>
  <si>
    <t>Poles Hardened</t>
  </si>
  <si>
    <t>Evacuation Route Hardening Program</t>
  </si>
  <si>
    <t>BVGDSH-015-6</t>
  </si>
  <si>
    <t xml:space="preserve">Expulsion fuse replacement  </t>
  </si>
  <si>
    <t>Fuse Replacement Program</t>
  </si>
  <si>
    <t>BVGDSH-006</t>
  </si>
  <si>
    <t>Number of Fuses Replaced</t>
  </si>
  <si>
    <t xml:space="preserve">Grid topology improvements to mitigate or reduce PSPS events  </t>
  </si>
  <si>
    <t>Grid Topology Improvements</t>
  </si>
  <si>
    <t>BVGDSH-007-1</t>
  </si>
  <si>
    <t># of Sectional Devices Installed Divided by # of Sectional Devices Needed</t>
  </si>
  <si>
    <t xml:space="preserve">Installation of system automation equipment </t>
  </si>
  <si>
    <t>Grid Automation Program</t>
  </si>
  <si>
    <t>BVGDSH-008-1</t>
  </si>
  <si>
    <t>Number of Subsations connected to SCADA</t>
  </si>
  <si>
    <t>Grid Automation Program // FLISR</t>
  </si>
  <si>
    <t>Grid Automation Program // Fuse Trip Saver</t>
  </si>
  <si>
    <t xml:space="preserve">Maintenance, repair, and replacement of connectors, including hotline clamps  </t>
  </si>
  <si>
    <t>BVGDSH-009</t>
  </si>
  <si>
    <t xml:space="preserve">Mitigation of impact on customers and other residents affected during PSPS event  </t>
  </si>
  <si>
    <t>Energy Storage Project</t>
  </si>
  <si>
    <t>BVGDSH-010</t>
  </si>
  <si>
    <t>BVES plans to install a 8MW/4MWh battery storage system in 2023</t>
  </si>
  <si>
    <t>Internal discussions for siting and permitting needs ahead of construction plan</t>
  </si>
  <si>
    <t>BVPP Phase 4 Upgrade Project</t>
  </si>
  <si>
    <t xml:space="preserve">Other corrective action  </t>
  </si>
  <si>
    <t>Tree Attachment Removal Program</t>
  </si>
  <si>
    <t>BVGDSH-013</t>
  </si>
  <si>
    <t>Tree Attachment Removal</t>
  </si>
  <si>
    <t>Evacuation Route Hardening</t>
  </si>
  <si>
    <t>BVGDSH-014</t>
  </si>
  <si>
    <t xml:space="preserve">Pole loading infrastructure hardening and replacement program based on pole loading assessment program </t>
  </si>
  <si>
    <t>Pole Loading &amp; Replacement Program</t>
  </si>
  <si>
    <t>BVGDSH-015-1</t>
  </si>
  <si>
    <t>Number of Poles Assessed</t>
  </si>
  <si>
    <t xml:space="preserve">Transformers maintenance and replacement  </t>
  </si>
  <si>
    <t>BVGDSH-016</t>
  </si>
  <si>
    <t xml:space="preserve">Transmission tower maintenance and replacement  </t>
  </si>
  <si>
    <t>BVES does not have any transmission level assets and maintains a subtransmission line (34.5kV) that is treated as a higher voltage asset.</t>
  </si>
  <si>
    <t>BVGDSH-017</t>
  </si>
  <si>
    <t xml:space="preserve">Undergrounding of electric lines and/or equipment  </t>
  </si>
  <si>
    <t>Ongoing Routine Undergrounding Projects</t>
  </si>
  <si>
    <t>BVGDSH-018</t>
  </si>
  <si>
    <t xml:space="preserve">Updates to grid topology to minimize risk of ignition in HFTDs  </t>
  </si>
  <si>
    <t xml:space="preserve">Grid Topology Improvements </t>
  </si>
  <si>
    <t>BVGDSH-007-2</t>
  </si>
  <si>
    <t>Asset Management &amp; Inspections</t>
  </si>
  <si>
    <t xml:space="preserve">Detailed inspections of distribution electric lines and equipment  </t>
  </si>
  <si>
    <t>Detailed Inspection Program</t>
  </si>
  <si>
    <t>BVAMI-001-1</t>
  </si>
  <si>
    <t>Circuit Miles Inspected</t>
  </si>
  <si>
    <t xml:space="preserve">Detailed inspections of transmission electric lines and equipment  </t>
  </si>
  <si>
    <t>BVAMI-002</t>
  </si>
  <si>
    <t xml:space="preserve">Improvement of inspections </t>
  </si>
  <si>
    <t>Improvement of Inspections</t>
  </si>
  <si>
    <t>BVAMI-003</t>
  </si>
  <si>
    <t xml:space="preserve">Infrared inspections of distribution electric lines and equipment  </t>
  </si>
  <si>
    <t>UAV Thermography Program</t>
  </si>
  <si>
    <t>BVAMI-004</t>
  </si>
  <si>
    <t xml:space="preserve">Infrared inspections of transmission electric lines and equipment  </t>
  </si>
  <si>
    <t>BVAMI-005</t>
  </si>
  <si>
    <t xml:space="preserve">Intrusive pole inspections  </t>
  </si>
  <si>
    <t>Intrusive Pole Inspection Program</t>
  </si>
  <si>
    <t>BVAMI-006</t>
  </si>
  <si>
    <t xml:space="preserve">LiDAR inspections of distribution electric lines and equipment </t>
  </si>
  <si>
    <t>LiDAR Inspection Program</t>
  </si>
  <si>
    <t>BVAMI-007-1</t>
  </si>
  <si>
    <t>Circuit Miles Surveyed</t>
  </si>
  <si>
    <t xml:space="preserve">LiDAR inspections of transmission electric lines and equipment </t>
  </si>
  <si>
    <t>BVAMI-008</t>
  </si>
  <si>
    <t xml:space="preserve">Other discretionary inspection of distribution electric lines and equipment, beyond inspections mandated by rules and regulations  </t>
  </si>
  <si>
    <t>Third Party Ground Patrol</t>
  </si>
  <si>
    <t>BVAMI-009</t>
  </si>
  <si>
    <t>UAV HD Photography/Video Program</t>
  </si>
  <si>
    <t>BVAMI-009-1</t>
  </si>
  <si>
    <t xml:space="preserve">Other discretionary inspection of transmission electric lines and </t>
  </si>
  <si>
    <t>BVAMI-010</t>
  </si>
  <si>
    <t xml:space="preserve">Patrol inspections of distribution electric lines and equipment  </t>
  </si>
  <si>
    <t>Patrol Inspection Program</t>
  </si>
  <si>
    <t>BVAMI-011-1</t>
  </si>
  <si>
    <t xml:space="preserve">Patrol inspections of transmission electric lines and equipment  </t>
  </si>
  <si>
    <t>BVAMI-012</t>
  </si>
  <si>
    <t xml:space="preserve">Pole loading assessment program to determine safety factor  </t>
  </si>
  <si>
    <r>
      <t>Pole Loading &amp; Replacement Program</t>
    </r>
    <r>
      <rPr>
        <b/>
        <sz val="11"/>
        <rFont val="Calibri"/>
        <family val="2"/>
        <scheme val="minor"/>
      </rPr>
      <t xml:space="preserve"> </t>
    </r>
  </si>
  <si>
    <t>BVGDSH-015-3
BVAMI-013</t>
  </si>
  <si>
    <t xml:space="preserve">Quality assurance / quality control of inspections  </t>
  </si>
  <si>
    <t>Quality Control of Inspections</t>
  </si>
  <si>
    <t>BVAMI-014-1</t>
  </si>
  <si>
    <t>Planned</t>
  </si>
  <si>
    <t xml:space="preserve">Substation inspections  </t>
  </si>
  <si>
    <t>GO-174 Substation Inspection Program</t>
  </si>
  <si>
    <t>BVAMI-015-1</t>
  </si>
  <si>
    <t>Number of Monthly Substations Inspected</t>
  </si>
  <si>
    <t>Vegetation Management &amp; Inspections</t>
  </si>
  <si>
    <t xml:space="preserve">Additional efforts to manage community and environmental impacts </t>
  </si>
  <si>
    <t>BVVMI-001</t>
  </si>
  <si>
    <t>Detailed inspections and management practices for vegetation clearances around distribution electrical lines and equipment</t>
  </si>
  <si>
    <t>BVAMI-001-2
BVVMI-002</t>
  </si>
  <si>
    <t>Detailed inspections and management practices for vegetation clearances around transmission electrical lines and equipment</t>
  </si>
  <si>
    <t>BVVMI-003</t>
  </si>
  <si>
    <t xml:space="preserve">Emergency response vegetation management due to red flag warning or other urgent weather conditions   </t>
  </si>
  <si>
    <t>Emergency Preparedness &amp; Response Program</t>
  </si>
  <si>
    <t>BVEPP-004-7
BVVMI-004</t>
  </si>
  <si>
    <t xml:space="preserve">Fuel management (including all wood management) and management of “slash” from vegetation management activities </t>
  </si>
  <si>
    <t>Enhanced Vegetation Management Program</t>
  </si>
  <si>
    <t>BVVMI-015-2</t>
  </si>
  <si>
    <t>Contractor removes veg waste as part of contract on daily basis</t>
  </si>
  <si>
    <t>Contractor meets requirements</t>
  </si>
  <si>
    <t>Improvement of inspections</t>
  </si>
  <si>
    <t>BVVMI-005</t>
  </si>
  <si>
    <t>Number of Vegetation Management Audits</t>
  </si>
  <si>
    <t>Remote sensing inspections of vegetation around distribution electric lines and equipment</t>
  </si>
  <si>
    <t>BVAMI-007-2
BVVMI-006</t>
  </si>
  <si>
    <t>Remote sensing inspections of vegetation around transmission electric lines and equipment</t>
  </si>
  <si>
    <t>BVVMI-007</t>
  </si>
  <si>
    <t xml:space="preserve">Other discretionary inspections of vegetation around distribution electric lines and equipment </t>
  </si>
  <si>
    <t>BVVMI-008</t>
  </si>
  <si>
    <t>Circuit Miles Inspected (UAV)</t>
  </si>
  <si>
    <t>BVVMI-009</t>
  </si>
  <si>
    <t xml:space="preserve">Patrol inspections of vegetation around distribution electric lines and equipment </t>
  </si>
  <si>
    <t>BVAMI-011-2
BVVMI-010</t>
  </si>
  <si>
    <t xml:space="preserve">Patrol inspections of vegetation around transmission electric lines and equipment </t>
  </si>
  <si>
    <t>BVVMI-011</t>
  </si>
  <si>
    <t>Quality assurance / quality control of vegetation management</t>
  </si>
  <si>
    <t>BVAMI-014-2
BVVMI-012</t>
  </si>
  <si>
    <t>Number of Quality Control Reviews Conducted</t>
  </si>
  <si>
    <t xml:space="preserve">Recruiting and training of vegetation management personnel  </t>
  </si>
  <si>
    <t>Vegetation Management Program Staffing</t>
  </si>
  <si>
    <t>BVVMI-013</t>
  </si>
  <si>
    <t>No gaps in staffing for veg management</t>
  </si>
  <si>
    <t>Met target</t>
  </si>
  <si>
    <t xml:space="preserve">Identification and remediation of “at-risk species” </t>
  </si>
  <si>
    <t>BVVMI-014</t>
  </si>
  <si>
    <t xml:space="preserve">Removal and remediation of trees with strike potential to electric lines and equipment  </t>
  </si>
  <si>
    <t>BVVMI-015-1</t>
  </si>
  <si>
    <t>Hazard Trees Removed/Remediated</t>
  </si>
  <si>
    <t xml:space="preserve">Substation inspection </t>
  </si>
  <si>
    <t>BVAMI-015-2
BVVMI-016</t>
  </si>
  <si>
    <t>Number of Substations Inspected</t>
  </si>
  <si>
    <t xml:space="preserve">Substation vegetation management  </t>
  </si>
  <si>
    <t>Substation Vegetation Management Inspections &amp; Corrections</t>
  </si>
  <si>
    <t>BVVMI-017</t>
  </si>
  <si>
    <t>Contractor assess and removes vegetation per substation on an annual basis</t>
  </si>
  <si>
    <t xml:space="preserve">inspected substations cleared of vegetation </t>
  </si>
  <si>
    <t>Vegetation management enterprise system</t>
  </si>
  <si>
    <t>GIS Data Collection &amp; Sharing</t>
  </si>
  <si>
    <t>BVDG-001-2
BVVMI-018</t>
  </si>
  <si>
    <t>System updates as necessary</t>
  </si>
  <si>
    <t>Trimmed Trees were entered into GIS</t>
  </si>
  <si>
    <t xml:space="preserve">Vegetation management to achieve clearances around electric lines and equipment  </t>
  </si>
  <si>
    <t>BVVMI-015-3
BVVMI-019</t>
  </si>
  <si>
    <t>Circuit Miles Cleared</t>
  </si>
  <si>
    <t xml:space="preserve">Vegetation management activities post-fire </t>
  </si>
  <si>
    <t>Grid Operations &amp; Operating Protocols</t>
  </si>
  <si>
    <t xml:space="preserve">Automatic recloser operations  </t>
  </si>
  <si>
    <t>BVGDSH-008-2
BVGOOP-001</t>
  </si>
  <si>
    <t>Protective equipment and device settings</t>
  </si>
  <si>
    <t>Protective Equipement and Device Settings</t>
  </si>
  <si>
    <t xml:space="preserve">Crew-accompanying ignition prevention and suppression resources and services </t>
  </si>
  <si>
    <t>BVEPP-004-5
BVGOOP-002-1</t>
  </si>
  <si>
    <t>Ongoing compliance with plan</t>
  </si>
  <si>
    <t xml:space="preserve">Personnel work procedures and training in conditions of elevated fire risk  </t>
  </si>
  <si>
    <t>PSPS Program &amp; Procedures</t>
  </si>
  <si>
    <t>BVGOOP-003-2</t>
  </si>
  <si>
    <t>Ongoing compliance with program and procedures</t>
  </si>
  <si>
    <t xml:space="preserve">Protocols for PSPS re-energization </t>
  </si>
  <si>
    <t>BVGOOP-003-3</t>
  </si>
  <si>
    <t xml:space="preserve">PSPS events and mitigation of PSPS impacts  </t>
  </si>
  <si>
    <t>BVGOOP-003-1</t>
  </si>
  <si>
    <t xml:space="preserve">Stationed and on-call ignition prevention and suppression resources and services </t>
  </si>
  <si>
    <t>BVEPP-004-6
BVGOOP-002-2</t>
  </si>
  <si>
    <t>Ability to comply with plan and respond to emergencies</t>
  </si>
  <si>
    <t xml:space="preserve">No emergency events occurred </t>
  </si>
  <si>
    <t>Data Governance</t>
  </si>
  <si>
    <t xml:space="preserve">Centralized repository for data </t>
  </si>
  <si>
    <t>BVDG-001-1</t>
  </si>
  <si>
    <t>Continued development and storage of GIS Data</t>
  </si>
  <si>
    <t>Continued refinement for GIS resources</t>
  </si>
  <si>
    <t xml:space="preserve">Collaborative research on utility ignition and/or wildfire </t>
  </si>
  <si>
    <t>BVES does not have a unique WMP initiative for this activity at this time. BVES is open to collaborative research on utility ignition and/or wildfire.</t>
  </si>
  <si>
    <t>BVDG-002</t>
  </si>
  <si>
    <t xml:space="preserve">Documentation and disclosure of wildfire-related data and algorithms </t>
  </si>
  <si>
    <t>BVDG-003</t>
  </si>
  <si>
    <t xml:space="preserve">Tracking and analysis of near miss data </t>
  </si>
  <si>
    <t>WMP Metrics Tracking</t>
  </si>
  <si>
    <t>BVDG-004</t>
  </si>
  <si>
    <t>Program in place and continued compliance with program</t>
  </si>
  <si>
    <t>Aligned recording mechanism to track near miss data with WSD/OEIS template</t>
  </si>
  <si>
    <t>Resource Allocation Methodology</t>
  </si>
  <si>
    <t xml:space="preserve">Allocation methodology development and application </t>
  </si>
  <si>
    <t>BVRES-001-1</t>
  </si>
  <si>
    <t xml:space="preserve">Risk reduction scenario development and analysis </t>
  </si>
  <si>
    <t>BVRAM-001-6
BVRES-002</t>
  </si>
  <si>
    <t>Risk spend efficiency analysis</t>
  </si>
  <si>
    <t>BVRAM-001-7
BVRES-003</t>
  </si>
  <si>
    <t>Emergency Planning &amp; Preparedness</t>
  </si>
  <si>
    <t xml:space="preserve">Adequate and trained workforce for service restoration </t>
  </si>
  <si>
    <t>BVRES-001-2
BVEPP-001</t>
  </si>
  <si>
    <t xml:space="preserve">BVES staffing contract and mutual aid adequate  for service restoration </t>
  </si>
  <si>
    <t>Adequate</t>
  </si>
  <si>
    <t xml:space="preserve">Community outreach, public awareness, and communications efforts </t>
  </si>
  <si>
    <t>Community Outreach Program</t>
  </si>
  <si>
    <t>BVEPP-002-1</t>
  </si>
  <si>
    <t>Number of Engagements (Radio, Newspaper, Online, Mail)</t>
  </si>
  <si>
    <t xml:space="preserve">Customer support in emergencies </t>
  </si>
  <si>
    <t>BVEPP-003-2</t>
  </si>
  <si>
    <t>Number of Emergencies</t>
  </si>
  <si>
    <t xml:space="preserve">Disaster and emergency preparedness plan </t>
  </si>
  <si>
    <t>BVEPP-003-1</t>
  </si>
  <si>
    <t xml:space="preserve">Preparedness and planning for service restoration </t>
  </si>
  <si>
    <t>BVEPP-003-3</t>
  </si>
  <si>
    <t xml:space="preserve">Protocols in place to learn from wildfire events </t>
  </si>
  <si>
    <t>BVEPP-003-4</t>
  </si>
  <si>
    <t>Stakeholder Cooperation &amp; Community Engagement</t>
  </si>
  <si>
    <t xml:space="preserve">Community engagement </t>
  </si>
  <si>
    <t>BVEPP-002-2
BVSCCE-001</t>
  </si>
  <si>
    <t xml:space="preserve">Cooperation and best practice sharing with agencies outside CA </t>
  </si>
  <si>
    <t>BVSCCE-002</t>
  </si>
  <si>
    <t xml:space="preserve">Cooperation with suppression agencies </t>
  </si>
  <si>
    <t>BVSCCE-003</t>
  </si>
  <si>
    <t xml:space="preserve">Forest service and fuel reduction cooperation and joint roadmap </t>
  </si>
  <si>
    <t>BVSCCE-004</t>
  </si>
  <si>
    <t>WMP Table # / Category</t>
  </si>
  <si>
    <t>WMP Initiative #</t>
  </si>
  <si>
    <t>Initative activity</t>
  </si>
  <si>
    <t>WMP category</t>
  </si>
  <si>
    <t>WMP code</t>
  </si>
  <si>
    <t>7.3.1.</t>
  </si>
  <si>
    <t>PGE</t>
  </si>
  <si>
    <t>7.3.2.</t>
  </si>
  <si>
    <t>SCE</t>
  </si>
  <si>
    <t>7.3.3.</t>
  </si>
  <si>
    <t>SDGE</t>
  </si>
  <si>
    <t>7.3.4.</t>
  </si>
  <si>
    <t>7.3.5.</t>
  </si>
  <si>
    <t>LU</t>
  </si>
  <si>
    <t>7.3.6.</t>
  </si>
  <si>
    <t>PC</t>
  </si>
  <si>
    <t>7.3.7.</t>
  </si>
  <si>
    <t>TBC</t>
  </si>
  <si>
    <t>7.3.8.</t>
  </si>
  <si>
    <t>HWT</t>
  </si>
  <si>
    <t>7.3.9.</t>
  </si>
  <si>
    <t>7.3.10.</t>
  </si>
  <si>
    <t xml:space="preserve">Other discretionary inspections of vegetation around transmission electric lines and equipment 
</t>
  </si>
  <si>
    <t>x</t>
  </si>
  <si>
    <t>Other</t>
  </si>
  <si>
    <t>Number of Poles Replaced</t>
  </si>
  <si>
    <t>System Instillation and Project Completion</t>
  </si>
  <si>
    <t>Project effort continue</t>
  </si>
  <si>
    <t>Awaiting Permits</t>
  </si>
  <si>
    <t>Continued evaluation of need</t>
  </si>
  <si>
    <t>Need Considered</t>
  </si>
  <si>
    <t>Contracted Forester Service // Environmental Impact Mitigation Activities</t>
  </si>
  <si>
    <t>Information exchange and coordination with land management agencies</t>
  </si>
  <si>
    <t>Vegetation Management Activities Post-Fire</t>
  </si>
  <si>
    <t>Outreach and best practice evaluation</t>
  </si>
  <si>
    <t>GIS-Based Applications // Data Sharing Activities</t>
  </si>
  <si>
    <t>Risk Model Working Group Information Exchange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</si>
</sst>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3"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b/>
      <i/>
      <sz val="1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72">
    <xf numFmtId="0" fontId="0" fillId="0" borderId="0" xfId="0"/>
    <xf numFmtId="0" fontId="2" fillId="0" borderId="0" xfId="0" applyFont="1"/>
    <xf numFmtId="0" fontId="2" fillId="0" borderId="1" xfId="0" applyFont="1" applyBorder="1"/>
    <xf numFmtId="0" fontId="1" fillId="4" borderId="0" xfId="0" applyFont="1" applyFill="1" applyAlignment="1">
      <alignment wrapText="1"/>
    </xf>
    <xf numFmtId="0" fontId="4" fillId="5" borderId="0" xfId="0"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14" fontId="10" fillId="3" borderId="1" xfId="0" applyNumberFormat="1" applyFont="1" applyFill="1" applyBorder="1"/>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0" fontId="2" fillId="3" borderId="1" xfId="0" applyFont="1" applyFill="1" applyBorder="1" applyAlignment="1">
      <alignment wrapText="1"/>
    </xf>
    <xf numFmtId="0" fontId="2" fillId="3" borderId="1" xfId="0" applyFont="1" applyFill="1" applyBorder="1"/>
    <xf numFmtId="49" fontId="10" fillId="3" borderId="1" xfId="0" applyNumberFormat="1" applyFont="1" applyFill="1" applyBorder="1"/>
    <xf numFmtId="0" fontId="2" fillId="0" borderId="1" xfId="0" applyFont="1" applyBorder="1" applyAlignment="1">
      <alignment wrapText="1"/>
    </xf>
    <xf numFmtId="0" fontId="4" fillId="10" borderId="0" xfId="0" applyFont="1" applyFill="1" applyAlignment="1">
      <alignment wrapText="1"/>
    </xf>
    <xf numFmtId="0" fontId="0" fillId="0" borderId="5" xfId="0" applyBorder="1"/>
    <xf numFmtId="14" fontId="2" fillId="0" borderId="1" xfId="0" applyNumberFormat="1" applyFont="1" applyBorder="1"/>
    <xf numFmtId="0" fontId="0" fillId="0" borderId="10" xfId="0" applyBorder="1"/>
    <xf numFmtId="0" fontId="0" fillId="3" borderId="3" xfId="0" applyFill="1" applyBorder="1"/>
    <xf numFmtId="0" fontId="0" fillId="0" borderId="0" xfId="0" applyAlignment="1">
      <alignment wrapText="1"/>
    </xf>
    <xf numFmtId="14" fontId="10" fillId="3"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Alignment="1">
      <alignment wrapText="1"/>
    </xf>
    <xf numFmtId="14" fontId="2" fillId="3" borderId="1" xfId="0" applyNumberFormat="1" applyFont="1" applyFill="1" applyBorder="1" applyAlignment="1">
      <alignment wrapText="1"/>
    </xf>
    <xf numFmtId="0" fontId="2" fillId="0" borderId="0" xfId="0" applyFont="1" applyAlignment="1">
      <alignment wrapText="1"/>
    </xf>
    <xf numFmtId="14" fontId="12" fillId="3" borderId="1" xfId="0" applyNumberFormat="1" applyFont="1" applyFill="1" applyBorder="1" applyAlignment="1">
      <alignment wrapText="1"/>
    </xf>
    <xf numFmtId="49" fontId="10" fillId="3" borderId="1" xfId="0" applyNumberFormat="1" applyFont="1" applyFill="1" applyBorder="1" applyAlignment="1">
      <alignmen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4" fillId="5" borderId="0" xfId="0" applyFont="1" applyFill="1" applyAlignment="1">
      <alignment horizontal="center" wrapText="1"/>
    </xf>
    <xf numFmtId="0" fontId="10" fillId="3" borderId="1" xfId="0" applyFont="1" applyFill="1" applyBorder="1" applyAlignment="1">
      <alignment horizontal="center" wrapText="1"/>
    </xf>
    <xf numFmtId="0" fontId="0" fillId="0" borderId="0" xfId="0" applyAlignment="1">
      <alignment horizontal="center"/>
    </xf>
    <xf numFmtId="0" fontId="2" fillId="0" borderId="0" xfId="0" applyFont="1" applyAlignment="1">
      <alignment horizontal="center"/>
    </xf>
    <xf numFmtId="0" fontId="1" fillId="9" borderId="0" xfId="0" applyFont="1" applyFill="1" applyAlignment="1">
      <alignment horizontal="center" wrapText="1"/>
    </xf>
    <xf numFmtId="0" fontId="4" fillId="8" borderId="0" xfId="0" applyFont="1" applyFill="1" applyAlignment="1">
      <alignment horizontal="center" wrapText="1"/>
    </xf>
    <xf numFmtId="0" fontId="1" fillId="6" borderId="0" xfId="0" applyFont="1" applyFill="1" applyAlignment="1">
      <alignment horizontal="center" wrapText="1"/>
    </xf>
    <xf numFmtId="0" fontId="2" fillId="3" borderId="1" xfId="0" applyFont="1" applyFill="1" applyBorder="1" applyAlignment="1">
      <alignment horizontal="center"/>
    </xf>
    <xf numFmtId="0" fontId="2" fillId="3" borderId="1" xfId="0" applyFont="1" applyFill="1" applyBorder="1" applyAlignment="1">
      <alignment horizontal="center" wrapText="1"/>
    </xf>
    <xf numFmtId="1" fontId="2" fillId="3" borderId="1" xfId="0" applyNumberFormat="1" applyFont="1" applyFill="1" applyBorder="1" applyAlignment="1">
      <alignment horizontal="center" wrapText="1"/>
    </xf>
    <xf numFmtId="2" fontId="2" fillId="3" borderId="1" xfId="0" applyNumberFormat="1" applyFont="1" applyFill="1" applyBorder="1" applyAlignment="1">
      <alignment horizontal="center"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00000000-0005-0000-0000-000001000000}"/>
  </cellStyles>
  <dxfs count="37">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rgb="FFFFFF00"/>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rgb="FFFFFF00"/>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scheme val="minor"/>
      </font>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91837</xdr:colOff>
      <xdr:row>5</xdr:row>
      <xdr:rowOff>130844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100</xdr:row>
      <xdr:rowOff>155222</xdr:rowOff>
    </xdr:from>
    <xdr:to>
      <xdr:col>3</xdr:col>
      <xdr:colOff>286392</xdr:colOff>
      <xdr:row>103</xdr:row>
      <xdr:rowOff>130968</xdr:rowOff>
    </xdr:to>
    <xdr:sp macro="" textlink="">
      <xdr:nvSpPr>
        <xdr:cNvPr id="4" name="TextBox 2">
          <a:extLst>
            <a:ext uri="{FF2B5EF4-FFF2-40B4-BE49-F238E27FC236}">
              <a16:creationId xmlns:a16="http://schemas.microsoft.com/office/drawing/2014/main" id="{8DA3A307-1A44-4252-9C3B-E6D814989CCC}"/>
            </a:ext>
          </a:extLst>
        </xdr:cNvPr>
        <xdr:cNvSpPr txBox="1"/>
      </xdr:nvSpPr>
      <xdr:spPr>
        <a:xfrm>
          <a:off x="352425" y="35544927"/>
          <a:ext cx="2817444" cy="54724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rom%20BVES/BVES_2022%20Q1%20QIU_20220501%20pm%20edi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FIRST"/>
      <sheetName val="Initiatives"/>
      <sheetName val="Initiative mapping-DO NOT EDIT"/>
      <sheetName val="BVES_2022 Q1 QIU_20220501 pm ed"/>
    </sheetNames>
    <sheetDataSet>
      <sheetData sheetId="0"/>
      <sheetData sheetId="1"/>
      <sheetData sheetId="2"/>
      <sheetData sheetId="3" refreshError="1"/>
    </sheetDataSet>
  </externalBook>
</externalLink>
</file>

<file path=xl/namedSheetViews/namedSheetView1.xml><?xml version="1.0" encoding="utf-8"?>
<namedSheetViews xmlns="http://schemas.microsoft.com/office/spreadsheetml/2019/namedsheetviews" xmlns:x="http://schemas.openxmlformats.org/spreadsheetml/2006/main">
  <namedSheetView name="View1" id="{6E82F8D0-7140-4EF7-BD8A-121C73C1E6D3}">
    <nsvFilter filterId="{00000000-0009-0000-0100-000002000000}" ref="A1:AH99" tableId="2"/>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AH99" totalsRowShown="0" headerRowDxfId="36" dataDxfId="35" tableBorderDxfId="34">
  <autoFilter ref="A1:AH99" xr:uid="{00000000-0009-0000-0100-000002000000}"/>
  <sortState xmlns:xlrd2="http://schemas.microsoft.com/office/spreadsheetml/2017/richdata2" ref="A13:AH37">
    <sortCondition ref="C1:C99"/>
  </sortState>
  <tableColumns count="34">
    <tableColumn id="1" xr3:uid="{00000000-0010-0000-0000-000001000000}" name="UtilityID" dataDxfId="33">
      <calculatedColumnFormula>'READ ME FIRST'!$D$12</calculatedColumnFormula>
    </tableColumn>
    <tableColumn id="2" xr3:uid="{00000000-0010-0000-0000-000002000000}" name="Submission Date" dataDxfId="32">
      <calculatedColumnFormula>'READ ME FIRST'!$D$15</calculatedColumnFormula>
    </tableColumn>
    <tableColumn id="24" xr3:uid="{00000000-0010-0000-0000-000018000000}" name="WMPInitiativeCategory" dataDxfId="31"/>
    <tableColumn id="27" xr3:uid="{00000000-0010-0000-0000-00001B000000}" name="WMPInitiativeCategory#" dataDxfId="30">
      <calculatedColumnFormula>IF(Table2[[#This Row],[WMPInitiativeCategory]]="", "",INDEX('Initiative mapping-DO NOT EDIT'!$H$3:$H$12, MATCH(Table2[[#This Row],[WMPInitiativeCategory]],'Initiative mapping-DO NOT EDIT'!$G$3:$G$12,0)))</calculatedColumnFormula>
    </tableColumn>
    <tableColumn id="22" xr3:uid="{00000000-0010-0000-0000-000016000000}" name="WMPInitiativeActivity" dataDxfId="29"/>
    <tableColumn id="23" xr3:uid="{00000000-0010-0000-0000-000017000000}" name="ActivityNameifOther" dataDxfId="28"/>
    <tableColumn id="20" xr3:uid="{00000000-0010-0000-0000-000014000000}" name="WMPInitiativeActivity#" dataDxfId="27">
      <calculatedColumnFormula>IF(Table2[[#This Row],[WMPInitiativeActivity]]="","x",IF(Table2[[#This Row],[WMPInitiativeActivity]]="other", Table2[[#This Row],[ActivityNameifOther]], INDEX('Initiative mapping-DO NOT EDIT'!$C$3:$C$91,MATCH(Table2[[#This Row],[WMPInitiativeActivity]],'Initiative mapping-DO NOT EDIT'!$D$3:$D$91,0))))</calculatedColumnFormula>
    </tableColumn>
    <tableColumn id="25" xr3:uid="{00000000-0010-0000-0000-000019000000}" name="UtilityInitiativeName" dataDxfId="26"/>
    <tableColumn id="26" xr3:uid="{00000000-0010-0000-0000-00001A000000}" name="InitiativeActivityID" dataDxfId="25"/>
    <tableColumn id="10" xr3:uid="{00000000-0010-0000-0000-00000A000000}" name="WMPInitiativeCode" dataDxfId="24">
      <calculatedColumnFormula>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calculatedColumnFormula>
    </tableColumn>
    <tableColumn id="12" xr3:uid="{00000000-0010-0000-0000-00000C000000}" name="WMPPageNumber" dataDxfId="23"/>
    <tableColumn id="13" xr3:uid="{00000000-0010-0000-0000-00000D000000}" name="QuantTargetUnits" dataDxfId="22"/>
    <tableColumn id="28" xr3:uid="{00000000-0010-0000-0000-00001C000000}" name="AnnualQuantTarget" dataDxfId="21"/>
    <tableColumn id="19" xr3:uid="{00000000-0010-0000-0000-000013000000}" name="ProjectedQuantProgressQ1" dataDxfId="20"/>
    <tableColumn id="6" xr3:uid="{00000000-0010-0000-0000-000006000000}" name="ProjectedQuantProgressQ1-2" dataDxfId="19"/>
    <tableColumn id="5" xr3:uid="{00000000-0010-0000-0000-000005000000}" name="ProjectedQuantProgressQ1-3" dataDxfId="18"/>
    <tableColumn id="3" xr3:uid="{00000000-0010-0000-0000-000003000000}" name="ProjectedQuantProgressQ1-4" dataDxfId="17"/>
    <tableColumn id="29" xr3:uid="{00000000-0010-0000-0000-00001D000000}" name="QuantActualProgressQ1" dataDxfId="16"/>
    <tableColumn id="33" xr3:uid="{00000000-0010-0000-0000-000021000000}" name="QuantActualProgressQ1-2" dataDxfId="15"/>
    <tableColumn id="32" xr3:uid="{00000000-0010-0000-0000-000020000000}" name="QuantActualProgressQ1-3" dataDxfId="14"/>
    <tableColumn id="31" xr3:uid="{00000000-0010-0000-0000-00001F000000}" name="QuantActualProgressQ1-4" dataDxfId="13"/>
    <tableColumn id="37" xr3:uid="{00000000-0010-0000-0000-000025000000}" name="AnnualQualTarget" dataDxfId="12"/>
    <tableColumn id="21" xr3:uid="{00000000-0010-0000-0000-000015000000}" name="QualActualProgressQ1" dataDxfId="11"/>
    <tableColumn id="17" xr3:uid="{00000000-0010-0000-0000-000011000000}" name="QualActualProgressQ1-2" dataDxfId="10"/>
    <tableColumn id="11" xr3:uid="{00000000-0010-0000-0000-00000B000000}" name="QualActualProgressQ1-3" dataDxfId="9"/>
    <tableColumn id="4" xr3:uid="{00000000-0010-0000-0000-000004000000}" name="QualActualProgressQ1-4" dataDxfId="8"/>
    <tableColumn id="36" xr3:uid="{00000000-0010-0000-0000-000024000000}" name="Status" dataDxfId="7"/>
    <tableColumn id="18" xr3:uid="{00000000-0010-0000-0000-000012000000}" name="CorrectiveActionsIfDelayed" dataDxfId="6"/>
    <tableColumn id="7" xr3:uid="{00000000-0010-0000-0000-000007000000}" name="REFERENCE: Compliance Branch Requirements --&gt;" dataDxfId="5"/>
    <tableColumn id="9" xr3:uid="{00000000-0010-0000-0000-000009000000}" name="Audit" dataDxfId="4"/>
    <tableColumn id="8" xr3:uid="{00000000-0010-0000-0000-000008000000}" name="Audit File Documentation Requested" dataDxfId="3"/>
    <tableColumn id="14" xr3:uid="{00000000-0010-0000-0000-00000E000000}" name="FolderLink" dataDxfId="2"/>
    <tableColumn id="15" xr3:uid="{00000000-0010-0000-0000-00000F000000}" name="PersonInChargeName" dataDxfId="1"/>
    <tableColumn id="16" xr3:uid="{00000000-0010-0000-0000-000010000000}"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19/04/relationships/namedSheetView" Target="../namedSheetViews/namedSheetView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H50"/>
  <sheetViews>
    <sheetView showGridLines="0" topLeftCell="A4" zoomScale="80" zoomScaleNormal="80" workbookViewId="0">
      <selection activeCell="E12" sqref="E12"/>
    </sheetView>
  </sheetViews>
  <sheetFormatPr defaultColWidth="8.7109375" defaultRowHeight="15" x14ac:dyDescent="0.25"/>
  <cols>
    <col min="1" max="1" width="7.5703125" customWidth="1"/>
    <col min="2" max="2" width="19.42578125" customWidth="1"/>
    <col min="3" max="3" width="22.28515625" customWidth="1"/>
    <col min="4" max="4" width="33.28515625" customWidth="1"/>
    <col min="5" max="5" width="112.140625" customWidth="1"/>
    <col min="6" max="6" width="13.5703125" customWidth="1"/>
    <col min="7" max="7" width="18.85546875" customWidth="1"/>
    <col min="8" max="8" width="7.85546875" customWidth="1"/>
  </cols>
  <sheetData>
    <row r="1" spans="2:8" s="7" customFormat="1" ht="26.25" x14ac:dyDescent="0.4">
      <c r="B1" s="15" t="s">
        <v>0</v>
      </c>
    </row>
    <row r="2" spans="2:8" s="7" customFormat="1" ht="14.45" customHeight="1" x14ac:dyDescent="0.4">
      <c r="B2" s="15"/>
    </row>
    <row r="3" spans="2:8" s="7" customFormat="1" ht="14.45" customHeight="1" thickBot="1" x14ac:dyDescent="0.35">
      <c r="B3" s="18"/>
    </row>
    <row r="4" spans="2:8" s="7" customFormat="1" x14ac:dyDescent="0.25">
      <c r="B4" s="10" t="s">
        <v>1</v>
      </c>
      <c r="C4" s="11"/>
      <c r="D4" s="11"/>
      <c r="E4" s="11"/>
      <c r="F4" s="11"/>
      <c r="G4" s="11"/>
      <c r="H4" s="12"/>
    </row>
    <row r="5" spans="2:8" s="7" customFormat="1" ht="44.45" customHeight="1" x14ac:dyDescent="0.25">
      <c r="B5" s="8">
        <v>1</v>
      </c>
      <c r="C5" s="64" t="s">
        <v>2</v>
      </c>
      <c r="D5" s="64"/>
      <c r="E5" s="64"/>
      <c r="F5" s="64"/>
      <c r="G5" s="64"/>
      <c r="H5" s="65"/>
    </row>
    <row r="6" spans="2:8" s="7" customFormat="1" ht="44.45" customHeight="1" x14ac:dyDescent="0.25">
      <c r="B6" s="8">
        <v>2</v>
      </c>
      <c r="C6" s="68" t="s">
        <v>3</v>
      </c>
      <c r="D6" s="68"/>
      <c r="E6" s="68"/>
      <c r="F6" s="68"/>
      <c r="G6" s="68"/>
      <c r="H6" s="69"/>
    </row>
    <row r="7" spans="2:8" s="7" customFormat="1" ht="44.45" customHeight="1" x14ac:dyDescent="0.25">
      <c r="B7" s="8">
        <v>3</v>
      </c>
      <c r="C7" s="70" t="s">
        <v>4</v>
      </c>
      <c r="D7" s="70"/>
      <c r="E7" s="70"/>
      <c r="F7" s="70"/>
      <c r="G7" s="70"/>
      <c r="H7" s="71"/>
    </row>
    <row r="8" spans="2:8" s="7" customFormat="1" ht="44.45" customHeight="1" thickBot="1" x14ac:dyDescent="0.3">
      <c r="B8" s="9">
        <v>4</v>
      </c>
      <c r="C8" s="66" t="s">
        <v>5</v>
      </c>
      <c r="D8" s="66"/>
      <c r="E8" s="66"/>
      <c r="F8" s="66"/>
      <c r="G8" s="66"/>
      <c r="H8" s="67"/>
    </row>
    <row r="9" spans="2:8" s="7" customFormat="1" ht="26.45" customHeight="1" x14ac:dyDescent="0.25"/>
    <row r="10" spans="2:8" s="7" customFormat="1" ht="18" customHeight="1" x14ac:dyDescent="0.25"/>
    <row r="11" spans="2:8" s="7" customFormat="1" ht="18" customHeight="1" thickBot="1" x14ac:dyDescent="0.3">
      <c r="B11" s="13" t="s">
        <v>6</v>
      </c>
    </row>
    <row r="12" spans="2:8" s="7" customFormat="1" ht="18" customHeight="1" x14ac:dyDescent="0.25">
      <c r="B12" s="19" t="s">
        <v>7</v>
      </c>
      <c r="C12" s="16"/>
      <c r="D12" s="41" t="s">
        <v>8</v>
      </c>
      <c r="E12" s="13"/>
    </row>
    <row r="13" spans="2:8" s="7" customFormat="1" x14ac:dyDescent="0.25">
      <c r="B13" s="20" t="s">
        <v>9</v>
      </c>
      <c r="D13" s="22">
        <v>2022</v>
      </c>
    </row>
    <row r="14" spans="2:8" s="7" customFormat="1" x14ac:dyDescent="0.25">
      <c r="B14" s="20" t="s">
        <v>10</v>
      </c>
      <c r="D14" s="23" t="s">
        <v>11</v>
      </c>
    </row>
    <row r="15" spans="2:8" s="7" customFormat="1" ht="15.75" thickBot="1" x14ac:dyDescent="0.3">
      <c r="B15" s="21" t="s">
        <v>12</v>
      </c>
      <c r="C15" s="14"/>
      <c r="D15" s="17">
        <v>44683</v>
      </c>
    </row>
    <row r="16" spans="2:8" ht="15.75" thickBot="1" x14ac:dyDescent="0.3"/>
    <row r="17" spans="2:8" x14ac:dyDescent="0.25">
      <c r="B17" s="10" t="s">
        <v>13</v>
      </c>
      <c r="C17" s="11"/>
      <c r="D17" s="11"/>
      <c r="E17" s="11"/>
      <c r="F17" s="11"/>
      <c r="G17" s="11"/>
      <c r="H17" s="12"/>
    </row>
    <row r="18" spans="2:8" x14ac:dyDescent="0.25">
      <c r="B18" s="8"/>
      <c r="H18" s="38"/>
    </row>
    <row r="19" spans="2:8" ht="45" x14ac:dyDescent="0.25">
      <c r="B19" s="8"/>
      <c r="C19" s="45" t="s">
        <v>14</v>
      </c>
      <c r="D19" s="45" t="s">
        <v>15</v>
      </c>
      <c r="E19" s="45" t="s">
        <v>16</v>
      </c>
      <c r="F19" s="45" t="s">
        <v>17</v>
      </c>
      <c r="G19" s="46" t="s">
        <v>18</v>
      </c>
      <c r="H19" s="38"/>
    </row>
    <row r="20" spans="2:8" x14ac:dyDescent="0.25">
      <c r="B20" s="8"/>
      <c r="C20" s="44" t="s">
        <v>19</v>
      </c>
      <c r="D20" s="44" t="s">
        <v>20</v>
      </c>
      <c r="E20" s="42" t="s">
        <v>21</v>
      </c>
      <c r="F20" t="s">
        <v>22</v>
      </c>
      <c r="G20" t="s">
        <v>11</v>
      </c>
      <c r="H20" s="38"/>
    </row>
    <row r="21" spans="2:8" x14ac:dyDescent="0.25">
      <c r="B21" s="8"/>
      <c r="C21" s="44" t="s">
        <v>23</v>
      </c>
      <c r="D21" s="44" t="s">
        <v>12</v>
      </c>
      <c r="E21" s="42" t="s">
        <v>24</v>
      </c>
      <c r="F21" t="s">
        <v>25</v>
      </c>
      <c r="G21" t="s">
        <v>11</v>
      </c>
      <c r="H21" s="38"/>
    </row>
    <row r="22" spans="2:8" x14ac:dyDescent="0.25">
      <c r="B22" s="8"/>
      <c r="C22" s="44" t="s">
        <v>26</v>
      </c>
      <c r="D22" s="44" t="s">
        <v>27</v>
      </c>
      <c r="E22" s="42" t="s">
        <v>28</v>
      </c>
      <c r="F22" t="s">
        <v>22</v>
      </c>
      <c r="G22" t="s">
        <v>11</v>
      </c>
      <c r="H22" s="38"/>
    </row>
    <row r="23" spans="2:8" x14ac:dyDescent="0.25">
      <c r="B23" s="8"/>
      <c r="C23" s="44" t="s">
        <v>29</v>
      </c>
      <c r="D23" s="44" t="s">
        <v>30</v>
      </c>
      <c r="E23" s="42" t="s">
        <v>31</v>
      </c>
      <c r="F23" t="s">
        <v>32</v>
      </c>
      <c r="G23" t="s">
        <v>11</v>
      </c>
      <c r="H23" s="38"/>
    </row>
    <row r="24" spans="2:8" ht="30" x14ac:dyDescent="0.25">
      <c r="B24" s="8"/>
      <c r="C24" s="44" t="s">
        <v>33</v>
      </c>
      <c r="D24" s="44" t="s">
        <v>34</v>
      </c>
      <c r="E24" s="42" t="s">
        <v>35</v>
      </c>
      <c r="F24" t="s">
        <v>22</v>
      </c>
      <c r="G24" t="s">
        <v>11</v>
      </c>
      <c r="H24" s="38"/>
    </row>
    <row r="25" spans="2:8" ht="30" x14ac:dyDescent="0.25">
      <c r="B25" s="8"/>
      <c r="C25" s="44" t="s">
        <v>36</v>
      </c>
      <c r="D25" s="44" t="s">
        <v>37</v>
      </c>
      <c r="E25" s="42" t="s">
        <v>38</v>
      </c>
      <c r="F25" t="s">
        <v>22</v>
      </c>
      <c r="G25" t="s">
        <v>11</v>
      </c>
      <c r="H25" s="38"/>
    </row>
    <row r="26" spans="2:8" x14ac:dyDescent="0.25">
      <c r="B26" s="8"/>
      <c r="C26" s="44" t="s">
        <v>39</v>
      </c>
      <c r="D26" s="44" t="s">
        <v>40</v>
      </c>
      <c r="E26" s="42" t="s">
        <v>41</v>
      </c>
      <c r="F26" t="s">
        <v>42</v>
      </c>
      <c r="G26" t="s">
        <v>11</v>
      </c>
      <c r="H26" s="38"/>
    </row>
    <row r="27" spans="2:8" x14ac:dyDescent="0.25">
      <c r="B27" s="8"/>
      <c r="C27" s="44" t="s">
        <v>43</v>
      </c>
      <c r="D27" s="44" t="s">
        <v>44</v>
      </c>
      <c r="E27" s="42" t="s">
        <v>45</v>
      </c>
      <c r="F27" t="s">
        <v>22</v>
      </c>
      <c r="G27" t="s">
        <v>11</v>
      </c>
      <c r="H27" s="38"/>
    </row>
    <row r="28" spans="2:8" ht="56.45" customHeight="1" x14ac:dyDescent="0.25">
      <c r="B28" s="8"/>
      <c r="C28" s="44" t="s">
        <v>46</v>
      </c>
      <c r="D28" s="44" t="s">
        <v>47</v>
      </c>
      <c r="E28" s="42" t="s">
        <v>48</v>
      </c>
      <c r="F28" t="s">
        <v>22</v>
      </c>
      <c r="G28" t="s">
        <v>11</v>
      </c>
      <c r="H28" s="38"/>
    </row>
    <row r="29" spans="2:8" ht="75" x14ac:dyDescent="0.25">
      <c r="B29" s="8"/>
      <c r="C29" s="44" t="s">
        <v>49</v>
      </c>
      <c r="D29" s="44" t="s">
        <v>50</v>
      </c>
      <c r="E29" s="42" t="s">
        <v>51</v>
      </c>
      <c r="F29" t="s">
        <v>22</v>
      </c>
      <c r="G29" t="s">
        <v>11</v>
      </c>
      <c r="H29" s="38"/>
    </row>
    <row r="30" spans="2:8" x14ac:dyDescent="0.25">
      <c r="B30" s="8"/>
      <c r="C30" s="44" t="s">
        <v>52</v>
      </c>
      <c r="D30" s="44" t="s">
        <v>53</v>
      </c>
      <c r="E30" s="42" t="s">
        <v>54</v>
      </c>
      <c r="F30" t="s">
        <v>32</v>
      </c>
      <c r="G30" t="s">
        <v>11</v>
      </c>
      <c r="H30" s="38"/>
    </row>
    <row r="31" spans="2:8" ht="30" x14ac:dyDescent="0.25">
      <c r="B31" s="8"/>
      <c r="C31" s="44" t="s">
        <v>55</v>
      </c>
      <c r="D31" s="44" t="s">
        <v>56</v>
      </c>
      <c r="E31" s="42" t="s">
        <v>57</v>
      </c>
      <c r="F31" t="s">
        <v>22</v>
      </c>
      <c r="G31" t="s">
        <v>11</v>
      </c>
      <c r="H31" s="38"/>
    </row>
    <row r="32" spans="2:8" x14ac:dyDescent="0.25">
      <c r="B32" s="8"/>
      <c r="C32" s="44" t="s">
        <v>58</v>
      </c>
      <c r="D32" s="44" t="s">
        <v>59</v>
      </c>
      <c r="E32" s="42" t="s">
        <v>60</v>
      </c>
      <c r="F32" t="s">
        <v>32</v>
      </c>
      <c r="G32" t="s">
        <v>11</v>
      </c>
      <c r="H32" s="38"/>
    </row>
    <row r="33" spans="2:8" x14ac:dyDescent="0.25">
      <c r="B33" s="8"/>
      <c r="C33" s="44" t="s">
        <v>61</v>
      </c>
      <c r="D33" s="44" t="s">
        <v>62</v>
      </c>
      <c r="E33" s="42" t="s">
        <v>63</v>
      </c>
      <c r="F33" t="s">
        <v>32</v>
      </c>
      <c r="G33" t="s">
        <v>11</v>
      </c>
      <c r="H33" s="38"/>
    </row>
    <row r="34" spans="2:8" x14ac:dyDescent="0.25">
      <c r="B34" s="8"/>
      <c r="C34" s="44" t="s">
        <v>64</v>
      </c>
      <c r="D34" s="44" t="s">
        <v>65</v>
      </c>
      <c r="E34" s="42" t="s">
        <v>66</v>
      </c>
      <c r="F34" t="s">
        <v>32</v>
      </c>
      <c r="G34" t="s">
        <v>11</v>
      </c>
      <c r="H34" s="38"/>
    </row>
    <row r="35" spans="2:8" ht="30" x14ac:dyDescent="0.25">
      <c r="B35" s="8"/>
      <c r="C35" s="44" t="s">
        <v>67</v>
      </c>
      <c r="D35" s="44" t="s">
        <v>68</v>
      </c>
      <c r="E35" s="42" t="s">
        <v>69</v>
      </c>
      <c r="F35" t="s">
        <v>32</v>
      </c>
      <c r="G35" t="s">
        <v>11</v>
      </c>
      <c r="H35" s="38"/>
    </row>
    <row r="36" spans="2:8" x14ac:dyDescent="0.25">
      <c r="B36" s="8"/>
      <c r="C36" s="44" t="s">
        <v>70</v>
      </c>
      <c r="D36" s="44" t="s">
        <v>71</v>
      </c>
      <c r="E36" s="42" t="s">
        <v>72</v>
      </c>
      <c r="F36" t="s">
        <v>32</v>
      </c>
      <c r="G36" t="s">
        <v>11</v>
      </c>
      <c r="H36" s="38"/>
    </row>
    <row r="37" spans="2:8" x14ac:dyDescent="0.25">
      <c r="B37" s="8"/>
      <c r="C37" s="44" t="s">
        <v>73</v>
      </c>
      <c r="D37" s="44" t="s">
        <v>74</v>
      </c>
      <c r="E37" s="42" t="s">
        <v>75</v>
      </c>
      <c r="F37" t="s">
        <v>32</v>
      </c>
      <c r="G37" t="s">
        <v>11</v>
      </c>
      <c r="H37" s="38"/>
    </row>
    <row r="38" spans="2:8" x14ac:dyDescent="0.25">
      <c r="B38" s="8"/>
      <c r="C38" s="44" t="s">
        <v>76</v>
      </c>
      <c r="D38" s="44" t="s">
        <v>77</v>
      </c>
      <c r="E38" s="42" t="s">
        <v>78</v>
      </c>
      <c r="F38" t="s">
        <v>32</v>
      </c>
      <c r="G38" t="s">
        <v>79</v>
      </c>
      <c r="H38" s="38"/>
    </row>
    <row r="39" spans="2:8" x14ac:dyDescent="0.25">
      <c r="B39" s="8"/>
      <c r="C39" s="44" t="s">
        <v>80</v>
      </c>
      <c r="D39" s="44" t="s">
        <v>81</v>
      </c>
      <c r="E39" s="42" t="s">
        <v>82</v>
      </c>
      <c r="F39" t="s">
        <v>32</v>
      </c>
      <c r="G39" t="s">
        <v>83</v>
      </c>
      <c r="H39" s="38"/>
    </row>
    <row r="40" spans="2:8" x14ac:dyDescent="0.25">
      <c r="B40" s="8"/>
      <c r="C40" s="44" t="s">
        <v>84</v>
      </c>
      <c r="D40" s="44" t="s">
        <v>85</v>
      </c>
      <c r="E40" s="42" t="s">
        <v>86</v>
      </c>
      <c r="F40" t="s">
        <v>32</v>
      </c>
      <c r="G40" t="s">
        <v>87</v>
      </c>
      <c r="H40" s="38"/>
    </row>
    <row r="41" spans="2:8" ht="30" x14ac:dyDescent="0.25">
      <c r="B41" s="8"/>
      <c r="C41" s="44" t="s">
        <v>88</v>
      </c>
      <c r="D41" s="44" t="s">
        <v>89</v>
      </c>
      <c r="E41" s="42" t="s">
        <v>90</v>
      </c>
      <c r="F41" t="s">
        <v>22</v>
      </c>
      <c r="G41" t="s">
        <v>11</v>
      </c>
      <c r="H41" s="38"/>
    </row>
    <row r="42" spans="2:8" x14ac:dyDescent="0.25">
      <c r="B42" s="8"/>
      <c r="C42" s="44" t="s">
        <v>91</v>
      </c>
      <c r="D42" s="44" t="s">
        <v>92</v>
      </c>
      <c r="E42" s="42" t="s">
        <v>93</v>
      </c>
      <c r="F42" t="s">
        <v>22</v>
      </c>
      <c r="G42" t="s">
        <v>11</v>
      </c>
      <c r="H42" s="38"/>
    </row>
    <row r="43" spans="2:8" x14ac:dyDescent="0.25">
      <c r="B43" s="8"/>
      <c r="C43" s="44" t="s">
        <v>94</v>
      </c>
      <c r="D43" s="44" t="s">
        <v>95</v>
      </c>
      <c r="E43" s="42" t="s">
        <v>96</v>
      </c>
      <c r="F43" t="s">
        <v>22</v>
      </c>
      <c r="G43" t="s">
        <v>79</v>
      </c>
      <c r="H43" s="38"/>
    </row>
    <row r="44" spans="2:8" x14ac:dyDescent="0.25">
      <c r="B44" s="8"/>
      <c r="C44" s="44" t="s">
        <v>97</v>
      </c>
      <c r="D44" s="44" t="s">
        <v>98</v>
      </c>
      <c r="E44" s="42" t="s">
        <v>99</v>
      </c>
      <c r="F44" t="s">
        <v>22</v>
      </c>
      <c r="G44" t="s">
        <v>83</v>
      </c>
      <c r="H44" s="38"/>
    </row>
    <row r="45" spans="2:8" x14ac:dyDescent="0.25">
      <c r="B45" s="8"/>
      <c r="C45" s="44" t="s">
        <v>100</v>
      </c>
      <c r="D45" s="44" t="s">
        <v>101</v>
      </c>
      <c r="E45" s="42" t="s">
        <v>102</v>
      </c>
      <c r="F45" t="s">
        <v>22</v>
      </c>
      <c r="G45" t="s">
        <v>87</v>
      </c>
      <c r="H45" s="38"/>
    </row>
    <row r="46" spans="2:8" x14ac:dyDescent="0.25">
      <c r="B46" s="8"/>
      <c r="C46" s="44" t="s">
        <v>103</v>
      </c>
      <c r="D46" s="44" t="s">
        <v>104</v>
      </c>
      <c r="E46" s="42" t="s">
        <v>105</v>
      </c>
      <c r="F46" t="s">
        <v>22</v>
      </c>
      <c r="G46" t="s">
        <v>106</v>
      </c>
      <c r="H46" s="38"/>
    </row>
    <row r="47" spans="2:8" ht="30" x14ac:dyDescent="0.25">
      <c r="B47" s="8"/>
      <c r="C47" s="44" t="s">
        <v>107</v>
      </c>
      <c r="D47" s="44" t="s">
        <v>108</v>
      </c>
      <c r="E47" s="42" t="s">
        <v>109</v>
      </c>
      <c r="F47" t="s">
        <v>22</v>
      </c>
      <c r="G47" t="s">
        <v>110</v>
      </c>
      <c r="H47" s="38"/>
    </row>
    <row r="48" spans="2:8" x14ac:dyDescent="0.25">
      <c r="B48" s="8"/>
      <c r="C48" s="40" t="s">
        <v>111</v>
      </c>
      <c r="D48" s="40"/>
      <c r="E48" s="40"/>
      <c r="F48" s="40"/>
      <c r="H48" s="38"/>
    </row>
    <row r="49" spans="2:8" x14ac:dyDescent="0.25">
      <c r="B49" s="8"/>
      <c r="H49" s="38"/>
    </row>
    <row r="50" spans="2:8" ht="15.75" thickBot="1" x14ac:dyDescent="0.3">
      <c r="B50" s="9"/>
      <c r="C50" s="51"/>
      <c r="D50" s="51"/>
      <c r="E50" s="51"/>
      <c r="F50" s="51"/>
      <c r="G50" s="51"/>
      <c r="H50" s="52"/>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499984740745262"/>
    <pageSetUpPr fitToPage="1"/>
  </sheetPr>
  <dimension ref="A1:AH202"/>
  <sheetViews>
    <sheetView showGridLines="0" tabSelected="1" zoomScaleNormal="100" workbookViewId="0">
      <pane ySplit="1" topLeftCell="A71" activePane="bottomLeft" state="frozen"/>
      <selection activeCell="C1" sqref="C1"/>
      <selection pane="bottomLeft" activeCell="AA86" sqref="AA86"/>
    </sheetView>
  </sheetViews>
  <sheetFormatPr defaultColWidth="9.140625" defaultRowHeight="15" x14ac:dyDescent="0.25"/>
  <cols>
    <col min="1" max="1" width="10.140625" style="1" bestFit="1" customWidth="1"/>
    <col min="2" max="2" width="12" style="1" bestFit="1" customWidth="1"/>
    <col min="3" max="3" width="22" style="1" bestFit="1" customWidth="1"/>
    <col min="4" max="4" width="15.5703125" style="1" bestFit="1" customWidth="1"/>
    <col min="5" max="5" width="37.7109375" style="42" customWidth="1"/>
    <col min="6" max="6" width="16.42578125" customWidth="1"/>
    <col min="7" max="7" width="8.85546875" bestFit="1" customWidth="1"/>
    <col min="8" max="8" width="52.5703125" style="48" customWidth="1"/>
    <col min="9" max="9" width="22" style="1" bestFit="1" customWidth="1"/>
    <col min="10" max="10" width="86.7109375" style="1" hidden="1" customWidth="1"/>
    <col min="11" max="11" width="28.7109375" style="56" hidden="1" customWidth="1"/>
    <col min="12" max="12" width="12.5703125" style="1" customWidth="1"/>
    <col min="13" max="13" width="11" style="56" customWidth="1"/>
    <col min="14" max="16" width="8.28515625" style="56" customWidth="1"/>
    <col min="17" max="17" width="11.5703125" style="55" customWidth="1"/>
    <col min="18" max="18" width="8.28515625" style="56" customWidth="1"/>
    <col min="19" max="19" width="11.28515625" style="56" customWidth="1"/>
    <col min="20" max="20" width="9.7109375" style="56" customWidth="1"/>
    <col min="21" max="21" width="13.85546875" style="56" customWidth="1"/>
    <col min="22" max="22" width="19.5703125" style="56" customWidth="1"/>
    <col min="23" max="23" width="19.28515625" style="1" customWidth="1"/>
    <col min="24" max="24" width="19.42578125" style="1" customWidth="1"/>
    <col min="25" max="25" width="22.7109375" style="1" customWidth="1"/>
    <col min="26" max="26" width="21.7109375" style="26" customWidth="1"/>
    <col min="27" max="27" width="10.85546875" style="1" bestFit="1" customWidth="1"/>
    <col min="28" max="28" width="35.28515625" style="1" customWidth="1"/>
    <col min="29" max="29" width="29.5703125" style="1" customWidth="1"/>
    <col min="30" max="30" width="14.42578125" style="1" customWidth="1"/>
    <col min="31" max="31" width="13.28515625" style="1" customWidth="1"/>
    <col min="32" max="32" width="14.7109375" style="1" customWidth="1"/>
    <col min="33" max="33" width="15.5703125" style="1" customWidth="1"/>
    <col min="34" max="34" width="9.140625" style="1" customWidth="1"/>
    <col min="35" max="16384" width="9.140625" style="1"/>
  </cols>
  <sheetData>
    <row r="1" spans="1:34" s="6" customFormat="1" ht="60" x14ac:dyDescent="0.25">
      <c r="A1" s="4" t="s">
        <v>20</v>
      </c>
      <c r="B1" s="4" t="s">
        <v>12</v>
      </c>
      <c r="C1" s="4" t="s">
        <v>27</v>
      </c>
      <c r="D1" s="4" t="s">
        <v>30</v>
      </c>
      <c r="E1" s="4" t="s">
        <v>34</v>
      </c>
      <c r="F1" s="4" t="s">
        <v>37</v>
      </c>
      <c r="G1" s="4" t="s">
        <v>40</v>
      </c>
      <c r="H1" s="4" t="s">
        <v>44</v>
      </c>
      <c r="I1" s="4" t="s">
        <v>47</v>
      </c>
      <c r="J1" s="4" t="s">
        <v>50</v>
      </c>
      <c r="K1" s="53" t="s">
        <v>53</v>
      </c>
      <c r="L1" s="4" t="s">
        <v>56</v>
      </c>
      <c r="M1" s="57" t="s">
        <v>59</v>
      </c>
      <c r="N1" s="57" t="s">
        <v>62</v>
      </c>
      <c r="O1" s="57" t="s">
        <v>65</v>
      </c>
      <c r="P1" s="57" t="s">
        <v>68</v>
      </c>
      <c r="Q1" s="57" t="s">
        <v>71</v>
      </c>
      <c r="R1" s="58" t="s">
        <v>74</v>
      </c>
      <c r="S1" s="58" t="s">
        <v>77</v>
      </c>
      <c r="T1" s="58" t="s">
        <v>81</v>
      </c>
      <c r="U1" s="58" t="s">
        <v>85</v>
      </c>
      <c r="V1" s="59" t="s">
        <v>112</v>
      </c>
      <c r="W1" s="37" t="s">
        <v>113</v>
      </c>
      <c r="X1" s="37" t="s">
        <v>114</v>
      </c>
      <c r="Y1" s="37" t="s">
        <v>115</v>
      </c>
      <c r="Z1" s="37" t="s">
        <v>116</v>
      </c>
      <c r="AA1" s="4" t="s">
        <v>104</v>
      </c>
      <c r="AB1" s="4" t="s">
        <v>108</v>
      </c>
      <c r="AC1" s="3" t="s">
        <v>117</v>
      </c>
      <c r="AD1" s="5" t="s">
        <v>118</v>
      </c>
      <c r="AE1" s="25" t="s">
        <v>119</v>
      </c>
      <c r="AF1" s="4" t="s">
        <v>120</v>
      </c>
      <c r="AG1" s="4" t="s">
        <v>121</v>
      </c>
      <c r="AH1" s="4" t="s">
        <v>122</v>
      </c>
    </row>
    <row r="2" spans="1:34" ht="73.150000000000006" customHeight="1" x14ac:dyDescent="0.25">
      <c r="A2" s="2" t="str">
        <f>'READ ME FIRST'!$D$12</f>
        <v>BVES</v>
      </c>
      <c r="B2" s="39">
        <f>'READ ME FIRST'!$D$15</f>
        <v>44683</v>
      </c>
      <c r="C2" s="28" t="s">
        <v>123</v>
      </c>
      <c r="D2" s="36" t="str">
        <f>IF(Table2[[#This Row],[WMPInitiativeCategory]]="", "",INDEX('Initiative mapping-DO NOT EDIT'!$H$3:$H$12, MATCH(Table2[[#This Row],[WMPInitiativeCategory]],'Initiative mapping-DO NOT EDIT'!$G$3:$G$12,0)))</f>
        <v>7.3.1.</v>
      </c>
      <c r="E2" s="43" t="s">
        <v>124</v>
      </c>
      <c r="F2" s="29"/>
      <c r="G2" s="2">
        <f>IF(Table2[[#This Row],[WMPInitiativeActivity]]="","x",IF(Table2[[#This Row],[WMPInitiativeActivity]]="other", Table2[[#This Row],[ActivityNameifOther]], INDEX('Initiative mapping-DO NOT EDIT'!$C$3:$C$91,MATCH(Table2[[#This Row],[WMPInitiativeActivity]],'Initiative mapping-DO NOT EDIT'!$D$3:$D$91,0))))</f>
        <v>1</v>
      </c>
      <c r="H2" s="47" t="s">
        <v>125</v>
      </c>
      <c r="I2" s="35" t="s">
        <v>126</v>
      </c>
      <c r="J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BVES_Risk Assessment &amp; Mapping_A summarized risk map that shows the overall ignition probability and estimated wildfire consequence along the electric lines and equipment  _BVRAM-001-1_2022</v>
      </c>
      <c r="K2" s="54">
        <v>99</v>
      </c>
      <c r="L2" s="33" t="s">
        <v>127</v>
      </c>
      <c r="M2" s="54" t="s">
        <v>127</v>
      </c>
      <c r="N2" s="54" t="s">
        <v>127</v>
      </c>
      <c r="O2" s="54" t="s">
        <v>127</v>
      </c>
      <c r="P2" s="54" t="s">
        <v>127</v>
      </c>
      <c r="Q2" s="60" t="s">
        <v>127</v>
      </c>
      <c r="R2" s="54" t="s">
        <v>127</v>
      </c>
      <c r="S2" s="54" t="s">
        <v>127</v>
      </c>
      <c r="T2" s="54" t="s">
        <v>127</v>
      </c>
      <c r="U2" s="61"/>
      <c r="V2" s="54" t="s">
        <v>127</v>
      </c>
      <c r="W2" s="28" t="s">
        <v>127</v>
      </c>
      <c r="X2" s="28" t="s">
        <v>127</v>
      </c>
      <c r="Y2" s="28" t="s">
        <v>127</v>
      </c>
      <c r="Z2" s="28"/>
      <c r="AA2" s="34" t="s">
        <v>128</v>
      </c>
      <c r="AB2" s="28" t="s">
        <v>127</v>
      </c>
      <c r="AC2" s="2"/>
      <c r="AD2" s="2"/>
      <c r="AE2" s="27"/>
      <c r="AF2" s="30"/>
      <c r="AG2" s="31"/>
      <c r="AH2" s="31"/>
    </row>
    <row r="3" spans="1:34" ht="76.900000000000006" customHeight="1" x14ac:dyDescent="0.25">
      <c r="A3" s="2" t="str">
        <f>'READ ME FIRST'!$D$12</f>
        <v>BVES</v>
      </c>
      <c r="B3" s="39">
        <f>'READ ME FIRST'!$D$15</f>
        <v>44683</v>
      </c>
      <c r="C3" s="28" t="s">
        <v>123</v>
      </c>
      <c r="D3" s="36" t="str">
        <f>IF(Table2[[#This Row],[WMPInitiativeCategory]]="", "",INDEX('Initiative mapping-DO NOT EDIT'!$H$3:$H$12, MATCH(Table2[[#This Row],[WMPInitiativeCategory]],'Initiative mapping-DO NOT EDIT'!$G$3:$G$12,0)))</f>
        <v>7.3.1.</v>
      </c>
      <c r="E3" s="43" t="s">
        <v>129</v>
      </c>
      <c r="F3" s="29"/>
      <c r="G3" s="2">
        <f>IF(Table2[[#This Row],[WMPInitiativeActivity]]="","x",IF(Table2[[#This Row],[WMPInitiativeActivity]]="other", Table2[[#This Row],[ActivityNameifOther]], INDEX('Initiative mapping-DO NOT EDIT'!$C$3:$C$91,MATCH(Table2[[#This Row],[WMPInitiativeActivity]],'Initiative mapping-DO NOT EDIT'!$D$3:$D$91,0))))</f>
        <v>2</v>
      </c>
      <c r="H3" s="47" t="s">
        <v>125</v>
      </c>
      <c r="I3" s="35" t="s">
        <v>130</v>
      </c>
      <c r="J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BVES_Risk Assessment &amp; Mapping_Climate-driven risk map and modelling based on various relevant weather scenarios _BVRAM-001-2_2022</v>
      </c>
      <c r="K3" s="54">
        <v>99</v>
      </c>
      <c r="L3" s="33" t="s">
        <v>127</v>
      </c>
      <c r="M3" s="54" t="s">
        <v>127</v>
      </c>
      <c r="N3" s="54" t="s">
        <v>127</v>
      </c>
      <c r="O3" s="54" t="s">
        <v>127</v>
      </c>
      <c r="P3" s="54" t="s">
        <v>127</v>
      </c>
      <c r="Q3" s="60" t="s">
        <v>127</v>
      </c>
      <c r="R3" s="54" t="s">
        <v>127</v>
      </c>
      <c r="S3" s="54" t="s">
        <v>127</v>
      </c>
      <c r="T3" s="54" t="s">
        <v>127</v>
      </c>
      <c r="U3" s="61"/>
      <c r="V3" s="54" t="s">
        <v>127</v>
      </c>
      <c r="W3" s="28" t="s">
        <v>127</v>
      </c>
      <c r="X3" s="28" t="s">
        <v>127</v>
      </c>
      <c r="Y3" s="28" t="s">
        <v>127</v>
      </c>
      <c r="Z3" s="28"/>
      <c r="AA3" s="34" t="s">
        <v>128</v>
      </c>
      <c r="AB3" s="28" t="s">
        <v>127</v>
      </c>
      <c r="AC3" s="2"/>
      <c r="AD3" s="2"/>
      <c r="AE3" s="27"/>
      <c r="AF3" s="30"/>
      <c r="AG3" s="31"/>
      <c r="AH3" s="31"/>
    </row>
    <row r="4" spans="1:34" ht="70.150000000000006" customHeight="1" x14ac:dyDescent="0.25">
      <c r="A4" s="2" t="str">
        <f>'READ ME FIRST'!$D$12</f>
        <v>BVES</v>
      </c>
      <c r="B4" s="39">
        <f>'READ ME FIRST'!$D$15</f>
        <v>44683</v>
      </c>
      <c r="C4" s="28" t="s">
        <v>123</v>
      </c>
      <c r="D4" s="36" t="str">
        <f>IF(Table2[[#This Row],[WMPInitiativeCategory]]="", "",INDEX('Initiative mapping-DO NOT EDIT'!$H$3:$H$12, MATCH(Table2[[#This Row],[WMPInitiativeCategory]],'Initiative mapping-DO NOT EDIT'!$G$3:$G$12,0)))</f>
        <v>7.3.1.</v>
      </c>
      <c r="E4" s="43" t="s">
        <v>131</v>
      </c>
      <c r="F4" s="29"/>
      <c r="G4" s="2">
        <f>IF(Table2[[#This Row],[WMPInitiativeActivity]]="","x",IF(Table2[[#This Row],[WMPInitiativeActivity]]="other", Table2[[#This Row],[ActivityNameifOther]], INDEX('Initiative mapping-DO NOT EDIT'!$C$3:$C$91,MATCH(Table2[[#This Row],[WMPInitiativeActivity]],'Initiative mapping-DO NOT EDIT'!$D$3:$D$91,0))))</f>
        <v>3</v>
      </c>
      <c r="H4" s="47" t="s">
        <v>125</v>
      </c>
      <c r="I4" s="35" t="s">
        <v>132</v>
      </c>
      <c r="J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BVES_Risk Assessment &amp; Mapping_Ignition probability mapping showing the probability of ignition along the electric lines and equipment  _BVRAM-001-3_2022</v>
      </c>
      <c r="K4" s="54">
        <v>99</v>
      </c>
      <c r="L4" s="33" t="s">
        <v>127</v>
      </c>
      <c r="M4" s="54" t="s">
        <v>127</v>
      </c>
      <c r="N4" s="54" t="s">
        <v>127</v>
      </c>
      <c r="O4" s="54" t="s">
        <v>127</v>
      </c>
      <c r="P4" s="54" t="s">
        <v>127</v>
      </c>
      <c r="Q4" s="60" t="s">
        <v>127</v>
      </c>
      <c r="R4" s="54" t="s">
        <v>127</v>
      </c>
      <c r="S4" s="54" t="s">
        <v>127</v>
      </c>
      <c r="T4" s="54" t="s">
        <v>127</v>
      </c>
      <c r="U4" s="61"/>
      <c r="V4" s="54" t="s">
        <v>127</v>
      </c>
      <c r="W4" s="28" t="s">
        <v>127</v>
      </c>
      <c r="X4" s="28" t="s">
        <v>127</v>
      </c>
      <c r="Y4" s="28" t="s">
        <v>127</v>
      </c>
      <c r="Z4" s="28"/>
      <c r="AA4" s="34" t="s">
        <v>128</v>
      </c>
      <c r="AB4" s="28" t="s">
        <v>127</v>
      </c>
      <c r="AC4" s="2"/>
      <c r="AD4" s="2"/>
      <c r="AE4" s="27"/>
      <c r="AF4" s="30"/>
      <c r="AG4" s="31"/>
      <c r="AH4" s="31"/>
    </row>
    <row r="5" spans="1:34" ht="30" x14ac:dyDescent="0.25">
      <c r="A5" s="2" t="str">
        <f>'READ ME FIRST'!$D$12</f>
        <v>BVES</v>
      </c>
      <c r="B5" s="39">
        <f>'READ ME FIRST'!$D$15</f>
        <v>44683</v>
      </c>
      <c r="C5" s="28" t="s">
        <v>123</v>
      </c>
      <c r="D5" s="36" t="str">
        <f>IF(Table2[[#This Row],[WMPInitiativeCategory]]="", "",INDEX('Initiative mapping-DO NOT EDIT'!$H$3:$H$12, MATCH(Table2[[#This Row],[WMPInitiativeCategory]],'Initiative mapping-DO NOT EDIT'!$G$3:$G$12,0)))</f>
        <v>7.3.1.</v>
      </c>
      <c r="E5" s="43" t="s">
        <v>133</v>
      </c>
      <c r="F5" s="29"/>
      <c r="G5" s="2">
        <f>IF(Table2[[#This Row],[WMPInitiativeActivity]]="","x",IF(Table2[[#This Row],[WMPInitiativeActivity]]="other", Table2[[#This Row],[ActivityNameifOther]], INDEX('Initiative mapping-DO NOT EDIT'!$C$3:$C$91,MATCH(Table2[[#This Row],[WMPInitiativeActivity]],'Initiative mapping-DO NOT EDIT'!$D$3:$D$91,0))))</f>
        <v>4</v>
      </c>
      <c r="H5" s="47" t="s">
        <v>125</v>
      </c>
      <c r="I5" s="35" t="s">
        <v>134</v>
      </c>
      <c r="J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BVES_Risk Assessment &amp; Mapping_Initiative mapping and estimation of wildfire and PSPS risk-reduction impact _BVRAM-001-4_2022</v>
      </c>
      <c r="K5" s="54">
        <v>99</v>
      </c>
      <c r="L5" s="33" t="s">
        <v>127</v>
      </c>
      <c r="M5" s="54" t="s">
        <v>127</v>
      </c>
      <c r="N5" s="54" t="s">
        <v>127</v>
      </c>
      <c r="O5" s="54" t="s">
        <v>127</v>
      </c>
      <c r="P5" s="54" t="s">
        <v>127</v>
      </c>
      <c r="Q5" s="60" t="s">
        <v>127</v>
      </c>
      <c r="R5" s="54" t="s">
        <v>127</v>
      </c>
      <c r="S5" s="54" t="s">
        <v>127</v>
      </c>
      <c r="T5" s="54" t="s">
        <v>127</v>
      </c>
      <c r="U5" s="61"/>
      <c r="V5" s="54" t="s">
        <v>127</v>
      </c>
      <c r="W5" s="28" t="s">
        <v>127</v>
      </c>
      <c r="X5" s="28" t="s">
        <v>127</v>
      </c>
      <c r="Y5" s="28" t="s">
        <v>127</v>
      </c>
      <c r="Z5" s="28"/>
      <c r="AA5" s="34" t="s">
        <v>135</v>
      </c>
      <c r="AB5" s="28" t="s">
        <v>127</v>
      </c>
      <c r="AC5" s="2"/>
      <c r="AD5" s="2"/>
      <c r="AE5" s="27"/>
      <c r="AF5" s="30"/>
      <c r="AG5" s="31"/>
      <c r="AH5" s="31"/>
    </row>
    <row r="6" spans="1:34" ht="82.9" customHeight="1" x14ac:dyDescent="0.25">
      <c r="A6" s="2" t="str">
        <f>'READ ME FIRST'!$D$12</f>
        <v>BVES</v>
      </c>
      <c r="B6" s="39">
        <f>'READ ME FIRST'!$D$15</f>
        <v>44683</v>
      </c>
      <c r="C6" s="28" t="s">
        <v>123</v>
      </c>
      <c r="D6" s="36" t="str">
        <f>IF(Table2[[#This Row],[WMPInitiativeCategory]]="", "",INDEX('Initiative mapping-DO NOT EDIT'!$H$3:$H$12, MATCH(Table2[[#This Row],[WMPInitiativeCategory]],'Initiative mapping-DO NOT EDIT'!$G$3:$G$12,0)))</f>
        <v>7.3.1.</v>
      </c>
      <c r="E6" s="43" t="s">
        <v>136</v>
      </c>
      <c r="F6" s="29"/>
      <c r="G6" s="2">
        <f>IF(Table2[[#This Row],[WMPInitiativeActivity]]="","x",IF(Table2[[#This Row],[WMPInitiativeActivity]]="other", Table2[[#This Row],[ActivityNameifOther]], INDEX('Initiative mapping-DO NOT EDIT'!$C$3:$C$91,MATCH(Table2[[#This Row],[WMPInitiativeActivity]],'Initiative mapping-DO NOT EDIT'!$D$3:$D$91,0))))</f>
        <v>5</v>
      </c>
      <c r="H6" s="47" t="s">
        <v>125</v>
      </c>
      <c r="I6" s="35" t="s">
        <v>137</v>
      </c>
      <c r="J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BVES_Risk Assessment &amp; Mapping_Match drop simulations showing the potential wildfire consequence of ignitions that occur along the electric lines and equipment  _BVRAM-001-5_2022</v>
      </c>
      <c r="K6" s="54">
        <v>99</v>
      </c>
      <c r="L6" s="33" t="s">
        <v>127</v>
      </c>
      <c r="M6" s="54" t="s">
        <v>127</v>
      </c>
      <c r="N6" s="54" t="s">
        <v>127</v>
      </c>
      <c r="O6" s="54" t="s">
        <v>127</v>
      </c>
      <c r="P6" s="54" t="s">
        <v>127</v>
      </c>
      <c r="Q6" s="60" t="s">
        <v>127</v>
      </c>
      <c r="R6" s="54" t="s">
        <v>127</v>
      </c>
      <c r="S6" s="54" t="s">
        <v>127</v>
      </c>
      <c r="T6" s="54" t="s">
        <v>127</v>
      </c>
      <c r="U6" s="61"/>
      <c r="V6" s="54" t="s">
        <v>127</v>
      </c>
      <c r="W6" s="28" t="s">
        <v>127</v>
      </c>
      <c r="X6" s="28" t="s">
        <v>127</v>
      </c>
      <c r="Y6" s="28" t="s">
        <v>127</v>
      </c>
      <c r="Z6" s="28"/>
      <c r="AA6" s="34" t="s">
        <v>128</v>
      </c>
      <c r="AB6" s="28" t="s">
        <v>127</v>
      </c>
      <c r="AC6" s="2"/>
      <c r="AD6" s="2"/>
      <c r="AE6" s="27"/>
      <c r="AF6" s="30"/>
      <c r="AG6" s="31"/>
      <c r="AH6" s="31"/>
    </row>
    <row r="7" spans="1:34" ht="49.9" customHeight="1" x14ac:dyDescent="0.25">
      <c r="A7" s="2" t="str">
        <f>'READ ME FIRST'!$D$12</f>
        <v>BVES</v>
      </c>
      <c r="B7" s="39">
        <f>'READ ME FIRST'!$D$15</f>
        <v>44683</v>
      </c>
      <c r="C7" s="28" t="s">
        <v>138</v>
      </c>
      <c r="D7" s="36" t="str">
        <f>IF(Table2[[#This Row],[WMPInitiativeCategory]]="", "",INDEX('Initiative mapping-DO NOT EDIT'!$H$3:$H$12, MATCH(Table2[[#This Row],[WMPInitiativeCategory]],'Initiative mapping-DO NOT EDIT'!$G$3:$G$12,0)))</f>
        <v>7.3.2.</v>
      </c>
      <c r="E7" s="43" t="s">
        <v>139</v>
      </c>
      <c r="F7" s="29"/>
      <c r="G7" s="2">
        <f>IF(Table2[[#This Row],[WMPInitiativeActivity]]="","x",IF(Table2[[#This Row],[WMPInitiativeActivity]]="other", Table2[[#This Row],[ActivityNameifOther]], INDEX('Initiative mapping-DO NOT EDIT'!$C$3:$C$91,MATCH(Table2[[#This Row],[WMPInitiativeActivity]],'Initiative mapping-DO NOT EDIT'!$D$3:$D$91,0))))</f>
        <v>1</v>
      </c>
      <c r="H7" s="47" t="s">
        <v>140</v>
      </c>
      <c r="I7" s="35" t="s">
        <v>141</v>
      </c>
      <c r="J7"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Forecasting_Advanced weather monitoring and weather stations _BVSAF-001-1_2022</v>
      </c>
      <c r="K7" s="54">
        <v>103</v>
      </c>
      <c r="L7" s="33" t="s">
        <v>142</v>
      </c>
      <c r="M7" s="54">
        <v>0</v>
      </c>
      <c r="N7" s="54">
        <v>0</v>
      </c>
      <c r="O7" s="54">
        <v>0</v>
      </c>
      <c r="P7" s="54">
        <v>0</v>
      </c>
      <c r="Q7" s="60">
        <v>0</v>
      </c>
      <c r="R7" s="54">
        <v>0</v>
      </c>
      <c r="S7" s="54">
        <v>0</v>
      </c>
      <c r="T7" s="54">
        <v>0</v>
      </c>
      <c r="U7" s="61"/>
      <c r="V7" s="54" t="s">
        <v>127</v>
      </c>
      <c r="W7" s="28" t="s">
        <v>127</v>
      </c>
      <c r="X7" s="28" t="s">
        <v>127</v>
      </c>
      <c r="Y7" s="28" t="s">
        <v>127</v>
      </c>
      <c r="Z7" s="28"/>
      <c r="AA7" s="34" t="s">
        <v>128</v>
      </c>
      <c r="AB7" s="28" t="s">
        <v>127</v>
      </c>
      <c r="AC7" s="2"/>
      <c r="AD7" s="2"/>
      <c r="AE7" s="27"/>
      <c r="AF7" s="30"/>
      <c r="AG7" s="31"/>
      <c r="AH7" s="31"/>
    </row>
    <row r="8" spans="1:34" ht="45" customHeight="1" x14ac:dyDescent="0.25">
      <c r="A8" s="2" t="str">
        <f>'READ ME FIRST'!$D$12</f>
        <v>BVES</v>
      </c>
      <c r="B8" s="39">
        <f>'READ ME FIRST'!$D$15</f>
        <v>44683</v>
      </c>
      <c r="C8" s="28" t="s">
        <v>138</v>
      </c>
      <c r="D8" s="36" t="str">
        <f>IF(Table2[[#This Row],[WMPInitiativeCategory]]="", "",INDEX('Initiative mapping-DO NOT EDIT'!$H$3:$H$12, MATCH(Table2[[#This Row],[WMPInitiativeCategory]],'Initiative mapping-DO NOT EDIT'!$G$3:$G$12,0)))</f>
        <v>7.3.2.</v>
      </c>
      <c r="E8" s="43" t="s">
        <v>143</v>
      </c>
      <c r="F8" s="29"/>
      <c r="G8" s="2">
        <f>IF(Table2[[#This Row],[WMPInitiativeActivity]]="","x",IF(Table2[[#This Row],[WMPInitiativeActivity]]="other", Table2[[#This Row],[ActivityNameifOther]], INDEX('Initiative mapping-DO NOT EDIT'!$C$3:$C$91,MATCH(Table2[[#This Row],[WMPInitiativeActivity]],'Initiative mapping-DO NOT EDIT'!$D$3:$D$91,0))))</f>
        <v>2</v>
      </c>
      <c r="H8" s="47" t="s">
        <v>140</v>
      </c>
      <c r="I8" s="35" t="s">
        <v>144</v>
      </c>
      <c r="J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Forecasting_Continuous monitoring sensors _BVSAF-001-2_2022</v>
      </c>
      <c r="K8" s="54">
        <v>104</v>
      </c>
      <c r="L8" s="33" t="s">
        <v>145</v>
      </c>
      <c r="M8" s="54">
        <v>0</v>
      </c>
      <c r="N8" s="54">
        <v>0</v>
      </c>
      <c r="O8" s="54">
        <v>0</v>
      </c>
      <c r="P8" s="54">
        <v>0</v>
      </c>
      <c r="Q8" s="60">
        <v>0</v>
      </c>
      <c r="R8" s="54">
        <v>0</v>
      </c>
      <c r="S8" s="54">
        <v>0</v>
      </c>
      <c r="T8" s="54">
        <v>0</v>
      </c>
      <c r="U8" s="61"/>
      <c r="V8" s="54" t="s">
        <v>127</v>
      </c>
      <c r="W8" s="28" t="s">
        <v>127</v>
      </c>
      <c r="X8" s="28" t="s">
        <v>127</v>
      </c>
      <c r="Y8" s="28" t="s">
        <v>127</v>
      </c>
      <c r="Z8" s="28"/>
      <c r="AA8" s="34" t="s">
        <v>128</v>
      </c>
      <c r="AB8" s="28" t="s">
        <v>127</v>
      </c>
      <c r="AC8" s="2"/>
      <c r="AD8" s="2"/>
      <c r="AE8" s="27"/>
      <c r="AF8" s="30"/>
      <c r="AG8" s="31"/>
      <c r="AH8" s="31"/>
    </row>
    <row r="9" spans="1:34" ht="75" customHeight="1" x14ac:dyDescent="0.25">
      <c r="A9" s="2" t="str">
        <f>'READ ME FIRST'!$D$12</f>
        <v>BVES</v>
      </c>
      <c r="B9" s="39">
        <f>'READ ME FIRST'!$D$15</f>
        <v>44683</v>
      </c>
      <c r="C9" s="28" t="s">
        <v>138</v>
      </c>
      <c r="D9" s="36" t="str">
        <f>IF(Table2[[#This Row],[WMPInitiativeCategory]]="", "",INDEX('Initiative mapping-DO NOT EDIT'!$H$3:$H$12, MATCH(Table2[[#This Row],[WMPInitiativeCategory]],'Initiative mapping-DO NOT EDIT'!$G$3:$G$12,0)))</f>
        <v>7.3.2.</v>
      </c>
      <c r="E9" s="43" t="s">
        <v>146</v>
      </c>
      <c r="F9" s="29"/>
      <c r="G9" s="2">
        <f>IF(Table2[[#This Row],[WMPInitiativeActivity]]="","x",IF(Table2[[#This Row],[WMPInitiativeActivity]]="other", Table2[[#This Row],[ActivityNameifOther]], INDEX('Initiative mapping-DO NOT EDIT'!$C$3:$C$91,MATCH(Table2[[#This Row],[WMPInitiativeActivity]],'Initiative mapping-DO NOT EDIT'!$D$3:$D$91,0))))</f>
        <v>3</v>
      </c>
      <c r="H9" s="47" t="s">
        <v>140</v>
      </c>
      <c r="I9" s="35" t="s">
        <v>147</v>
      </c>
      <c r="J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Forecasting_Fault indicators for detecting faults on electric lines and equipment  _BVSAF-001-3_2022</v>
      </c>
      <c r="K9" s="54">
        <v>130</v>
      </c>
      <c r="L9" s="33" t="s">
        <v>148</v>
      </c>
      <c r="M9" s="54">
        <v>50</v>
      </c>
      <c r="N9" s="54">
        <v>0</v>
      </c>
      <c r="O9" s="54">
        <v>0</v>
      </c>
      <c r="P9" s="54">
        <v>20</v>
      </c>
      <c r="Q9" s="60">
        <v>50</v>
      </c>
      <c r="R9" s="54">
        <v>0</v>
      </c>
      <c r="S9" s="54">
        <v>0</v>
      </c>
      <c r="T9" s="54">
        <v>75</v>
      </c>
      <c r="U9" s="61"/>
      <c r="V9" s="54" t="s">
        <v>127</v>
      </c>
      <c r="W9" s="28" t="s">
        <v>127</v>
      </c>
      <c r="X9" s="28" t="s">
        <v>127</v>
      </c>
      <c r="Y9" s="28" t="s">
        <v>127</v>
      </c>
      <c r="Z9" s="28"/>
      <c r="AA9" s="34" t="s">
        <v>135</v>
      </c>
      <c r="AB9" s="28" t="s">
        <v>127</v>
      </c>
      <c r="AC9" s="2"/>
      <c r="AD9" s="2"/>
      <c r="AE9" s="27"/>
      <c r="AF9" s="30"/>
      <c r="AG9" s="31"/>
      <c r="AH9" s="31"/>
    </row>
    <row r="10" spans="1:34" customFormat="1" ht="30" x14ac:dyDescent="0.25">
      <c r="A10" s="2" t="str">
        <f>'READ ME FIRST'!$D$12</f>
        <v>BVES</v>
      </c>
      <c r="B10" s="39">
        <f>'READ ME FIRST'!$D$15</f>
        <v>44683</v>
      </c>
      <c r="C10" s="28" t="s">
        <v>138</v>
      </c>
      <c r="D10" s="36" t="str">
        <f>IF(Table2[[#This Row],[WMPInitiativeCategory]]="", "",INDEX('Initiative mapping-DO NOT EDIT'!$H$3:$H$12, MATCH(Table2[[#This Row],[WMPInitiativeCategory]],'Initiative mapping-DO NOT EDIT'!$G$3:$G$12,0)))</f>
        <v>7.3.2.</v>
      </c>
      <c r="E10" s="43" t="s">
        <v>149</v>
      </c>
      <c r="F10" s="29"/>
      <c r="G10" s="2">
        <f>IF(Table2[[#This Row],[WMPInitiativeActivity]]="","x",IF(Table2[[#This Row],[WMPInitiativeActivity]]="other", Table2[[#This Row],[ActivityNameifOther]], INDEX('Initiative mapping-DO NOT EDIT'!$C$3:$C$91,MATCH(Table2[[#This Row],[WMPInitiativeActivity]],'Initiative mapping-DO NOT EDIT'!$D$3:$D$91,0))))</f>
        <v>4</v>
      </c>
      <c r="H10" s="47" t="s">
        <v>150</v>
      </c>
      <c r="I10" s="50" t="s">
        <v>151</v>
      </c>
      <c r="J10"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Forecasting_Forecast of a fire risk index, fire potential index, or similar  _BVSAF-003-2_2022</v>
      </c>
      <c r="K10" s="54">
        <v>99</v>
      </c>
      <c r="L10" s="33" t="s">
        <v>127</v>
      </c>
      <c r="M10" s="54" t="s">
        <v>127</v>
      </c>
      <c r="N10" s="54" t="s">
        <v>127</v>
      </c>
      <c r="O10" s="54" t="s">
        <v>127</v>
      </c>
      <c r="P10" s="54" t="s">
        <v>127</v>
      </c>
      <c r="Q10" s="60" t="s">
        <v>127</v>
      </c>
      <c r="R10" s="54" t="s">
        <v>127</v>
      </c>
      <c r="S10" s="54" t="s">
        <v>127</v>
      </c>
      <c r="T10" s="54" t="s">
        <v>127</v>
      </c>
      <c r="U10" s="61"/>
      <c r="V10" s="54" t="s">
        <v>127</v>
      </c>
      <c r="W10" s="28" t="s">
        <v>127</v>
      </c>
      <c r="X10" s="28" t="s">
        <v>127</v>
      </c>
      <c r="Y10" s="28" t="s">
        <v>127</v>
      </c>
      <c r="Z10" s="28"/>
      <c r="AA10" s="34" t="s">
        <v>128</v>
      </c>
      <c r="AB10" s="28" t="s">
        <v>127</v>
      </c>
      <c r="AC10" s="2"/>
      <c r="AD10" s="2"/>
      <c r="AE10" s="27"/>
      <c r="AF10" s="30"/>
      <c r="AG10" s="31"/>
      <c r="AH10" s="31"/>
    </row>
    <row r="11" spans="1:34" customFormat="1" ht="76.900000000000006" customHeight="1" x14ac:dyDescent="0.25">
      <c r="A11" s="2" t="str">
        <f>'READ ME FIRST'!$D$12</f>
        <v>BVES</v>
      </c>
      <c r="B11" s="39">
        <f>'READ ME FIRST'!$D$15</f>
        <v>44683</v>
      </c>
      <c r="C11" s="28" t="s">
        <v>138</v>
      </c>
      <c r="D11" s="36" t="str">
        <f>IF(Table2[[#This Row],[WMPInitiativeCategory]]="", "",INDEX('Initiative mapping-DO NOT EDIT'!$H$3:$H$12, MATCH(Table2[[#This Row],[WMPInitiativeCategory]],'Initiative mapping-DO NOT EDIT'!$G$3:$G$12,0)))</f>
        <v>7.3.2.</v>
      </c>
      <c r="E11" s="43" t="s">
        <v>152</v>
      </c>
      <c r="F11" s="29"/>
      <c r="G11" s="2">
        <f>IF(Table2[[#This Row],[WMPInitiativeActivity]]="","x",IF(Table2[[#This Row],[WMPInitiativeActivity]]="other", Table2[[#This Row],[ActivityNameifOther]], INDEX('Initiative mapping-DO NOT EDIT'!$C$3:$C$91,MATCH(Table2[[#This Row],[WMPInitiativeActivity]],'Initiative mapping-DO NOT EDIT'!$D$3:$D$91,0))))</f>
        <v>5</v>
      </c>
      <c r="H11" s="47" t="s">
        <v>153</v>
      </c>
      <c r="I11" s="35" t="s">
        <v>154</v>
      </c>
      <c r="J1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Forecasting_Personnel monitoring areas of electric lines and equipment in elevated fire risk conditions  _BVSAF-002_2022</v>
      </c>
      <c r="K11" s="54">
        <v>128</v>
      </c>
      <c r="L11" s="33" t="s">
        <v>127</v>
      </c>
      <c r="M11" s="54" t="s">
        <v>127</v>
      </c>
      <c r="N11" s="54" t="s">
        <v>127</v>
      </c>
      <c r="O11" s="54" t="s">
        <v>127</v>
      </c>
      <c r="P11" s="54" t="s">
        <v>127</v>
      </c>
      <c r="Q11" s="60" t="s">
        <v>127</v>
      </c>
      <c r="R11" s="54" t="s">
        <v>127</v>
      </c>
      <c r="S11" s="54" t="s">
        <v>127</v>
      </c>
      <c r="T11" s="54" t="s">
        <v>127</v>
      </c>
      <c r="U11" s="61"/>
      <c r="V11" s="54" t="s">
        <v>155</v>
      </c>
      <c r="W11" s="28" t="s">
        <v>156</v>
      </c>
      <c r="X11" s="28" t="s">
        <v>156</v>
      </c>
      <c r="Y11" s="28" t="s">
        <v>156</v>
      </c>
      <c r="Z11" s="28"/>
      <c r="AA11" s="34" t="s">
        <v>135</v>
      </c>
      <c r="AB11" s="28" t="s">
        <v>127</v>
      </c>
      <c r="AC11" s="2"/>
      <c r="AD11" s="2"/>
      <c r="AE11" s="27"/>
      <c r="AF11" s="30"/>
      <c r="AG11" s="31"/>
      <c r="AH11" s="31"/>
    </row>
    <row r="12" spans="1:34" customFormat="1" ht="79.150000000000006" customHeight="1" x14ac:dyDescent="0.25">
      <c r="A12" s="2" t="str">
        <f>'READ ME FIRST'!$D$12</f>
        <v>BVES</v>
      </c>
      <c r="B12" s="39">
        <f>'READ ME FIRST'!$D$15</f>
        <v>44683</v>
      </c>
      <c r="C12" s="28" t="s">
        <v>138</v>
      </c>
      <c r="D12" s="36" t="str">
        <f>IF(Table2[[#This Row],[WMPInitiativeCategory]]="", "",INDEX('Initiative mapping-DO NOT EDIT'!$H$3:$H$12, MATCH(Table2[[#This Row],[WMPInitiativeCategory]],'Initiative mapping-DO NOT EDIT'!$G$3:$G$12,0)))</f>
        <v>7.3.2.</v>
      </c>
      <c r="E12" s="43" t="s">
        <v>157</v>
      </c>
      <c r="F12" s="29"/>
      <c r="G12" s="2">
        <f>IF(Table2[[#This Row],[WMPInitiativeActivity]]="","x",IF(Table2[[#This Row],[WMPInitiativeActivity]]="other", Table2[[#This Row],[ActivityNameifOther]], INDEX('Initiative mapping-DO NOT EDIT'!$C$3:$C$91,MATCH(Table2[[#This Row],[WMPInitiativeActivity]],'Initiative mapping-DO NOT EDIT'!$D$3:$D$91,0))))</f>
        <v>6</v>
      </c>
      <c r="H12" s="47" t="s">
        <v>150</v>
      </c>
      <c r="I12" s="35" t="s">
        <v>158</v>
      </c>
      <c r="J1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Forecasting_Weather forecasting and estimating impacts on electric lines and equipment  _BVSAF-003-1_2022</v>
      </c>
      <c r="K12" s="54">
        <v>130</v>
      </c>
      <c r="L12" s="33" t="s">
        <v>127</v>
      </c>
      <c r="M12" s="54" t="s">
        <v>127</v>
      </c>
      <c r="N12" s="54" t="s">
        <v>127</v>
      </c>
      <c r="O12" s="54" t="s">
        <v>127</v>
      </c>
      <c r="P12" s="54" t="s">
        <v>127</v>
      </c>
      <c r="Q12" s="60" t="s">
        <v>127</v>
      </c>
      <c r="R12" s="54" t="s">
        <v>127</v>
      </c>
      <c r="S12" s="54" t="s">
        <v>127</v>
      </c>
      <c r="T12" s="54" t="s">
        <v>127</v>
      </c>
      <c r="U12" s="61"/>
      <c r="V12" s="54" t="s">
        <v>159</v>
      </c>
      <c r="W12" s="28" t="s">
        <v>160</v>
      </c>
      <c r="X12" s="28" t="s">
        <v>160</v>
      </c>
      <c r="Y12" s="28" t="s">
        <v>160</v>
      </c>
      <c r="Z12" s="28"/>
      <c r="AA12" s="34" t="s">
        <v>135</v>
      </c>
      <c r="AB12" s="28" t="s">
        <v>127</v>
      </c>
      <c r="AC12" s="2"/>
      <c r="AD12" s="2"/>
      <c r="AE12" s="27"/>
      <c r="AF12" s="30"/>
      <c r="AG12" s="31"/>
      <c r="AH12" s="31"/>
    </row>
    <row r="13" spans="1:34" customFormat="1" ht="45" x14ac:dyDescent="0.25">
      <c r="A13" s="2" t="str">
        <f>'READ ME FIRST'!$D$12</f>
        <v>BVES</v>
      </c>
      <c r="B13" s="39">
        <f>'READ ME FIRST'!$D$15</f>
        <v>44683</v>
      </c>
      <c r="C13" s="43" t="s">
        <v>161</v>
      </c>
      <c r="D13" s="36" t="str">
        <f>IF(Table2[[#This Row],[WMPInitiativeCategory]]="", "",INDEX('Initiative mapping-DO NOT EDIT'!$H$3:$H$12, MATCH(Table2[[#This Row],[WMPInitiativeCategory]],'Initiative mapping-DO NOT EDIT'!$G$3:$G$12,0)))</f>
        <v>7.3.3.</v>
      </c>
      <c r="E13" s="43" t="s">
        <v>162</v>
      </c>
      <c r="F13" s="29"/>
      <c r="G13" s="2">
        <f>IF(Table2[[#This Row],[WMPInitiativeActivity]]="","x",IF(Table2[[#This Row],[WMPInitiativeActivity]]="other", Table2[[#This Row],[ActivityNameifOther]], INDEX('Initiative mapping-DO NOT EDIT'!$C$3:$C$91,MATCH(Table2[[#This Row],[WMPInitiativeActivity]],'Initiative mapping-DO NOT EDIT'!$D$3:$D$91,0))))</f>
        <v>1</v>
      </c>
      <c r="H13" s="49" t="s">
        <v>163</v>
      </c>
      <c r="I13" s="35" t="s">
        <v>164</v>
      </c>
      <c r="J1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Hardening_Capacitor maintenance and replacement program  _BVGDSH-001_2022</v>
      </c>
      <c r="K13" s="54" t="s">
        <v>127</v>
      </c>
      <c r="L13" s="33" t="s">
        <v>127</v>
      </c>
      <c r="M13" s="54" t="s">
        <v>127</v>
      </c>
      <c r="N13" s="54" t="s">
        <v>127</v>
      </c>
      <c r="O13" s="54" t="s">
        <v>127</v>
      </c>
      <c r="P13" s="54" t="s">
        <v>127</v>
      </c>
      <c r="Q13" s="60" t="s">
        <v>127</v>
      </c>
      <c r="R13" s="54" t="s">
        <v>127</v>
      </c>
      <c r="S13" s="54" t="s">
        <v>127</v>
      </c>
      <c r="T13" s="54" t="s">
        <v>127</v>
      </c>
      <c r="U13" s="61"/>
      <c r="V13" s="54" t="s">
        <v>127</v>
      </c>
      <c r="W13" s="28" t="s">
        <v>127</v>
      </c>
      <c r="X13" s="28" t="s">
        <v>127</v>
      </c>
      <c r="Y13" s="28" t="s">
        <v>127</v>
      </c>
      <c r="Z13" s="28"/>
      <c r="AA13" s="34" t="s">
        <v>128</v>
      </c>
      <c r="AB13" s="28" t="s">
        <v>127</v>
      </c>
      <c r="AC13" s="2"/>
      <c r="AD13" s="2"/>
      <c r="AE13" s="27"/>
      <c r="AF13" s="32"/>
      <c r="AG13" s="31"/>
      <c r="AH13" s="31"/>
    </row>
    <row r="14" spans="1:34" customFormat="1" ht="88.9" customHeight="1" x14ac:dyDescent="0.25">
      <c r="A14" s="2" t="str">
        <f>'READ ME FIRST'!$D$12</f>
        <v>BVES</v>
      </c>
      <c r="B14" s="39">
        <f>'READ ME FIRST'!$D$15</f>
        <v>44683</v>
      </c>
      <c r="C14" s="43" t="s">
        <v>161</v>
      </c>
      <c r="D14" s="36" t="str">
        <f>IF(Table2[[#This Row],[WMPInitiativeCategory]]="", "",INDEX('Initiative mapping-DO NOT EDIT'!$H$3:$H$12, MATCH(Table2[[#This Row],[WMPInitiativeCategory]],'Initiative mapping-DO NOT EDIT'!$G$3:$G$12,0)))</f>
        <v>7.3.3.</v>
      </c>
      <c r="E14" s="43" t="s">
        <v>165</v>
      </c>
      <c r="F14" s="29"/>
      <c r="G14" s="2">
        <f>IF(Table2[[#This Row],[WMPInitiativeActivity]]="","x",IF(Table2[[#This Row],[WMPInitiativeActivity]]="other", Table2[[#This Row],[ActivityNameifOther]], INDEX('Initiative mapping-DO NOT EDIT'!$C$3:$C$91,MATCH(Table2[[#This Row],[WMPInitiativeActivity]],'Initiative mapping-DO NOT EDIT'!$D$3:$D$91,0))))</f>
        <v>2</v>
      </c>
      <c r="H14" s="49" t="s">
        <v>163</v>
      </c>
      <c r="I14" s="35" t="s">
        <v>166</v>
      </c>
      <c r="J1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Hardening_Circuit breaker maintenance and installation to de-energize lines upon detecting a fault  _BVGDSH-002_2022</v>
      </c>
      <c r="K14" s="54" t="s">
        <v>127</v>
      </c>
      <c r="L14" s="33" t="s">
        <v>127</v>
      </c>
      <c r="M14" s="54" t="s">
        <v>127</v>
      </c>
      <c r="N14" s="54" t="s">
        <v>127</v>
      </c>
      <c r="O14" s="54" t="s">
        <v>127</v>
      </c>
      <c r="P14" s="54" t="s">
        <v>127</v>
      </c>
      <c r="Q14" s="60" t="s">
        <v>127</v>
      </c>
      <c r="R14" s="54" t="s">
        <v>127</v>
      </c>
      <c r="S14" s="54" t="s">
        <v>127</v>
      </c>
      <c r="T14" s="54" t="s">
        <v>127</v>
      </c>
      <c r="U14" s="61"/>
      <c r="V14" s="54" t="s">
        <v>127</v>
      </c>
      <c r="W14" s="28" t="s">
        <v>127</v>
      </c>
      <c r="X14" s="28" t="s">
        <v>127</v>
      </c>
      <c r="Y14" s="28" t="s">
        <v>127</v>
      </c>
      <c r="Z14" s="28"/>
      <c r="AA14" s="34" t="s">
        <v>127</v>
      </c>
      <c r="AB14" s="28" t="s">
        <v>127</v>
      </c>
      <c r="AC14" s="2"/>
      <c r="AD14" s="2"/>
      <c r="AE14" s="27"/>
      <c r="AF14" s="32"/>
      <c r="AG14" s="31"/>
      <c r="AH14" s="31"/>
    </row>
    <row r="15" spans="1:34" customFormat="1" ht="39" customHeight="1" x14ac:dyDescent="0.25">
      <c r="A15" s="2" t="str">
        <f>'READ ME FIRST'!$D$12</f>
        <v>BVES</v>
      </c>
      <c r="B15" s="39">
        <f>'READ ME FIRST'!$D$15</f>
        <v>44683</v>
      </c>
      <c r="C15" s="43" t="s">
        <v>161</v>
      </c>
      <c r="D15" s="36" t="str">
        <f>IF(Table2[[#This Row],[WMPInitiativeCategory]]="", "",INDEX('Initiative mapping-DO NOT EDIT'!$H$3:$H$12, MATCH(Table2[[#This Row],[WMPInitiativeCategory]],'Initiative mapping-DO NOT EDIT'!$G$3:$G$12,0)))</f>
        <v>7.3.3.</v>
      </c>
      <c r="E15" s="43" t="s">
        <v>167</v>
      </c>
      <c r="F15" s="29"/>
      <c r="G15" s="2">
        <f>IF(Table2[[#This Row],[WMPInitiativeActivity]]="","x",IF(Table2[[#This Row],[WMPInitiativeActivity]]="other", Table2[[#This Row],[ActivityNameifOther]], INDEX('Initiative mapping-DO NOT EDIT'!$C$3:$C$91,MATCH(Table2[[#This Row],[WMPInitiativeActivity]],'Initiative mapping-DO NOT EDIT'!$D$3:$D$91,0))))</f>
        <v>3</v>
      </c>
      <c r="H15" s="47" t="s">
        <v>168</v>
      </c>
      <c r="I15" s="35" t="s">
        <v>169</v>
      </c>
      <c r="J1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Hardening_Covered conductor installation  _BVGDSH-003-1_2022</v>
      </c>
      <c r="K15" s="54">
        <v>114</v>
      </c>
      <c r="L15" s="33" t="s">
        <v>170</v>
      </c>
      <c r="M15" s="54">
        <v>12.9</v>
      </c>
      <c r="N15" s="54">
        <v>0</v>
      </c>
      <c r="O15" s="54">
        <v>4.3</v>
      </c>
      <c r="P15" s="54">
        <v>8.6</v>
      </c>
      <c r="Q15" s="60">
        <v>12.9</v>
      </c>
      <c r="R15" s="54">
        <v>2.2999999999999998</v>
      </c>
      <c r="S15" s="54">
        <v>7.02</v>
      </c>
      <c r="T15" s="54">
        <v>10.35</v>
      </c>
      <c r="U15" s="63"/>
      <c r="V15" s="54" t="s">
        <v>127</v>
      </c>
      <c r="W15" s="28" t="s">
        <v>127</v>
      </c>
      <c r="X15" s="28" t="s">
        <v>127</v>
      </c>
      <c r="Y15" s="28" t="s">
        <v>127</v>
      </c>
      <c r="Z15" s="28"/>
      <c r="AA15" s="34" t="s">
        <v>135</v>
      </c>
      <c r="AB15" s="28" t="s">
        <v>127</v>
      </c>
      <c r="AC15" s="2"/>
      <c r="AD15" s="2"/>
      <c r="AE15" s="27"/>
      <c r="AF15" s="32"/>
      <c r="AG15" s="31"/>
      <c r="AH15" s="31"/>
    </row>
    <row r="16" spans="1:34" customFormat="1" ht="48.6" customHeight="1" x14ac:dyDescent="0.25">
      <c r="A16" s="2" t="str">
        <f>'READ ME FIRST'!$D$12</f>
        <v>BVES</v>
      </c>
      <c r="B16" s="39">
        <f>'READ ME FIRST'!$D$15</f>
        <v>44683</v>
      </c>
      <c r="C16" s="43" t="s">
        <v>161</v>
      </c>
      <c r="D16" s="36" t="str">
        <f>IF(Table2[[#This Row],[WMPInitiativeCategory]]="", "",INDEX('Initiative mapping-DO NOT EDIT'!$H$3:$H$12, MATCH(Table2[[#This Row],[WMPInitiativeCategory]],'Initiative mapping-DO NOT EDIT'!$G$3:$G$12,0)))</f>
        <v>7.3.3.</v>
      </c>
      <c r="E16" s="43" t="s">
        <v>167</v>
      </c>
      <c r="F16" s="29"/>
      <c r="G16" s="2">
        <f>IF(Table2[[#This Row],[WMPInitiativeActivity]]="","x",IF(Table2[[#This Row],[WMPInitiativeActivity]]="other", Table2[[#This Row],[ActivityNameifOther]], INDEX('Initiative mapping-DO NOT EDIT'!$C$3:$C$91,MATCH(Table2[[#This Row],[WMPInitiativeActivity]],'Initiative mapping-DO NOT EDIT'!$D$3:$D$91,0))))</f>
        <v>3</v>
      </c>
      <c r="H16" s="47" t="s">
        <v>171</v>
      </c>
      <c r="I16" s="35" t="s">
        <v>172</v>
      </c>
      <c r="J1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Hardening_Covered conductor installation  _BVGDSH-003-2_2022</v>
      </c>
      <c r="K16" s="54"/>
      <c r="L16" s="33" t="s">
        <v>170</v>
      </c>
      <c r="M16" s="54">
        <v>2.7</v>
      </c>
      <c r="N16" s="54">
        <v>0</v>
      </c>
      <c r="O16" s="54">
        <v>0</v>
      </c>
      <c r="P16" s="54">
        <v>1</v>
      </c>
      <c r="Q16" s="60">
        <v>2.7</v>
      </c>
      <c r="R16" s="54">
        <v>0</v>
      </c>
      <c r="S16" s="54">
        <v>0</v>
      </c>
      <c r="T16" s="54">
        <v>0</v>
      </c>
      <c r="U16" s="62"/>
      <c r="V16" s="54" t="s">
        <v>127</v>
      </c>
      <c r="W16" s="28" t="s">
        <v>127</v>
      </c>
      <c r="X16" s="28" t="s">
        <v>127</v>
      </c>
      <c r="Y16" s="28" t="s">
        <v>127</v>
      </c>
      <c r="Z16" s="28"/>
      <c r="AA16" s="34" t="s">
        <v>135</v>
      </c>
      <c r="AB16" s="28" t="s">
        <v>434</v>
      </c>
      <c r="AC16" s="2"/>
      <c r="AD16" s="2"/>
      <c r="AE16" s="27"/>
      <c r="AF16" s="32"/>
      <c r="AG16" s="31"/>
      <c r="AH16" s="31"/>
    </row>
    <row r="17" spans="1:34" customFormat="1" ht="66.599999999999994" customHeight="1" x14ac:dyDescent="0.25">
      <c r="A17" s="2" t="str">
        <f>'READ ME FIRST'!$D$12</f>
        <v>BVES</v>
      </c>
      <c r="B17" s="39">
        <f>'READ ME FIRST'!$D$15</f>
        <v>44683</v>
      </c>
      <c r="C17" s="43" t="s">
        <v>161</v>
      </c>
      <c r="D17" s="36" t="str">
        <f>IF(Table2[[#This Row],[WMPInitiativeCategory]]="", "",INDEX('Initiative mapping-DO NOT EDIT'!$H$3:$H$12, MATCH(Table2[[#This Row],[WMPInitiativeCategory]],'Initiative mapping-DO NOT EDIT'!$G$3:$G$12,0)))</f>
        <v>7.3.3.</v>
      </c>
      <c r="E17" s="43" t="s">
        <v>173</v>
      </c>
      <c r="F17" s="29"/>
      <c r="G17" s="2">
        <f>IF(Table2[[#This Row],[WMPInitiativeActivity]]="","x",IF(Table2[[#This Row],[WMPInitiativeActivity]]="other", Table2[[#This Row],[ActivityNameifOther]], INDEX('Initiative mapping-DO NOT EDIT'!$C$3:$C$91,MATCH(Table2[[#This Row],[WMPInitiativeActivity]],'Initiative mapping-DO NOT EDIT'!$D$3:$D$91,0))))</f>
        <v>4</v>
      </c>
      <c r="H17" s="49" t="s">
        <v>163</v>
      </c>
      <c r="I17" s="35" t="s">
        <v>174</v>
      </c>
      <c r="J17"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Hardening_Covered conductor maintenance _BVGDSH-004_2022</v>
      </c>
      <c r="K17" s="54" t="s">
        <v>127</v>
      </c>
      <c r="L17" s="33" t="s">
        <v>127</v>
      </c>
      <c r="M17" s="54" t="s">
        <v>127</v>
      </c>
      <c r="N17" s="54" t="s">
        <v>127</v>
      </c>
      <c r="O17" s="54" t="s">
        <v>127</v>
      </c>
      <c r="P17" s="54" t="s">
        <v>127</v>
      </c>
      <c r="Q17" s="60" t="s">
        <v>127</v>
      </c>
      <c r="R17" s="54" t="s">
        <v>127</v>
      </c>
      <c r="S17" s="54" t="s">
        <v>127</v>
      </c>
      <c r="T17" s="54" t="s">
        <v>127</v>
      </c>
      <c r="U17" s="61"/>
      <c r="V17" s="54" t="s">
        <v>127</v>
      </c>
      <c r="W17" s="28" t="s">
        <v>127</v>
      </c>
      <c r="X17" s="28" t="s">
        <v>127</v>
      </c>
      <c r="Y17" s="28" t="s">
        <v>127</v>
      </c>
      <c r="Z17" s="28"/>
      <c r="AA17" s="34" t="s">
        <v>127</v>
      </c>
      <c r="AB17" s="28" t="s">
        <v>127</v>
      </c>
      <c r="AC17" s="2"/>
      <c r="AD17" s="2"/>
      <c r="AE17" s="27"/>
      <c r="AF17" s="32"/>
      <c r="AG17" s="31"/>
      <c r="AH17" s="31"/>
    </row>
    <row r="18" spans="1:34" customFormat="1" ht="66" customHeight="1" x14ac:dyDescent="0.25">
      <c r="A18" s="2" t="str">
        <f>'READ ME FIRST'!$D$12</f>
        <v>BVES</v>
      </c>
      <c r="B18" s="39">
        <f>'READ ME FIRST'!$D$15</f>
        <v>44683</v>
      </c>
      <c r="C18" s="43" t="s">
        <v>161</v>
      </c>
      <c r="D18" s="36" t="str">
        <f>IF(Table2[[#This Row],[WMPInitiativeCategory]]="", "",INDEX('Initiative mapping-DO NOT EDIT'!$H$3:$H$12, MATCH(Table2[[#This Row],[WMPInitiativeCategory]],'Initiative mapping-DO NOT EDIT'!$G$3:$G$12,0)))</f>
        <v>7.3.3.</v>
      </c>
      <c r="E18" s="43" t="s">
        <v>175</v>
      </c>
      <c r="F18" s="29"/>
      <c r="G18" s="2">
        <f>IF(Table2[[#This Row],[WMPInitiativeActivity]]="","x",IF(Table2[[#This Row],[WMPInitiativeActivity]]="other", Table2[[#This Row],[ActivityNameifOther]], INDEX('Initiative mapping-DO NOT EDIT'!$C$3:$C$91,MATCH(Table2[[#This Row],[WMPInitiativeActivity]],'Initiative mapping-DO NOT EDIT'!$D$3:$D$91,0))))</f>
        <v>5</v>
      </c>
      <c r="H18" s="49" t="s">
        <v>163</v>
      </c>
      <c r="I18" s="35" t="s">
        <v>176</v>
      </c>
      <c r="J1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Hardening_Crossarm maintenance, repair, and replacement  _BVGDSH-005_2022</v>
      </c>
      <c r="K18" s="54" t="s">
        <v>127</v>
      </c>
      <c r="L18" s="33" t="s">
        <v>127</v>
      </c>
      <c r="M18" s="54" t="s">
        <v>127</v>
      </c>
      <c r="N18" s="54" t="s">
        <v>127</v>
      </c>
      <c r="O18" s="54" t="s">
        <v>127</v>
      </c>
      <c r="P18" s="54" t="s">
        <v>127</v>
      </c>
      <c r="Q18" s="60" t="s">
        <v>127</v>
      </c>
      <c r="R18" s="54" t="s">
        <v>127</v>
      </c>
      <c r="S18" s="54" t="s">
        <v>127</v>
      </c>
      <c r="T18" s="54" t="s">
        <v>127</v>
      </c>
      <c r="U18" s="61"/>
      <c r="V18" s="54" t="s">
        <v>127</v>
      </c>
      <c r="W18" s="28" t="s">
        <v>127</v>
      </c>
      <c r="X18" s="28" t="s">
        <v>127</v>
      </c>
      <c r="Y18" s="28" t="s">
        <v>127</v>
      </c>
      <c r="Z18" s="28"/>
      <c r="AA18" s="34" t="s">
        <v>127</v>
      </c>
      <c r="AB18" s="28" t="s">
        <v>127</v>
      </c>
      <c r="AC18" s="2"/>
      <c r="AD18" s="2"/>
      <c r="AE18" s="27"/>
      <c r="AF18" s="32"/>
      <c r="AG18" s="31"/>
      <c r="AH18" s="31"/>
    </row>
    <row r="19" spans="1:34" customFormat="1" ht="66" customHeight="1" x14ac:dyDescent="0.25">
      <c r="A19" s="2" t="str">
        <f>'READ ME FIRST'!$D$12</f>
        <v>BVES</v>
      </c>
      <c r="B19" s="39">
        <f>'READ ME FIRST'!$D$15</f>
        <v>44683</v>
      </c>
      <c r="C19" s="43" t="s">
        <v>161</v>
      </c>
      <c r="D19" s="36" t="str">
        <f>IF(Table2[[#This Row],[WMPInitiativeCategory]]="", "",INDEX('Initiative mapping-DO NOT EDIT'!$H$3:$H$12, MATCH(Table2[[#This Row],[WMPInitiativeCategory]],'Initiative mapping-DO NOT EDIT'!$G$3:$G$12,0)))</f>
        <v>7.3.3.</v>
      </c>
      <c r="E19" s="43" t="s">
        <v>177</v>
      </c>
      <c r="F19" s="29"/>
      <c r="G19" s="2">
        <f>IF(Table2[[#This Row],[WMPInitiativeActivity]]="","x",IF(Table2[[#This Row],[WMPInitiativeActivity]]="other", Table2[[#This Row],[ActivityNameifOther]], INDEX('Initiative mapping-DO NOT EDIT'!$C$3:$C$91,MATCH(Table2[[#This Row],[WMPInitiativeActivity]],'Initiative mapping-DO NOT EDIT'!$D$3:$D$91,0))))</f>
        <v>6</v>
      </c>
      <c r="H19" s="47" t="s">
        <v>178</v>
      </c>
      <c r="I19" s="50" t="s">
        <v>179</v>
      </c>
      <c r="J1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Hardening_Distribution pole replacement and reinforcement, including with composite poles  _BVGDSH-015-2_2022</v>
      </c>
      <c r="K19" s="54">
        <v>113</v>
      </c>
      <c r="L19" s="33" t="s">
        <v>127</v>
      </c>
      <c r="M19" s="54" t="s">
        <v>127</v>
      </c>
      <c r="N19" s="54" t="s">
        <v>127</v>
      </c>
      <c r="O19" s="54" t="s">
        <v>127</v>
      </c>
      <c r="P19" s="54" t="s">
        <v>127</v>
      </c>
      <c r="Q19" s="60" t="s">
        <v>127</v>
      </c>
      <c r="R19" s="54" t="s">
        <v>127</v>
      </c>
      <c r="S19" s="54" t="s">
        <v>127</v>
      </c>
      <c r="T19" s="54" t="s">
        <v>127</v>
      </c>
      <c r="U19" s="61"/>
      <c r="V19" s="54" t="s">
        <v>127</v>
      </c>
      <c r="W19" s="28" t="s">
        <v>127</v>
      </c>
      <c r="X19" s="28" t="s">
        <v>127</v>
      </c>
      <c r="Y19" s="28" t="s">
        <v>127</v>
      </c>
      <c r="Z19" s="28"/>
      <c r="AA19" s="34" t="s">
        <v>135</v>
      </c>
      <c r="AB19" s="28" t="s">
        <v>127</v>
      </c>
      <c r="AC19" s="2"/>
      <c r="AD19" s="2"/>
      <c r="AE19" s="27"/>
      <c r="AF19" s="32"/>
      <c r="AG19" s="31"/>
      <c r="AH19" s="31"/>
    </row>
    <row r="20" spans="1:34" customFormat="1" ht="66" customHeight="1" x14ac:dyDescent="0.25">
      <c r="A20" s="2" t="str">
        <f>'READ ME FIRST'!$D$12</f>
        <v>BVES</v>
      </c>
      <c r="B20" s="39">
        <f>'READ ME FIRST'!$D$15</f>
        <v>44683</v>
      </c>
      <c r="C20" s="43" t="s">
        <v>161</v>
      </c>
      <c r="D20" s="36" t="str">
        <f>IF(Table2[[#This Row],[WMPInitiativeCategory]]="", "",INDEX('Initiative mapping-DO NOT EDIT'!$H$3:$H$12, MATCH(Table2[[#This Row],[WMPInitiativeCategory]],'Initiative mapping-DO NOT EDIT'!$G$3:$G$12,0)))</f>
        <v>7.3.3.</v>
      </c>
      <c r="E20" s="43" t="s">
        <v>177</v>
      </c>
      <c r="F20" s="29"/>
      <c r="G20" s="2">
        <f>IF(Table2[[#This Row],[WMPInitiativeActivity]]="","x",IF(Table2[[#This Row],[WMPInitiativeActivity]]="other", Table2[[#This Row],[ActivityNameifOther]], INDEX('Initiative mapping-DO NOT EDIT'!$C$3:$C$91,MATCH(Table2[[#This Row],[WMPInitiativeActivity]],'Initiative mapping-DO NOT EDIT'!$D$3:$D$91,0))))</f>
        <v>6</v>
      </c>
      <c r="H20" s="47" t="s">
        <v>180</v>
      </c>
      <c r="I20" s="50" t="s">
        <v>181</v>
      </c>
      <c r="J20"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Hardening_Distribution pole replacement and reinforcement, including with composite poles  _BVGDSH-015-4_2022</v>
      </c>
      <c r="K20" s="54"/>
      <c r="L20" s="33" t="s">
        <v>127</v>
      </c>
      <c r="M20" s="54" t="s">
        <v>127</v>
      </c>
      <c r="N20" s="54" t="s">
        <v>127</v>
      </c>
      <c r="O20" s="54" t="s">
        <v>127</v>
      </c>
      <c r="P20" s="54" t="s">
        <v>127</v>
      </c>
      <c r="Q20" s="60" t="s">
        <v>127</v>
      </c>
      <c r="R20" s="54" t="s">
        <v>127</v>
      </c>
      <c r="S20" s="54" t="s">
        <v>127</v>
      </c>
      <c r="T20" s="54" t="s">
        <v>127</v>
      </c>
      <c r="U20" s="61"/>
      <c r="V20" s="54" t="s">
        <v>127</v>
      </c>
      <c r="W20" s="28" t="s">
        <v>127</v>
      </c>
      <c r="X20" s="28" t="s">
        <v>127</v>
      </c>
      <c r="Y20" s="28" t="s">
        <v>127</v>
      </c>
      <c r="Z20" s="28"/>
      <c r="AA20" s="34" t="s">
        <v>135</v>
      </c>
      <c r="AB20" s="28" t="s">
        <v>127</v>
      </c>
      <c r="AC20" s="2"/>
      <c r="AD20" s="2"/>
      <c r="AE20" s="27"/>
      <c r="AF20" s="32"/>
      <c r="AG20" s="31"/>
      <c r="AH20" s="31"/>
    </row>
    <row r="21" spans="1:34" customFormat="1" ht="64.900000000000006" customHeight="1" x14ac:dyDescent="0.25">
      <c r="A21" s="2" t="str">
        <f>'READ ME FIRST'!$D$12</f>
        <v>BVES</v>
      </c>
      <c r="B21" s="39">
        <f>'READ ME FIRST'!$D$15</f>
        <v>44683</v>
      </c>
      <c r="C21" s="43" t="s">
        <v>161</v>
      </c>
      <c r="D21" s="36" t="str">
        <f>IF(Table2[[#This Row],[WMPInitiativeCategory]]="", "",INDEX('Initiative mapping-DO NOT EDIT'!$H$3:$H$12, MATCH(Table2[[#This Row],[WMPInitiativeCategory]],'Initiative mapping-DO NOT EDIT'!$G$3:$G$12,0)))</f>
        <v>7.3.3.</v>
      </c>
      <c r="E21" s="43" t="s">
        <v>177</v>
      </c>
      <c r="F21" s="29"/>
      <c r="G21" s="2">
        <f>IF(Table2[[#This Row],[WMPInitiativeActivity]]="","x",IF(Table2[[#This Row],[WMPInitiativeActivity]]="other", Table2[[#This Row],[ActivityNameifOther]], INDEX('Initiative mapping-DO NOT EDIT'!$C$3:$C$91,MATCH(Table2[[#This Row],[WMPInitiativeActivity]],'Initiative mapping-DO NOT EDIT'!$D$3:$D$91,0))))</f>
        <v>6</v>
      </c>
      <c r="H21" s="47" t="s">
        <v>182</v>
      </c>
      <c r="I21" s="50" t="s">
        <v>183</v>
      </c>
      <c r="J2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Hardening_Distribution pole replacement and reinforcement, including with composite poles  _BVGDSH-015-5_2022</v>
      </c>
      <c r="K21" s="54"/>
      <c r="L21" s="33" t="s">
        <v>184</v>
      </c>
      <c r="M21" s="54">
        <v>0</v>
      </c>
      <c r="N21" s="54">
        <v>0</v>
      </c>
      <c r="O21" s="54">
        <v>0</v>
      </c>
      <c r="P21" s="54">
        <v>0</v>
      </c>
      <c r="Q21" s="60">
        <v>0</v>
      </c>
      <c r="R21" s="54">
        <v>0</v>
      </c>
      <c r="S21" s="54">
        <v>0</v>
      </c>
      <c r="T21" s="54">
        <v>0</v>
      </c>
      <c r="U21" s="61"/>
      <c r="V21" s="54" t="s">
        <v>127</v>
      </c>
      <c r="W21" s="28" t="s">
        <v>127</v>
      </c>
      <c r="X21" s="28" t="s">
        <v>127</v>
      </c>
      <c r="Y21" s="28" t="s">
        <v>127</v>
      </c>
      <c r="Z21" s="28"/>
      <c r="AA21" s="34" t="s">
        <v>128</v>
      </c>
      <c r="AB21" s="28" t="s">
        <v>127</v>
      </c>
      <c r="AC21" s="2"/>
      <c r="AD21" s="2"/>
      <c r="AE21" s="27"/>
      <c r="AF21" s="32"/>
      <c r="AG21" s="31"/>
      <c r="AH21" s="31"/>
    </row>
    <row r="22" spans="1:34" customFormat="1" ht="66" customHeight="1" x14ac:dyDescent="0.25">
      <c r="A22" s="2" t="str">
        <f>'READ ME FIRST'!$D$12</f>
        <v>BVES</v>
      </c>
      <c r="B22" s="39">
        <f>'READ ME FIRST'!$D$15</f>
        <v>44683</v>
      </c>
      <c r="C22" s="43" t="s">
        <v>161</v>
      </c>
      <c r="D22" s="36" t="str">
        <f>IF(Table2[[#This Row],[WMPInitiativeCategory]]="", "",INDEX('Initiative mapping-DO NOT EDIT'!$H$3:$H$12, MATCH(Table2[[#This Row],[WMPInitiativeCategory]],'Initiative mapping-DO NOT EDIT'!$G$3:$G$12,0)))</f>
        <v>7.3.3.</v>
      </c>
      <c r="E22" s="43" t="s">
        <v>177</v>
      </c>
      <c r="F22" s="29"/>
      <c r="G22" s="2">
        <f>IF(Table2[[#This Row],[WMPInitiativeActivity]]="","x",IF(Table2[[#This Row],[WMPInitiativeActivity]]="other", Table2[[#This Row],[ActivityNameifOther]], INDEX('Initiative mapping-DO NOT EDIT'!$C$3:$C$91,MATCH(Table2[[#This Row],[WMPInitiativeActivity]],'Initiative mapping-DO NOT EDIT'!$D$3:$D$91,0))))</f>
        <v>6</v>
      </c>
      <c r="H22" s="47" t="s">
        <v>185</v>
      </c>
      <c r="I22" s="50" t="s">
        <v>186</v>
      </c>
      <c r="J2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Hardening_Distribution pole replacement and reinforcement, including with composite poles  _BVGDSH-015-6_2022</v>
      </c>
      <c r="K22" s="54"/>
      <c r="L22" s="33" t="s">
        <v>184</v>
      </c>
      <c r="M22" s="54">
        <v>412</v>
      </c>
      <c r="N22" s="54">
        <v>350</v>
      </c>
      <c r="O22" s="54">
        <v>412</v>
      </c>
      <c r="P22" s="54">
        <v>412</v>
      </c>
      <c r="Q22" s="60">
        <v>412</v>
      </c>
      <c r="R22" s="54">
        <v>412</v>
      </c>
      <c r="S22" s="54">
        <v>412</v>
      </c>
      <c r="T22" s="54">
        <v>583</v>
      </c>
      <c r="U22" s="61"/>
      <c r="V22" s="54" t="s">
        <v>127</v>
      </c>
      <c r="W22" s="28" t="s">
        <v>127</v>
      </c>
      <c r="X22" s="28" t="s">
        <v>127</v>
      </c>
      <c r="Y22" s="28" t="s">
        <v>127</v>
      </c>
      <c r="Z22" s="28"/>
      <c r="AA22" s="33" t="s">
        <v>135</v>
      </c>
      <c r="AB22" s="28" t="s">
        <v>127</v>
      </c>
      <c r="AC22" s="2"/>
      <c r="AD22" s="2"/>
      <c r="AE22" s="27"/>
      <c r="AF22" s="32"/>
      <c r="AG22" s="31"/>
      <c r="AH22" s="31"/>
    </row>
    <row r="23" spans="1:34" customFormat="1" ht="50.45" customHeight="1" x14ac:dyDescent="0.25">
      <c r="A23" s="2" t="str">
        <f>'READ ME FIRST'!$D$12</f>
        <v>BVES</v>
      </c>
      <c r="B23" s="39">
        <f>'READ ME FIRST'!$D$15</f>
        <v>44683</v>
      </c>
      <c r="C23" s="43" t="s">
        <v>161</v>
      </c>
      <c r="D23" s="36" t="str">
        <f>IF(Table2[[#This Row],[WMPInitiativeCategory]]="", "",INDEX('Initiative mapping-DO NOT EDIT'!$H$3:$H$12, MATCH(Table2[[#This Row],[WMPInitiativeCategory]],'Initiative mapping-DO NOT EDIT'!$G$3:$G$12,0)))</f>
        <v>7.3.3.</v>
      </c>
      <c r="E23" s="43" t="s">
        <v>187</v>
      </c>
      <c r="F23" s="29"/>
      <c r="G23" s="2">
        <f>IF(Table2[[#This Row],[WMPInitiativeActivity]]="","x",IF(Table2[[#This Row],[WMPInitiativeActivity]]="other", Table2[[#This Row],[ActivityNameifOther]], INDEX('Initiative mapping-DO NOT EDIT'!$C$3:$C$91,MATCH(Table2[[#This Row],[WMPInitiativeActivity]],'Initiative mapping-DO NOT EDIT'!$D$3:$D$91,0))))</f>
        <v>7</v>
      </c>
      <c r="H23" s="47" t="s">
        <v>188</v>
      </c>
      <c r="I23" s="35" t="s">
        <v>189</v>
      </c>
      <c r="J2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Hardening_Expulsion fuse replacement  _BVGDSH-006_2022</v>
      </c>
      <c r="K23" s="54">
        <v>110</v>
      </c>
      <c r="L23" s="33" t="s">
        <v>190</v>
      </c>
      <c r="M23" s="54">
        <v>0</v>
      </c>
      <c r="N23" s="54">
        <v>0</v>
      </c>
      <c r="O23" s="54">
        <v>0</v>
      </c>
      <c r="P23" s="54">
        <v>0</v>
      </c>
      <c r="Q23" s="60">
        <v>0</v>
      </c>
      <c r="R23" s="54">
        <v>0</v>
      </c>
      <c r="S23" s="54">
        <v>0</v>
      </c>
      <c r="T23" s="54">
        <v>0</v>
      </c>
      <c r="U23" s="61"/>
      <c r="V23" s="54" t="s">
        <v>127</v>
      </c>
      <c r="W23" s="28" t="s">
        <v>127</v>
      </c>
      <c r="X23" s="28" t="s">
        <v>127</v>
      </c>
      <c r="Y23" s="28" t="s">
        <v>127</v>
      </c>
      <c r="Z23" s="28"/>
      <c r="AA23" s="33" t="s">
        <v>128</v>
      </c>
      <c r="AB23" s="28" t="s">
        <v>127</v>
      </c>
      <c r="AC23" s="2"/>
      <c r="AD23" s="2"/>
      <c r="AE23" s="27"/>
      <c r="AF23" s="32"/>
      <c r="AG23" s="31"/>
      <c r="AH23" s="31"/>
    </row>
    <row r="24" spans="1:34" customFormat="1" ht="61.15" customHeight="1" x14ac:dyDescent="0.25">
      <c r="A24" s="2" t="str">
        <f>'READ ME FIRST'!$D$12</f>
        <v>BVES</v>
      </c>
      <c r="B24" s="39">
        <f>'READ ME FIRST'!$D$15</f>
        <v>44683</v>
      </c>
      <c r="C24" s="43" t="s">
        <v>161</v>
      </c>
      <c r="D24" s="36" t="str">
        <f>IF(Table2[[#This Row],[WMPInitiativeCategory]]="", "",INDEX('Initiative mapping-DO NOT EDIT'!$H$3:$H$12, MATCH(Table2[[#This Row],[WMPInitiativeCategory]],'Initiative mapping-DO NOT EDIT'!$G$3:$G$12,0)))</f>
        <v>7.3.3.</v>
      </c>
      <c r="E24" s="43" t="s">
        <v>191</v>
      </c>
      <c r="F24" s="29"/>
      <c r="G24" s="2">
        <f>IF(Table2[[#This Row],[WMPInitiativeActivity]]="","x",IF(Table2[[#This Row],[WMPInitiativeActivity]]="other", Table2[[#This Row],[ActivityNameifOther]], INDEX('Initiative mapping-DO NOT EDIT'!$C$3:$C$91,MATCH(Table2[[#This Row],[WMPInitiativeActivity]],'Initiative mapping-DO NOT EDIT'!$D$3:$D$91,0))))</f>
        <v>8</v>
      </c>
      <c r="H24" s="47" t="s">
        <v>192</v>
      </c>
      <c r="I24" s="35" t="s">
        <v>193</v>
      </c>
      <c r="J2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Hardening_Grid topology improvements to mitigate or reduce PSPS events  _BVGDSH-007-1_2022</v>
      </c>
      <c r="K24" s="54">
        <v>59</v>
      </c>
      <c r="L24" s="33" t="s">
        <v>194</v>
      </c>
      <c r="M24" s="54">
        <v>0</v>
      </c>
      <c r="N24" s="54">
        <v>0</v>
      </c>
      <c r="O24" s="54">
        <v>0</v>
      </c>
      <c r="P24" s="54">
        <v>0</v>
      </c>
      <c r="Q24" s="60">
        <v>0</v>
      </c>
      <c r="R24" s="54">
        <v>0</v>
      </c>
      <c r="S24" s="54">
        <v>0</v>
      </c>
      <c r="T24" s="54">
        <v>0</v>
      </c>
      <c r="U24" s="61"/>
      <c r="V24" s="54" t="s">
        <v>127</v>
      </c>
      <c r="W24" s="28" t="s">
        <v>127</v>
      </c>
      <c r="X24" s="28" t="s">
        <v>127</v>
      </c>
      <c r="Y24" s="28" t="s">
        <v>127</v>
      </c>
      <c r="Z24" s="28"/>
      <c r="AA24" s="34" t="s">
        <v>128</v>
      </c>
      <c r="AB24" s="28" t="s">
        <v>127</v>
      </c>
      <c r="AC24" s="2"/>
      <c r="AD24" s="2"/>
      <c r="AE24" s="27"/>
      <c r="AF24" s="32"/>
      <c r="AG24" s="31"/>
      <c r="AH24" s="31"/>
    </row>
    <row r="25" spans="1:34" customFormat="1" ht="48.6" customHeight="1" x14ac:dyDescent="0.25">
      <c r="A25" s="2" t="str">
        <f>'READ ME FIRST'!$D$12</f>
        <v>BVES</v>
      </c>
      <c r="B25" s="39">
        <f>'READ ME FIRST'!$D$15</f>
        <v>44683</v>
      </c>
      <c r="C25" s="43" t="s">
        <v>161</v>
      </c>
      <c r="D25" s="36" t="str">
        <f>IF(Table2[[#This Row],[WMPInitiativeCategory]]="", "",INDEX('Initiative mapping-DO NOT EDIT'!$H$3:$H$12, MATCH(Table2[[#This Row],[WMPInitiativeCategory]],'Initiative mapping-DO NOT EDIT'!$G$3:$G$12,0)))</f>
        <v>7.3.3.</v>
      </c>
      <c r="E25" s="43" t="s">
        <v>195</v>
      </c>
      <c r="F25" s="29"/>
      <c r="G25" s="2">
        <f>IF(Table2[[#This Row],[WMPInitiativeActivity]]="","x",IF(Table2[[#This Row],[WMPInitiativeActivity]]="other", Table2[[#This Row],[ActivityNameifOther]], INDEX('Initiative mapping-DO NOT EDIT'!$C$3:$C$91,MATCH(Table2[[#This Row],[WMPInitiativeActivity]],'Initiative mapping-DO NOT EDIT'!$D$3:$D$91,0))))</f>
        <v>9</v>
      </c>
      <c r="H25" s="47" t="s">
        <v>196</v>
      </c>
      <c r="I25" s="35" t="s">
        <v>197</v>
      </c>
      <c r="J2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Hardening_Installation of system automation equipment _BVGDSH-008-1_2022</v>
      </c>
      <c r="K25" s="54">
        <v>102</v>
      </c>
      <c r="L25" s="33" t="s">
        <v>198</v>
      </c>
      <c r="M25" s="54">
        <v>2</v>
      </c>
      <c r="N25" s="54">
        <v>0</v>
      </c>
      <c r="O25" s="54">
        <v>0</v>
      </c>
      <c r="P25" s="54">
        <v>1</v>
      </c>
      <c r="Q25" s="60">
        <v>2</v>
      </c>
      <c r="R25" s="54">
        <v>0</v>
      </c>
      <c r="S25" s="54">
        <v>1</v>
      </c>
      <c r="T25" s="54">
        <v>2</v>
      </c>
      <c r="U25" s="61"/>
      <c r="V25" s="54" t="s">
        <v>127</v>
      </c>
      <c r="W25" s="28" t="s">
        <v>127</v>
      </c>
      <c r="X25" s="28" t="s">
        <v>127</v>
      </c>
      <c r="Y25" s="28" t="s">
        <v>127</v>
      </c>
      <c r="Z25" s="28"/>
      <c r="AA25" s="33" t="s">
        <v>135</v>
      </c>
      <c r="AB25" s="28" t="s">
        <v>127</v>
      </c>
      <c r="AC25" s="2"/>
      <c r="AD25" s="2"/>
      <c r="AE25" s="27"/>
      <c r="AF25" s="32"/>
      <c r="AG25" s="31"/>
      <c r="AH25" s="31"/>
    </row>
    <row r="26" spans="1:34" customFormat="1" ht="48.6" customHeight="1" x14ac:dyDescent="0.25">
      <c r="A26" s="2" t="str">
        <f>'READ ME FIRST'!$D$12</f>
        <v>BVES</v>
      </c>
      <c r="B26" s="39">
        <f>'READ ME FIRST'!$D$15</f>
        <v>44683</v>
      </c>
      <c r="C26" s="43" t="s">
        <v>161</v>
      </c>
      <c r="D26" s="36" t="str">
        <f>IF(Table2[[#This Row],[WMPInitiativeCategory]]="", "",INDEX('Initiative mapping-DO NOT EDIT'!$H$3:$H$12, MATCH(Table2[[#This Row],[WMPInitiativeCategory]],'Initiative mapping-DO NOT EDIT'!$G$3:$G$12,0)))</f>
        <v>7.3.3.</v>
      </c>
      <c r="E26" s="43" t="s">
        <v>195</v>
      </c>
      <c r="F26" s="29"/>
      <c r="G26" s="2">
        <f>IF(Table2[[#This Row],[WMPInitiativeActivity]]="","x",IF(Table2[[#This Row],[WMPInitiativeActivity]]="other", Table2[[#This Row],[ActivityNameifOther]], INDEX('Initiative mapping-DO NOT EDIT'!$C$3:$C$91,MATCH(Table2[[#This Row],[WMPInitiativeActivity]],'Initiative mapping-DO NOT EDIT'!$D$3:$D$91,0))))</f>
        <v>9</v>
      </c>
      <c r="H26" s="47" t="s">
        <v>199</v>
      </c>
      <c r="I26" s="35"/>
      <c r="J26" s="33"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Hardening_Installation of system automation equipment __2022</v>
      </c>
      <c r="K26" s="54"/>
      <c r="L26" s="33" t="s">
        <v>127</v>
      </c>
      <c r="M26" s="54" t="s">
        <v>127</v>
      </c>
      <c r="N26" s="54" t="s">
        <v>127</v>
      </c>
      <c r="O26" s="54" t="s">
        <v>127</v>
      </c>
      <c r="P26" s="54" t="s">
        <v>127</v>
      </c>
      <c r="Q26" s="61" t="s">
        <v>127</v>
      </c>
      <c r="R26" s="54" t="s">
        <v>127</v>
      </c>
      <c r="S26" s="54" t="s">
        <v>127</v>
      </c>
      <c r="T26" s="54" t="s">
        <v>127</v>
      </c>
      <c r="U26" s="54"/>
      <c r="V26" s="54" t="s">
        <v>432</v>
      </c>
      <c r="W26" s="28" t="s">
        <v>433</v>
      </c>
      <c r="X26" s="28" t="s">
        <v>433</v>
      </c>
      <c r="Y26" s="28" t="s">
        <v>433</v>
      </c>
      <c r="Z26" s="28"/>
      <c r="AA26" s="33" t="s">
        <v>127</v>
      </c>
      <c r="AB26" s="28" t="s">
        <v>127</v>
      </c>
      <c r="AC26" s="2"/>
      <c r="AD26" s="2"/>
      <c r="AE26" s="27"/>
      <c r="AF26" s="32"/>
      <c r="AG26" s="31"/>
      <c r="AH26" s="31"/>
    </row>
    <row r="27" spans="1:34" customFormat="1" ht="48.6" customHeight="1" x14ac:dyDescent="0.25">
      <c r="A27" s="2" t="str">
        <f>'READ ME FIRST'!$D$12</f>
        <v>BVES</v>
      </c>
      <c r="B27" s="39">
        <f>'READ ME FIRST'!$D$15</f>
        <v>44683</v>
      </c>
      <c r="C27" s="43" t="s">
        <v>161</v>
      </c>
      <c r="D27" s="36" t="str">
        <f>IF(Table2[[#This Row],[WMPInitiativeCategory]]="", "",INDEX('Initiative mapping-DO NOT EDIT'!$H$3:$H$12, MATCH(Table2[[#This Row],[WMPInitiativeCategory]],'Initiative mapping-DO NOT EDIT'!$G$3:$G$12,0)))</f>
        <v>7.3.3.</v>
      </c>
      <c r="E27" s="43" t="s">
        <v>195</v>
      </c>
      <c r="F27" s="29"/>
      <c r="G27" s="2">
        <f>IF(Table2[[#This Row],[WMPInitiativeActivity]]="","x",IF(Table2[[#This Row],[WMPInitiativeActivity]]="other", Table2[[#This Row],[ActivityNameifOther]], INDEX('Initiative mapping-DO NOT EDIT'!$C$3:$C$91,MATCH(Table2[[#This Row],[WMPInitiativeActivity]],'Initiative mapping-DO NOT EDIT'!$D$3:$D$91,0))))</f>
        <v>9</v>
      </c>
      <c r="H27" s="47" t="s">
        <v>200</v>
      </c>
      <c r="I27" s="35"/>
      <c r="J27" s="33"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Hardening_Installation of system automation equipment __2022</v>
      </c>
      <c r="K27" s="54"/>
      <c r="L27" s="33" t="s">
        <v>127</v>
      </c>
      <c r="M27" s="54" t="s">
        <v>127</v>
      </c>
      <c r="N27" s="54" t="s">
        <v>127</v>
      </c>
      <c r="O27" s="54" t="s">
        <v>127</v>
      </c>
      <c r="P27" s="54" t="s">
        <v>127</v>
      </c>
      <c r="Q27" s="61" t="s">
        <v>127</v>
      </c>
      <c r="R27" s="54" t="s">
        <v>127</v>
      </c>
      <c r="S27" s="54" t="s">
        <v>127</v>
      </c>
      <c r="T27" s="54" t="s">
        <v>127</v>
      </c>
      <c r="U27" s="54"/>
      <c r="V27" s="54" t="s">
        <v>127</v>
      </c>
      <c r="W27" s="28" t="s">
        <v>127</v>
      </c>
      <c r="X27" s="28" t="s">
        <v>127</v>
      </c>
      <c r="Y27" s="28" t="s">
        <v>127</v>
      </c>
      <c r="Z27" s="28"/>
      <c r="AA27" s="33" t="s">
        <v>127</v>
      </c>
      <c r="AB27" s="28" t="s">
        <v>127</v>
      </c>
      <c r="AC27" s="2"/>
      <c r="AD27" s="2"/>
      <c r="AE27" s="27"/>
      <c r="AF27" s="32"/>
      <c r="AG27" s="31"/>
      <c r="AH27" s="31"/>
    </row>
    <row r="28" spans="1:34" customFormat="1" ht="66" customHeight="1" x14ac:dyDescent="0.25">
      <c r="A28" s="2" t="str">
        <f>'READ ME FIRST'!$D$12</f>
        <v>BVES</v>
      </c>
      <c r="B28" s="39">
        <f>'READ ME FIRST'!$D$15</f>
        <v>44683</v>
      </c>
      <c r="C28" s="43" t="s">
        <v>161</v>
      </c>
      <c r="D28" s="36" t="str">
        <f>IF(Table2[[#This Row],[WMPInitiativeCategory]]="", "",INDEX('Initiative mapping-DO NOT EDIT'!$H$3:$H$12, MATCH(Table2[[#This Row],[WMPInitiativeCategory]],'Initiative mapping-DO NOT EDIT'!$G$3:$G$12,0)))</f>
        <v>7.3.3.</v>
      </c>
      <c r="E28" s="43" t="s">
        <v>201</v>
      </c>
      <c r="F28" s="29"/>
      <c r="G28" s="2">
        <f>IF(Table2[[#This Row],[WMPInitiativeActivity]]="","x",IF(Table2[[#This Row],[WMPInitiativeActivity]]="other", Table2[[#This Row],[ActivityNameifOther]], INDEX('Initiative mapping-DO NOT EDIT'!$C$3:$C$91,MATCH(Table2[[#This Row],[WMPInitiativeActivity]],'Initiative mapping-DO NOT EDIT'!$D$3:$D$91,0))))</f>
        <v>10</v>
      </c>
      <c r="H28" s="49" t="s">
        <v>163</v>
      </c>
      <c r="I28" s="35" t="s">
        <v>202</v>
      </c>
      <c r="J2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Hardening_Maintenance, repair, and replacement of connectors, including hotline clamps  _BVGDSH-009_2022</v>
      </c>
      <c r="K28" s="54" t="s">
        <v>127</v>
      </c>
      <c r="L28" s="33" t="s">
        <v>127</v>
      </c>
      <c r="M28" s="54" t="s">
        <v>127</v>
      </c>
      <c r="N28" s="54" t="s">
        <v>127</v>
      </c>
      <c r="O28" s="54" t="s">
        <v>127</v>
      </c>
      <c r="P28" s="54" t="s">
        <v>127</v>
      </c>
      <c r="Q28" s="60" t="s">
        <v>127</v>
      </c>
      <c r="R28" s="54" t="s">
        <v>127</v>
      </c>
      <c r="S28" s="54" t="s">
        <v>127</v>
      </c>
      <c r="T28" s="54" t="s">
        <v>127</v>
      </c>
      <c r="U28" s="61"/>
      <c r="V28" s="54" t="s">
        <v>127</v>
      </c>
      <c r="W28" s="28" t="s">
        <v>127</v>
      </c>
      <c r="X28" s="28" t="s">
        <v>127</v>
      </c>
      <c r="Y28" s="28" t="s">
        <v>127</v>
      </c>
      <c r="Z28" s="28"/>
      <c r="AA28" s="34" t="s">
        <v>127</v>
      </c>
      <c r="AB28" s="28" t="s">
        <v>127</v>
      </c>
      <c r="AC28" s="2"/>
      <c r="AD28" s="2"/>
      <c r="AE28" s="27"/>
      <c r="AF28" s="32"/>
      <c r="AG28" s="31"/>
      <c r="AH28" s="31"/>
    </row>
    <row r="29" spans="1:34" customFormat="1" ht="109.9" customHeight="1" x14ac:dyDescent="0.25">
      <c r="A29" s="2" t="str">
        <f>'READ ME FIRST'!$D$12</f>
        <v>BVES</v>
      </c>
      <c r="B29" s="39">
        <f>'READ ME FIRST'!$D$15</f>
        <v>44683</v>
      </c>
      <c r="C29" s="43" t="s">
        <v>161</v>
      </c>
      <c r="D29" s="36" t="str">
        <f>IF(Table2[[#This Row],[WMPInitiativeCategory]]="", "",INDEX('Initiative mapping-DO NOT EDIT'!$H$3:$H$12, MATCH(Table2[[#This Row],[WMPInitiativeCategory]],'Initiative mapping-DO NOT EDIT'!$G$3:$G$12,0)))</f>
        <v>7.3.3.</v>
      </c>
      <c r="E29" s="43" t="s">
        <v>203</v>
      </c>
      <c r="F29" s="29"/>
      <c r="G29" s="2">
        <f>IF(Table2[[#This Row],[WMPInitiativeActivity]]="","x",IF(Table2[[#This Row],[WMPInitiativeActivity]]="other", Table2[[#This Row],[ActivityNameifOther]], INDEX('Initiative mapping-DO NOT EDIT'!$C$3:$C$91,MATCH(Table2[[#This Row],[WMPInitiativeActivity]],'Initiative mapping-DO NOT EDIT'!$D$3:$D$91,0))))</f>
        <v>11</v>
      </c>
      <c r="H29" s="47" t="s">
        <v>204</v>
      </c>
      <c r="I29" s="35" t="s">
        <v>205</v>
      </c>
      <c r="J2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Hardening_Mitigation of impact on customers and other residents affected during PSPS event  _BVGDSH-010_2022</v>
      </c>
      <c r="K29" s="54">
        <v>60</v>
      </c>
      <c r="L29" s="33" t="s">
        <v>127</v>
      </c>
      <c r="M29" s="54" t="s">
        <v>127</v>
      </c>
      <c r="N29" s="54" t="s">
        <v>127</v>
      </c>
      <c r="O29" s="54" t="s">
        <v>127</v>
      </c>
      <c r="P29" s="54" t="s">
        <v>127</v>
      </c>
      <c r="Q29" s="60" t="s">
        <v>127</v>
      </c>
      <c r="R29" s="54" t="s">
        <v>127</v>
      </c>
      <c r="S29" s="54" t="s">
        <v>127</v>
      </c>
      <c r="T29" s="54" t="s">
        <v>127</v>
      </c>
      <c r="U29" s="61"/>
      <c r="V29" s="54" t="s">
        <v>206</v>
      </c>
      <c r="W29" s="28" t="s">
        <v>207</v>
      </c>
      <c r="X29" s="28" t="s">
        <v>207</v>
      </c>
      <c r="Y29" s="28" t="s">
        <v>207</v>
      </c>
      <c r="Z29" s="28"/>
      <c r="AA29" s="33" t="s">
        <v>135</v>
      </c>
      <c r="AB29" s="28" t="s">
        <v>127</v>
      </c>
      <c r="AC29" s="2"/>
      <c r="AD29" s="2"/>
      <c r="AE29" s="27"/>
      <c r="AF29" s="32"/>
      <c r="AG29" s="31"/>
      <c r="AH29" s="31"/>
    </row>
    <row r="30" spans="1:34" customFormat="1" ht="109.9" customHeight="1" x14ac:dyDescent="0.25">
      <c r="A30" s="2" t="str">
        <f>'READ ME FIRST'!$D$12</f>
        <v>BVES</v>
      </c>
      <c r="B30" s="39">
        <f>'READ ME FIRST'!$D$15</f>
        <v>44683</v>
      </c>
      <c r="C30" s="43" t="s">
        <v>161</v>
      </c>
      <c r="D30" s="36" t="str">
        <f>IF(Table2[[#This Row],[WMPInitiativeCategory]]="", "",INDEX('Initiative mapping-DO NOT EDIT'!$H$3:$H$12, MATCH(Table2[[#This Row],[WMPInitiativeCategory]],'Initiative mapping-DO NOT EDIT'!$G$3:$G$12,0)))</f>
        <v>7.3.3.</v>
      </c>
      <c r="E30" s="43" t="s">
        <v>203</v>
      </c>
      <c r="F30" s="29"/>
      <c r="G30" s="2">
        <f>IF(Table2[[#This Row],[WMPInitiativeActivity]]="","x",IF(Table2[[#This Row],[WMPInitiativeActivity]]="other", Table2[[#This Row],[ActivityNameifOther]], INDEX('Initiative mapping-DO NOT EDIT'!$C$3:$C$91,MATCH(Table2[[#This Row],[WMPInitiativeActivity]],'Initiative mapping-DO NOT EDIT'!$D$3:$D$91,0))))</f>
        <v>11</v>
      </c>
      <c r="H30" s="47" t="s">
        <v>208</v>
      </c>
      <c r="I30" s="35"/>
      <c r="J30" s="33"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Hardening_Mitigation of impact on customers and other residents affected during PSPS event  __2022</v>
      </c>
      <c r="K30" s="54"/>
      <c r="L30" s="33" t="s">
        <v>127</v>
      </c>
      <c r="M30" s="54" t="s">
        <v>127</v>
      </c>
      <c r="N30" s="54" t="s">
        <v>127</v>
      </c>
      <c r="O30" s="54" t="s">
        <v>127</v>
      </c>
      <c r="P30" s="54" t="s">
        <v>127</v>
      </c>
      <c r="Q30" s="61" t="s">
        <v>127</v>
      </c>
      <c r="R30" s="54" t="s">
        <v>127</v>
      </c>
      <c r="S30" s="54" t="s">
        <v>127</v>
      </c>
      <c r="T30" s="54" t="s">
        <v>127</v>
      </c>
      <c r="U30" s="54"/>
      <c r="V30" s="54" t="s">
        <v>127</v>
      </c>
      <c r="W30" s="28" t="s">
        <v>127</v>
      </c>
      <c r="X30" s="28" t="s">
        <v>127</v>
      </c>
      <c r="Y30" s="28" t="s">
        <v>127</v>
      </c>
      <c r="Z30" s="28"/>
      <c r="AA30" s="33" t="s">
        <v>127</v>
      </c>
      <c r="AB30" s="28" t="s">
        <v>127</v>
      </c>
      <c r="AC30" s="2"/>
      <c r="AD30" s="2"/>
      <c r="AE30" s="27"/>
      <c r="AF30" s="32"/>
      <c r="AG30" s="31"/>
      <c r="AH30" s="31"/>
    </row>
    <row r="31" spans="1:34" customFormat="1" ht="45" x14ac:dyDescent="0.25">
      <c r="A31" s="2" t="str">
        <f>'READ ME FIRST'!$D$12</f>
        <v>BVES</v>
      </c>
      <c r="B31" s="39">
        <f>'READ ME FIRST'!$D$15</f>
        <v>44683</v>
      </c>
      <c r="C31" s="43" t="s">
        <v>161</v>
      </c>
      <c r="D31" s="36" t="str">
        <f>IF(Table2[[#This Row],[WMPInitiativeCategory]]="", "",INDEX('Initiative mapping-DO NOT EDIT'!$H$3:$H$12, MATCH(Table2[[#This Row],[WMPInitiativeCategory]],'Initiative mapping-DO NOT EDIT'!$G$3:$G$12,0)))</f>
        <v>7.3.3.</v>
      </c>
      <c r="E31" s="43" t="s">
        <v>209</v>
      </c>
      <c r="F31" s="29"/>
      <c r="G31" s="2">
        <f>IF(Table2[[#This Row],[WMPInitiativeActivity]]="","x",IF(Table2[[#This Row],[WMPInitiativeActivity]]="other", Table2[[#This Row],[ActivityNameifOther]], INDEX('Initiative mapping-DO NOT EDIT'!$C$3:$C$91,MATCH(Table2[[#This Row],[WMPInitiativeActivity]],'Initiative mapping-DO NOT EDIT'!$D$3:$D$91,0))))</f>
        <v>12</v>
      </c>
      <c r="H31" s="47" t="s">
        <v>210</v>
      </c>
      <c r="I31" s="35" t="s">
        <v>211</v>
      </c>
      <c r="J3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Hardening_Other corrective action  _BVGDSH-013_2022</v>
      </c>
      <c r="K31" s="54">
        <v>68</v>
      </c>
      <c r="L31" s="33" t="s">
        <v>212</v>
      </c>
      <c r="M31" s="54">
        <v>80</v>
      </c>
      <c r="N31" s="54">
        <v>0</v>
      </c>
      <c r="O31" s="54">
        <v>0</v>
      </c>
      <c r="P31" s="54">
        <v>0</v>
      </c>
      <c r="Q31" s="61">
        <v>80</v>
      </c>
      <c r="R31" s="54">
        <v>0</v>
      </c>
      <c r="S31" s="54">
        <v>2</v>
      </c>
      <c r="T31" s="54">
        <v>51</v>
      </c>
      <c r="U31" s="61"/>
      <c r="V31" s="54" t="s">
        <v>127</v>
      </c>
      <c r="W31" s="28" t="s">
        <v>127</v>
      </c>
      <c r="X31" s="28" t="s">
        <v>127</v>
      </c>
      <c r="Y31" s="28" t="s">
        <v>127</v>
      </c>
      <c r="Z31" s="28"/>
      <c r="AA31" s="33" t="s">
        <v>135</v>
      </c>
      <c r="AB31" s="28" t="s">
        <v>127</v>
      </c>
      <c r="AC31" s="2"/>
      <c r="AD31" s="2"/>
      <c r="AE31" s="27"/>
      <c r="AF31" s="32"/>
      <c r="AG31" s="31"/>
      <c r="AH31" s="31"/>
    </row>
    <row r="32" spans="1:34" customFormat="1" ht="30" x14ac:dyDescent="0.25">
      <c r="A32" s="2" t="str">
        <f>'READ ME FIRST'!$D$12</f>
        <v>BVES</v>
      </c>
      <c r="B32" s="39">
        <f>'READ ME FIRST'!$D$15</f>
        <v>44683</v>
      </c>
      <c r="C32" s="43" t="s">
        <v>161</v>
      </c>
      <c r="D32" s="36" t="str">
        <f>IF(Table2[[#This Row],[WMPInitiativeCategory]]="", "",INDEX('Initiative mapping-DO NOT EDIT'!$H$3:$H$12, MATCH(Table2[[#This Row],[WMPInitiativeCategory]],'Initiative mapping-DO NOT EDIT'!$G$3:$G$12,0)))</f>
        <v>7.3.3.</v>
      </c>
      <c r="E32" s="43" t="s">
        <v>209</v>
      </c>
      <c r="F32" s="29"/>
      <c r="G32" s="2">
        <f>IF(Table2[[#This Row],[WMPInitiativeActivity]]="","x",IF(Table2[[#This Row],[WMPInitiativeActivity]]="other", Table2[[#This Row],[ActivityNameifOther]], INDEX('Initiative mapping-DO NOT EDIT'!$C$3:$C$91,MATCH(Table2[[#This Row],[WMPInitiativeActivity]],'Initiative mapping-DO NOT EDIT'!$D$3:$D$91,0))))</f>
        <v>12</v>
      </c>
      <c r="H32" s="47" t="s">
        <v>213</v>
      </c>
      <c r="I32" s="35" t="s">
        <v>214</v>
      </c>
      <c r="J3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Hardening_Other corrective action  _BVGDSH-014_2022</v>
      </c>
      <c r="K32" s="54">
        <v>69</v>
      </c>
      <c r="L32" s="33" t="s">
        <v>184</v>
      </c>
      <c r="M32" s="54">
        <v>412</v>
      </c>
      <c r="N32" s="54">
        <v>350</v>
      </c>
      <c r="O32" s="54">
        <v>412</v>
      </c>
      <c r="P32" s="54">
        <v>412</v>
      </c>
      <c r="Q32" s="61">
        <v>412</v>
      </c>
      <c r="R32" s="54">
        <v>412</v>
      </c>
      <c r="S32" s="54">
        <v>412</v>
      </c>
      <c r="T32" s="54">
        <v>583</v>
      </c>
      <c r="U32" s="61"/>
      <c r="V32" s="54" t="s">
        <v>127</v>
      </c>
      <c r="W32" s="28" t="s">
        <v>127</v>
      </c>
      <c r="X32" s="28" t="s">
        <v>127</v>
      </c>
      <c r="Y32" s="28" t="s">
        <v>127</v>
      </c>
      <c r="Z32" s="28"/>
      <c r="AA32" s="33" t="s">
        <v>135</v>
      </c>
      <c r="AB32" s="28" t="s">
        <v>127</v>
      </c>
      <c r="AC32" s="2"/>
      <c r="AD32" s="2"/>
      <c r="AE32" s="27"/>
      <c r="AF32" s="32"/>
      <c r="AG32" s="31"/>
      <c r="AH32" s="31"/>
    </row>
    <row r="33" spans="1:34" customFormat="1" ht="55.15" customHeight="1" x14ac:dyDescent="0.25">
      <c r="A33" s="2" t="str">
        <f>'READ ME FIRST'!$D$12</f>
        <v>BVES</v>
      </c>
      <c r="B33" s="39">
        <f>'READ ME FIRST'!$D$15</f>
        <v>44683</v>
      </c>
      <c r="C33" s="43" t="s">
        <v>161</v>
      </c>
      <c r="D33" s="36" t="str">
        <f>IF(Table2[[#This Row],[WMPInitiativeCategory]]="", "",INDEX('Initiative mapping-DO NOT EDIT'!$H$3:$H$12, MATCH(Table2[[#This Row],[WMPInitiativeCategory]],'Initiative mapping-DO NOT EDIT'!$G$3:$G$12,0)))</f>
        <v>7.3.3.</v>
      </c>
      <c r="E33" s="43" t="s">
        <v>215</v>
      </c>
      <c r="F33" s="29"/>
      <c r="G33" s="2">
        <f>IF(Table2[[#This Row],[WMPInitiativeActivity]]="","x",IF(Table2[[#This Row],[WMPInitiativeActivity]]="other", Table2[[#This Row],[ActivityNameifOther]], INDEX('Initiative mapping-DO NOT EDIT'!$C$3:$C$91,MATCH(Table2[[#This Row],[WMPInitiativeActivity]],'Initiative mapping-DO NOT EDIT'!$D$3:$D$91,0))))</f>
        <v>13</v>
      </c>
      <c r="H33" s="47" t="s">
        <v>216</v>
      </c>
      <c r="I33" s="35" t="s">
        <v>217</v>
      </c>
      <c r="J3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Hardening_Pole loading infrastructure hardening and replacement program based on pole loading assessment program _BVGDSH-015-1_2022</v>
      </c>
      <c r="K33" s="54">
        <v>113</v>
      </c>
      <c r="L33" s="33" t="s">
        <v>431</v>
      </c>
      <c r="M33" s="54">
        <v>165</v>
      </c>
      <c r="N33" s="54">
        <v>10</v>
      </c>
      <c r="O33" s="54">
        <v>40</v>
      </c>
      <c r="P33" s="54">
        <v>100</v>
      </c>
      <c r="Q33" s="61">
        <v>165</v>
      </c>
      <c r="R33" s="54">
        <v>16</v>
      </c>
      <c r="S33" s="54">
        <v>71</v>
      </c>
      <c r="T33" s="54">
        <v>179</v>
      </c>
      <c r="U33" s="61"/>
      <c r="V33" s="54" t="s">
        <v>127</v>
      </c>
      <c r="W33" s="28" t="s">
        <v>127</v>
      </c>
      <c r="X33" s="28" t="s">
        <v>127</v>
      </c>
      <c r="Y33" s="28" t="s">
        <v>127</v>
      </c>
      <c r="Z33" s="28"/>
      <c r="AA33" s="34" t="s">
        <v>135</v>
      </c>
      <c r="AB33" s="28" t="s">
        <v>127</v>
      </c>
      <c r="AC33" s="2"/>
      <c r="AD33" s="2"/>
      <c r="AE33" s="27"/>
      <c r="AF33" s="32"/>
      <c r="AG33" s="31"/>
      <c r="AH33" s="31"/>
    </row>
    <row r="34" spans="1:34" customFormat="1" ht="63.6" customHeight="1" x14ac:dyDescent="0.25">
      <c r="A34" s="2" t="str">
        <f>'READ ME FIRST'!$D$12</f>
        <v>BVES</v>
      </c>
      <c r="B34" s="39">
        <f>'READ ME FIRST'!$D$15</f>
        <v>44683</v>
      </c>
      <c r="C34" s="43" t="s">
        <v>161</v>
      </c>
      <c r="D34" s="36" t="str">
        <f>IF(Table2[[#This Row],[WMPInitiativeCategory]]="", "",INDEX('Initiative mapping-DO NOT EDIT'!$H$3:$H$12, MATCH(Table2[[#This Row],[WMPInitiativeCategory]],'Initiative mapping-DO NOT EDIT'!$G$3:$G$12,0)))</f>
        <v>7.3.3.</v>
      </c>
      <c r="E34" s="43" t="s">
        <v>219</v>
      </c>
      <c r="F34" s="29"/>
      <c r="G34" s="2">
        <f>IF(Table2[[#This Row],[WMPInitiativeActivity]]="","x",IF(Table2[[#This Row],[WMPInitiativeActivity]]="other", Table2[[#This Row],[ActivityNameifOther]], INDEX('Initiative mapping-DO NOT EDIT'!$C$3:$C$91,MATCH(Table2[[#This Row],[WMPInitiativeActivity]],'Initiative mapping-DO NOT EDIT'!$D$3:$D$91,0))))</f>
        <v>14</v>
      </c>
      <c r="H34" s="49" t="s">
        <v>163</v>
      </c>
      <c r="I34" s="35" t="s">
        <v>220</v>
      </c>
      <c r="J3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Hardening_Transformers maintenance and replacement  _BVGDSH-016_2022</v>
      </c>
      <c r="K34" s="54" t="s">
        <v>127</v>
      </c>
      <c r="L34" s="33" t="s">
        <v>127</v>
      </c>
      <c r="M34" s="54" t="s">
        <v>127</v>
      </c>
      <c r="N34" s="54" t="s">
        <v>127</v>
      </c>
      <c r="O34" s="54" t="s">
        <v>127</v>
      </c>
      <c r="P34" s="54" t="s">
        <v>127</v>
      </c>
      <c r="Q34" s="60" t="s">
        <v>127</v>
      </c>
      <c r="R34" s="54" t="s">
        <v>127</v>
      </c>
      <c r="S34" s="54" t="s">
        <v>127</v>
      </c>
      <c r="T34" s="54" t="s">
        <v>127</v>
      </c>
      <c r="U34" s="61"/>
      <c r="V34" s="54" t="s">
        <v>127</v>
      </c>
      <c r="W34" s="28" t="s">
        <v>127</v>
      </c>
      <c r="X34" s="28" t="s">
        <v>127</v>
      </c>
      <c r="Y34" s="28" t="s">
        <v>127</v>
      </c>
      <c r="Z34" s="28"/>
      <c r="AA34" s="34" t="s">
        <v>127</v>
      </c>
      <c r="AB34" s="28" t="s">
        <v>127</v>
      </c>
      <c r="AC34" s="2"/>
      <c r="AD34" s="2"/>
      <c r="AE34" s="27"/>
      <c r="AF34" s="32"/>
      <c r="AG34" s="31"/>
      <c r="AH34" s="31"/>
    </row>
    <row r="35" spans="1:34" customFormat="1" ht="62.45" customHeight="1" x14ac:dyDescent="0.25">
      <c r="A35" s="2" t="str">
        <f>'READ ME FIRST'!$D$12</f>
        <v>BVES</v>
      </c>
      <c r="B35" s="39">
        <f>'READ ME FIRST'!$D$15</f>
        <v>44683</v>
      </c>
      <c r="C35" s="43" t="s">
        <v>161</v>
      </c>
      <c r="D35" s="36" t="str">
        <f>IF(Table2[[#This Row],[WMPInitiativeCategory]]="", "",INDEX('Initiative mapping-DO NOT EDIT'!$H$3:$H$12, MATCH(Table2[[#This Row],[WMPInitiativeCategory]],'Initiative mapping-DO NOT EDIT'!$G$3:$G$12,0)))</f>
        <v>7.3.3.</v>
      </c>
      <c r="E35" s="43" t="s">
        <v>221</v>
      </c>
      <c r="F35" s="29"/>
      <c r="G35" s="2">
        <f>IF(Table2[[#This Row],[WMPInitiativeActivity]]="","x",IF(Table2[[#This Row],[WMPInitiativeActivity]]="other", Table2[[#This Row],[ActivityNameifOther]], INDEX('Initiative mapping-DO NOT EDIT'!$C$3:$C$91,MATCH(Table2[[#This Row],[WMPInitiativeActivity]],'Initiative mapping-DO NOT EDIT'!$D$3:$D$91,0))))</f>
        <v>15</v>
      </c>
      <c r="H35" s="49" t="s">
        <v>222</v>
      </c>
      <c r="I35" s="35" t="s">
        <v>223</v>
      </c>
      <c r="J3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Hardening_Transmission tower maintenance and replacement  _BVGDSH-017_2022</v>
      </c>
      <c r="K35" s="54" t="s">
        <v>127</v>
      </c>
      <c r="L35" s="33" t="s">
        <v>127</v>
      </c>
      <c r="M35" s="54" t="s">
        <v>127</v>
      </c>
      <c r="N35" s="54" t="s">
        <v>127</v>
      </c>
      <c r="O35" s="54" t="s">
        <v>127</v>
      </c>
      <c r="P35" s="54" t="s">
        <v>127</v>
      </c>
      <c r="Q35" s="60" t="s">
        <v>127</v>
      </c>
      <c r="R35" s="54" t="s">
        <v>127</v>
      </c>
      <c r="S35" s="54" t="s">
        <v>127</v>
      </c>
      <c r="T35" s="54" t="s">
        <v>127</v>
      </c>
      <c r="U35" s="61"/>
      <c r="V35" s="54" t="s">
        <v>127</v>
      </c>
      <c r="W35" s="28" t="s">
        <v>127</v>
      </c>
      <c r="X35" s="28" t="s">
        <v>127</v>
      </c>
      <c r="Y35" s="28" t="s">
        <v>127</v>
      </c>
      <c r="Z35" s="28"/>
      <c r="AA35" s="34" t="s">
        <v>127</v>
      </c>
      <c r="AB35" s="28" t="s">
        <v>127</v>
      </c>
      <c r="AC35" s="2"/>
      <c r="AD35" s="2"/>
      <c r="AE35" s="27"/>
      <c r="AF35" s="32"/>
      <c r="AG35" s="31"/>
      <c r="AH35" s="31"/>
    </row>
    <row r="36" spans="1:34" customFormat="1" ht="61.15" customHeight="1" x14ac:dyDescent="0.25">
      <c r="A36" s="2" t="str">
        <f>'READ ME FIRST'!$D$12</f>
        <v>BVES</v>
      </c>
      <c r="B36" s="39">
        <f>'READ ME FIRST'!$D$15</f>
        <v>44683</v>
      </c>
      <c r="C36" s="43" t="s">
        <v>161</v>
      </c>
      <c r="D36" s="36" t="str">
        <f>IF(Table2[[#This Row],[WMPInitiativeCategory]]="", "",INDEX('Initiative mapping-DO NOT EDIT'!$H$3:$H$12, MATCH(Table2[[#This Row],[WMPInitiativeCategory]],'Initiative mapping-DO NOT EDIT'!$G$3:$G$12,0)))</f>
        <v>7.3.3.</v>
      </c>
      <c r="E36" s="43" t="s">
        <v>224</v>
      </c>
      <c r="F36" s="29"/>
      <c r="G36" s="2">
        <f>IF(Table2[[#This Row],[WMPInitiativeActivity]]="","x",IF(Table2[[#This Row],[WMPInitiativeActivity]]="other", Table2[[#This Row],[ActivityNameifOther]], INDEX('Initiative mapping-DO NOT EDIT'!$C$3:$C$91,MATCH(Table2[[#This Row],[WMPInitiativeActivity]],'Initiative mapping-DO NOT EDIT'!$D$3:$D$91,0))))</f>
        <v>16</v>
      </c>
      <c r="H36" s="47" t="s">
        <v>225</v>
      </c>
      <c r="I36" s="35" t="s">
        <v>226</v>
      </c>
      <c r="J3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Hardening_Undergrounding of electric lines and/or equipment  _BVGDSH-018_2022</v>
      </c>
      <c r="K36" s="54" t="s">
        <v>127</v>
      </c>
      <c r="L36" s="33" t="s">
        <v>127</v>
      </c>
      <c r="M36" s="54" t="s">
        <v>127</v>
      </c>
      <c r="N36" s="54" t="s">
        <v>127</v>
      </c>
      <c r="O36" s="54" t="s">
        <v>127</v>
      </c>
      <c r="P36" s="54" t="s">
        <v>127</v>
      </c>
      <c r="Q36" s="60" t="s">
        <v>127</v>
      </c>
      <c r="R36" s="54" t="s">
        <v>127</v>
      </c>
      <c r="S36" s="54" t="s">
        <v>127</v>
      </c>
      <c r="T36" s="54" t="s">
        <v>127</v>
      </c>
      <c r="U36" s="61"/>
      <c r="V36" s="54" t="s">
        <v>435</v>
      </c>
      <c r="W36" s="28" t="s">
        <v>436</v>
      </c>
      <c r="X36" s="28" t="s">
        <v>436</v>
      </c>
      <c r="Y36" s="28" t="s">
        <v>436</v>
      </c>
      <c r="Z36" s="28"/>
      <c r="AA36" s="33" t="s">
        <v>135</v>
      </c>
      <c r="AB36" s="28" t="s">
        <v>127</v>
      </c>
      <c r="AC36" s="2"/>
      <c r="AD36" s="2"/>
      <c r="AE36" s="27"/>
      <c r="AF36" s="32"/>
      <c r="AG36" s="31"/>
      <c r="AH36" s="31"/>
    </row>
    <row r="37" spans="1:34" customFormat="1" ht="52.9" customHeight="1" x14ac:dyDescent="0.25">
      <c r="A37" s="2" t="str">
        <f>'READ ME FIRST'!$D$12</f>
        <v>BVES</v>
      </c>
      <c r="B37" s="39">
        <f>'READ ME FIRST'!$D$15</f>
        <v>44683</v>
      </c>
      <c r="C37" s="43" t="s">
        <v>161</v>
      </c>
      <c r="D37" s="36" t="str">
        <f>IF(Table2[[#This Row],[WMPInitiativeCategory]]="", "",INDEX('Initiative mapping-DO NOT EDIT'!$H$3:$H$12, MATCH(Table2[[#This Row],[WMPInitiativeCategory]],'Initiative mapping-DO NOT EDIT'!$G$3:$G$12,0)))</f>
        <v>7.3.3.</v>
      </c>
      <c r="E37" s="43" t="s">
        <v>227</v>
      </c>
      <c r="F37" s="29"/>
      <c r="G37" s="2">
        <f>IF(Table2[[#This Row],[WMPInitiativeActivity]]="","x",IF(Table2[[#This Row],[WMPInitiativeActivity]]="other", Table2[[#This Row],[ActivityNameifOther]], INDEX('Initiative mapping-DO NOT EDIT'!$C$3:$C$91,MATCH(Table2[[#This Row],[WMPInitiativeActivity]],'Initiative mapping-DO NOT EDIT'!$D$3:$D$91,0))))</f>
        <v>17</v>
      </c>
      <c r="H37" s="47" t="s">
        <v>228</v>
      </c>
      <c r="I37" s="50" t="s">
        <v>229</v>
      </c>
      <c r="J37"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Hardening_Updates to grid topology to minimize risk of ignition in HFTDs  _BVGDSH-007-2_2022</v>
      </c>
      <c r="K37" s="54">
        <v>59</v>
      </c>
      <c r="L37" s="33" t="s">
        <v>127</v>
      </c>
      <c r="M37" s="54" t="s">
        <v>127</v>
      </c>
      <c r="N37" s="54" t="s">
        <v>127</v>
      </c>
      <c r="O37" s="54" t="s">
        <v>127</v>
      </c>
      <c r="P37" s="54" t="s">
        <v>127</v>
      </c>
      <c r="Q37" s="60" t="s">
        <v>127</v>
      </c>
      <c r="R37" s="54" t="s">
        <v>127</v>
      </c>
      <c r="S37" s="54" t="s">
        <v>127</v>
      </c>
      <c r="T37" s="54" t="s">
        <v>127</v>
      </c>
      <c r="U37" s="61"/>
      <c r="V37" s="54" t="s">
        <v>127</v>
      </c>
      <c r="W37" s="28" t="s">
        <v>127</v>
      </c>
      <c r="X37" s="28" t="s">
        <v>127</v>
      </c>
      <c r="Y37" s="28" t="s">
        <v>127</v>
      </c>
      <c r="Z37" s="28"/>
      <c r="AA37" s="33" t="s">
        <v>128</v>
      </c>
      <c r="AB37" s="28" t="s">
        <v>127</v>
      </c>
      <c r="AC37" s="2"/>
      <c r="AD37" s="2"/>
      <c r="AE37" s="27"/>
      <c r="AF37" s="32"/>
      <c r="AG37" s="31"/>
      <c r="AH37" s="31"/>
    </row>
    <row r="38" spans="1:34" customFormat="1" ht="55.15" customHeight="1" x14ac:dyDescent="0.25">
      <c r="A38" s="2" t="str">
        <f>'READ ME FIRST'!$D$12</f>
        <v>BVES</v>
      </c>
      <c r="B38" s="39">
        <f>'READ ME FIRST'!$D$15</f>
        <v>44683</v>
      </c>
      <c r="C38" s="43" t="s">
        <v>230</v>
      </c>
      <c r="D38" s="36" t="str">
        <f>IF(Table2[[#This Row],[WMPInitiativeCategory]]="", "",INDEX('Initiative mapping-DO NOT EDIT'!$H$3:$H$12, MATCH(Table2[[#This Row],[WMPInitiativeCategory]],'Initiative mapping-DO NOT EDIT'!$G$3:$G$12,0)))</f>
        <v>7.3.4.</v>
      </c>
      <c r="E38" s="43" t="s">
        <v>231</v>
      </c>
      <c r="F38" s="29"/>
      <c r="G38" s="2">
        <f>IF(Table2[[#This Row],[WMPInitiativeActivity]]="","x",IF(Table2[[#This Row],[WMPInitiativeActivity]]="other", Table2[[#This Row],[ActivityNameifOther]], INDEX('Initiative mapping-DO NOT EDIT'!$C$3:$C$91,MATCH(Table2[[#This Row],[WMPInitiativeActivity]],'Initiative mapping-DO NOT EDIT'!$D$3:$D$91,0))))</f>
        <v>1</v>
      </c>
      <c r="H38" s="47" t="s">
        <v>232</v>
      </c>
      <c r="I38" s="35" t="s">
        <v>233</v>
      </c>
      <c r="J3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Inspections_Detailed inspections of distribution electric lines and equipment  _BVAMI-001-1_2022</v>
      </c>
      <c r="K38" s="54">
        <v>61</v>
      </c>
      <c r="L38" s="33" t="s">
        <v>234</v>
      </c>
      <c r="M38" s="54">
        <v>29</v>
      </c>
      <c r="N38" s="54">
        <v>0</v>
      </c>
      <c r="O38" s="54">
        <v>5</v>
      </c>
      <c r="P38" s="54">
        <v>11</v>
      </c>
      <c r="Q38" s="60">
        <v>29</v>
      </c>
      <c r="R38" s="54">
        <v>0</v>
      </c>
      <c r="S38" s="54">
        <v>29.58</v>
      </c>
      <c r="T38" s="54">
        <v>29.58</v>
      </c>
      <c r="U38" s="61"/>
      <c r="V38" s="54" t="s">
        <v>127</v>
      </c>
      <c r="W38" s="28" t="s">
        <v>127</v>
      </c>
      <c r="X38" s="28" t="s">
        <v>127</v>
      </c>
      <c r="Y38" s="28" t="s">
        <v>127</v>
      </c>
      <c r="Z38" s="28"/>
      <c r="AA38" s="33" t="s">
        <v>135</v>
      </c>
      <c r="AB38" s="28" t="s">
        <v>127</v>
      </c>
      <c r="AC38" s="2"/>
      <c r="AD38" s="2"/>
      <c r="AE38" s="27"/>
      <c r="AF38" s="32"/>
      <c r="AG38" s="31"/>
      <c r="AH38" s="31"/>
    </row>
    <row r="39" spans="1:34" customFormat="1" ht="72" customHeight="1" x14ac:dyDescent="0.25">
      <c r="A39" s="2" t="str">
        <f>'READ ME FIRST'!$D$12</f>
        <v>BVES</v>
      </c>
      <c r="B39" s="39">
        <f>'READ ME FIRST'!$D$15</f>
        <v>44683</v>
      </c>
      <c r="C39" s="43" t="s">
        <v>230</v>
      </c>
      <c r="D39" s="36" t="str">
        <f>IF(Table2[[#This Row],[WMPInitiativeCategory]]="", "",INDEX('Initiative mapping-DO NOT EDIT'!$H$3:$H$12, MATCH(Table2[[#This Row],[WMPInitiativeCategory]],'Initiative mapping-DO NOT EDIT'!$G$3:$G$12,0)))</f>
        <v>7.3.4.</v>
      </c>
      <c r="E39" s="43" t="s">
        <v>235</v>
      </c>
      <c r="F39" s="29"/>
      <c r="G39" s="2">
        <f>IF(Table2[[#This Row],[WMPInitiativeActivity]]="","x",IF(Table2[[#This Row],[WMPInitiativeActivity]]="other", Table2[[#This Row],[ActivityNameifOther]], INDEX('Initiative mapping-DO NOT EDIT'!$C$3:$C$91,MATCH(Table2[[#This Row],[WMPInitiativeActivity]],'Initiative mapping-DO NOT EDIT'!$D$3:$D$91,0))))</f>
        <v>2</v>
      </c>
      <c r="H39" s="49" t="s">
        <v>222</v>
      </c>
      <c r="I39" s="35" t="s">
        <v>236</v>
      </c>
      <c r="J3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Inspections_Detailed inspections of transmission electric lines and equipment  _BVAMI-002_2022</v>
      </c>
      <c r="K39" s="54" t="s">
        <v>127</v>
      </c>
      <c r="L39" s="33" t="s">
        <v>127</v>
      </c>
      <c r="M39" s="54" t="s">
        <v>127</v>
      </c>
      <c r="N39" s="54" t="s">
        <v>127</v>
      </c>
      <c r="O39" s="54" t="s">
        <v>127</v>
      </c>
      <c r="P39" s="54" t="s">
        <v>127</v>
      </c>
      <c r="Q39" s="60" t="s">
        <v>127</v>
      </c>
      <c r="R39" s="54" t="s">
        <v>127</v>
      </c>
      <c r="S39" s="54" t="s">
        <v>127</v>
      </c>
      <c r="T39" s="54" t="s">
        <v>127</v>
      </c>
      <c r="U39" s="61"/>
      <c r="V39" s="54" t="s">
        <v>127</v>
      </c>
      <c r="W39" s="28" t="s">
        <v>127</v>
      </c>
      <c r="X39" s="28" t="s">
        <v>127</v>
      </c>
      <c r="Y39" s="28" t="s">
        <v>127</v>
      </c>
      <c r="Z39" s="28"/>
      <c r="AA39" s="34" t="s">
        <v>127</v>
      </c>
      <c r="AB39" s="28" t="s">
        <v>127</v>
      </c>
      <c r="AC39" s="2"/>
      <c r="AD39" s="2"/>
      <c r="AE39" s="27"/>
      <c r="AF39" s="32"/>
      <c r="AG39" s="31"/>
      <c r="AH39" s="31"/>
    </row>
    <row r="40" spans="1:34" customFormat="1" ht="51.6" customHeight="1" x14ac:dyDescent="0.25">
      <c r="A40" s="2" t="str">
        <f>'READ ME FIRST'!$D$12</f>
        <v>BVES</v>
      </c>
      <c r="B40" s="39">
        <f>'READ ME FIRST'!$D$15</f>
        <v>44683</v>
      </c>
      <c r="C40" s="43" t="s">
        <v>230</v>
      </c>
      <c r="D40" s="36" t="str">
        <f>IF(Table2[[#This Row],[WMPInitiativeCategory]]="", "",INDEX('Initiative mapping-DO NOT EDIT'!$H$3:$H$12, MATCH(Table2[[#This Row],[WMPInitiativeCategory]],'Initiative mapping-DO NOT EDIT'!$G$3:$G$12,0)))</f>
        <v>7.3.4.</v>
      </c>
      <c r="E40" s="43" t="s">
        <v>237</v>
      </c>
      <c r="F40" s="29"/>
      <c r="G40" s="2">
        <f>IF(Table2[[#This Row],[WMPInitiativeActivity]]="","x",IF(Table2[[#This Row],[WMPInitiativeActivity]]="other", Table2[[#This Row],[ActivityNameifOther]], INDEX('Initiative mapping-DO NOT EDIT'!$C$3:$C$91,MATCH(Table2[[#This Row],[WMPInitiativeActivity]],'Initiative mapping-DO NOT EDIT'!$D$3:$D$91,0))))</f>
        <v>3</v>
      </c>
      <c r="H40" s="47" t="s">
        <v>238</v>
      </c>
      <c r="I40" s="35" t="s">
        <v>239</v>
      </c>
      <c r="J40"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Inspections_Improvement of inspections _BVAMI-003_2022</v>
      </c>
      <c r="K40" s="54" t="s">
        <v>127</v>
      </c>
      <c r="L40" s="33" t="s">
        <v>127</v>
      </c>
      <c r="M40" s="54" t="s">
        <v>127</v>
      </c>
      <c r="N40" s="54" t="s">
        <v>127</v>
      </c>
      <c r="O40" s="54" t="s">
        <v>127</v>
      </c>
      <c r="P40" s="54" t="s">
        <v>127</v>
      </c>
      <c r="Q40" s="60" t="s">
        <v>127</v>
      </c>
      <c r="R40" s="54" t="s">
        <v>127</v>
      </c>
      <c r="S40" s="54" t="s">
        <v>127</v>
      </c>
      <c r="T40" s="54" t="s">
        <v>127</v>
      </c>
      <c r="U40" s="61"/>
      <c r="V40" s="54" t="s">
        <v>127</v>
      </c>
      <c r="W40" s="28" t="s">
        <v>127</v>
      </c>
      <c r="X40" s="28" t="s">
        <v>127</v>
      </c>
      <c r="Y40" s="28" t="s">
        <v>127</v>
      </c>
      <c r="Z40" s="28"/>
      <c r="AA40" s="34" t="s">
        <v>127</v>
      </c>
      <c r="AB40" s="28" t="s">
        <v>127</v>
      </c>
      <c r="AC40" s="2"/>
      <c r="AD40" s="2"/>
      <c r="AE40" s="27"/>
      <c r="AF40" s="32"/>
      <c r="AG40" s="31"/>
      <c r="AH40" s="31"/>
    </row>
    <row r="41" spans="1:34" customFormat="1" ht="50.45" customHeight="1" x14ac:dyDescent="0.25">
      <c r="A41" s="2" t="str">
        <f>'READ ME FIRST'!$D$12</f>
        <v>BVES</v>
      </c>
      <c r="B41" s="39">
        <f>'READ ME FIRST'!$D$15</f>
        <v>44683</v>
      </c>
      <c r="C41" s="43" t="s">
        <v>230</v>
      </c>
      <c r="D41" s="36" t="str">
        <f>IF(Table2[[#This Row],[WMPInitiativeCategory]]="", "",INDEX('Initiative mapping-DO NOT EDIT'!$H$3:$H$12, MATCH(Table2[[#This Row],[WMPInitiativeCategory]],'Initiative mapping-DO NOT EDIT'!$G$3:$G$12,0)))</f>
        <v>7.3.4.</v>
      </c>
      <c r="E41" s="43" t="s">
        <v>240</v>
      </c>
      <c r="F41" s="29"/>
      <c r="G41" s="2">
        <f>IF(Table2[[#This Row],[WMPInitiativeActivity]]="","x",IF(Table2[[#This Row],[WMPInitiativeActivity]]="other", Table2[[#This Row],[ActivityNameifOther]], INDEX('Initiative mapping-DO NOT EDIT'!$C$3:$C$91,MATCH(Table2[[#This Row],[WMPInitiativeActivity]],'Initiative mapping-DO NOT EDIT'!$D$3:$D$91,0))))</f>
        <v>4</v>
      </c>
      <c r="H41" s="47" t="s">
        <v>241</v>
      </c>
      <c r="I41" s="35" t="s">
        <v>242</v>
      </c>
      <c r="J4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Inspections_Infrared inspections of distribution electric lines and equipment  _BVAMI-004_2022</v>
      </c>
      <c r="K41" s="54">
        <v>61</v>
      </c>
      <c r="L41" s="33" t="s">
        <v>234</v>
      </c>
      <c r="M41" s="54">
        <v>211</v>
      </c>
      <c r="N41" s="54">
        <v>0</v>
      </c>
      <c r="O41" s="54">
        <v>0</v>
      </c>
      <c r="P41" s="54">
        <v>211</v>
      </c>
      <c r="Q41" s="60">
        <v>211</v>
      </c>
      <c r="R41" s="54">
        <v>0</v>
      </c>
      <c r="S41" s="54">
        <v>0</v>
      </c>
      <c r="T41" s="54">
        <v>211</v>
      </c>
      <c r="U41" s="61"/>
      <c r="V41" s="54" t="s">
        <v>127</v>
      </c>
      <c r="W41" s="28" t="s">
        <v>127</v>
      </c>
      <c r="X41" s="28" t="s">
        <v>127</v>
      </c>
      <c r="Y41" s="28" t="s">
        <v>127</v>
      </c>
      <c r="Z41" s="28"/>
      <c r="AA41" s="33" t="s">
        <v>135</v>
      </c>
      <c r="AB41" s="28" t="s">
        <v>127</v>
      </c>
      <c r="AC41" s="2"/>
      <c r="AD41" s="2"/>
      <c r="AE41" s="27"/>
      <c r="AF41" s="32"/>
      <c r="AG41" s="31"/>
      <c r="AH41" s="31"/>
    </row>
    <row r="42" spans="1:34" customFormat="1" ht="69.599999999999994" customHeight="1" x14ac:dyDescent="0.25">
      <c r="A42" s="2" t="str">
        <f>'READ ME FIRST'!$D$12</f>
        <v>BVES</v>
      </c>
      <c r="B42" s="39">
        <f>'READ ME FIRST'!$D$15</f>
        <v>44683</v>
      </c>
      <c r="C42" s="43" t="s">
        <v>230</v>
      </c>
      <c r="D42" s="36" t="str">
        <f>IF(Table2[[#This Row],[WMPInitiativeCategory]]="", "",INDEX('Initiative mapping-DO NOT EDIT'!$H$3:$H$12, MATCH(Table2[[#This Row],[WMPInitiativeCategory]],'Initiative mapping-DO NOT EDIT'!$G$3:$G$12,0)))</f>
        <v>7.3.4.</v>
      </c>
      <c r="E42" s="43" t="s">
        <v>243</v>
      </c>
      <c r="F42" s="29"/>
      <c r="G42" s="2">
        <f>IF(Table2[[#This Row],[WMPInitiativeActivity]]="","x",IF(Table2[[#This Row],[WMPInitiativeActivity]]="other", Table2[[#This Row],[ActivityNameifOther]], INDEX('Initiative mapping-DO NOT EDIT'!$C$3:$C$91,MATCH(Table2[[#This Row],[WMPInitiativeActivity]],'Initiative mapping-DO NOT EDIT'!$D$3:$D$91,0))))</f>
        <v>5</v>
      </c>
      <c r="H42" s="49" t="s">
        <v>222</v>
      </c>
      <c r="I42" s="35" t="s">
        <v>244</v>
      </c>
      <c r="J4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Inspections_Infrared inspections of transmission electric lines and equipment  _BVAMI-005_2022</v>
      </c>
      <c r="K42" s="54" t="s">
        <v>127</v>
      </c>
      <c r="L42" s="33" t="s">
        <v>127</v>
      </c>
      <c r="M42" s="54" t="s">
        <v>127</v>
      </c>
      <c r="N42" s="54" t="s">
        <v>127</v>
      </c>
      <c r="O42" s="54" t="s">
        <v>127</v>
      </c>
      <c r="P42" s="54" t="s">
        <v>127</v>
      </c>
      <c r="Q42" s="60" t="s">
        <v>127</v>
      </c>
      <c r="R42" s="54" t="s">
        <v>127</v>
      </c>
      <c r="S42" s="54" t="s">
        <v>127</v>
      </c>
      <c r="T42" s="54" t="s">
        <v>127</v>
      </c>
      <c r="U42" s="61"/>
      <c r="V42" s="54" t="s">
        <v>127</v>
      </c>
      <c r="W42" s="28" t="s">
        <v>127</v>
      </c>
      <c r="X42" s="28" t="s">
        <v>127</v>
      </c>
      <c r="Y42" s="28" t="s">
        <v>127</v>
      </c>
      <c r="Z42" s="28"/>
      <c r="AA42" s="34" t="s">
        <v>127</v>
      </c>
      <c r="AB42" s="28" t="s">
        <v>127</v>
      </c>
      <c r="AC42" s="2"/>
      <c r="AD42" s="2"/>
      <c r="AE42" s="27"/>
      <c r="AF42" s="32"/>
      <c r="AG42" s="31"/>
      <c r="AH42" s="31"/>
    </row>
    <row r="43" spans="1:34" customFormat="1" ht="45.6" customHeight="1" x14ac:dyDescent="0.25">
      <c r="A43" s="2" t="str">
        <f>'READ ME FIRST'!$D$12</f>
        <v>BVES</v>
      </c>
      <c r="B43" s="39">
        <f>'READ ME FIRST'!$D$15</f>
        <v>44683</v>
      </c>
      <c r="C43" s="43" t="s">
        <v>230</v>
      </c>
      <c r="D43" s="36" t="str">
        <f>IF(Table2[[#This Row],[WMPInitiativeCategory]]="", "",INDEX('Initiative mapping-DO NOT EDIT'!$H$3:$H$12, MATCH(Table2[[#This Row],[WMPInitiativeCategory]],'Initiative mapping-DO NOT EDIT'!$G$3:$G$12,0)))</f>
        <v>7.3.4.</v>
      </c>
      <c r="E43" s="43" t="s">
        <v>245</v>
      </c>
      <c r="F43" s="29"/>
      <c r="G43" s="2">
        <f>IF(Table2[[#This Row],[WMPInitiativeActivity]]="","x",IF(Table2[[#This Row],[WMPInitiativeActivity]]="other", Table2[[#This Row],[ActivityNameifOther]], INDEX('Initiative mapping-DO NOT EDIT'!$C$3:$C$91,MATCH(Table2[[#This Row],[WMPInitiativeActivity]],'Initiative mapping-DO NOT EDIT'!$D$3:$D$91,0))))</f>
        <v>6</v>
      </c>
      <c r="H43" s="47" t="s">
        <v>246</v>
      </c>
      <c r="I43" s="35" t="s">
        <v>247</v>
      </c>
      <c r="J4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Inspections_Intrusive pole inspections  _BVAMI-006_2022</v>
      </c>
      <c r="K43" s="54">
        <v>120</v>
      </c>
      <c r="L43" s="33" t="s">
        <v>218</v>
      </c>
      <c r="M43" s="54">
        <v>850</v>
      </c>
      <c r="N43" s="54">
        <v>0</v>
      </c>
      <c r="O43" s="54">
        <v>0</v>
      </c>
      <c r="P43" s="54">
        <v>300</v>
      </c>
      <c r="Q43" s="60">
        <v>850</v>
      </c>
      <c r="R43" s="54">
        <v>0</v>
      </c>
      <c r="S43" s="54">
        <v>619</v>
      </c>
      <c r="T43" s="54">
        <v>853</v>
      </c>
      <c r="U43" s="61"/>
      <c r="V43" s="54" t="s">
        <v>127</v>
      </c>
      <c r="W43" s="28" t="s">
        <v>127</v>
      </c>
      <c r="X43" s="28" t="s">
        <v>127</v>
      </c>
      <c r="Y43" s="28" t="s">
        <v>127</v>
      </c>
      <c r="Z43" s="28"/>
      <c r="AA43" s="33" t="s">
        <v>135</v>
      </c>
      <c r="AB43" s="28" t="s">
        <v>127</v>
      </c>
      <c r="AC43" s="2"/>
      <c r="AD43" s="2"/>
      <c r="AE43" s="27"/>
      <c r="AF43" s="32"/>
      <c r="AG43" s="31"/>
      <c r="AH43" s="31"/>
    </row>
    <row r="44" spans="1:34" customFormat="1" ht="60" customHeight="1" x14ac:dyDescent="0.25">
      <c r="A44" s="2" t="str">
        <f>'READ ME FIRST'!$D$12</f>
        <v>BVES</v>
      </c>
      <c r="B44" s="39">
        <f>'READ ME FIRST'!$D$15</f>
        <v>44683</v>
      </c>
      <c r="C44" s="43" t="s">
        <v>230</v>
      </c>
      <c r="D44" s="36" t="str">
        <f>IF(Table2[[#This Row],[WMPInitiativeCategory]]="", "",INDEX('Initiative mapping-DO NOT EDIT'!$H$3:$H$12, MATCH(Table2[[#This Row],[WMPInitiativeCategory]],'Initiative mapping-DO NOT EDIT'!$G$3:$G$12,0)))</f>
        <v>7.3.4.</v>
      </c>
      <c r="E44" s="43" t="s">
        <v>248</v>
      </c>
      <c r="F44" s="29"/>
      <c r="G44" s="2">
        <f>IF(Table2[[#This Row],[WMPInitiativeActivity]]="","x",IF(Table2[[#This Row],[WMPInitiativeActivity]]="other", Table2[[#This Row],[ActivityNameifOther]], INDEX('Initiative mapping-DO NOT EDIT'!$C$3:$C$91,MATCH(Table2[[#This Row],[WMPInitiativeActivity]],'Initiative mapping-DO NOT EDIT'!$D$3:$D$91,0))))</f>
        <v>7</v>
      </c>
      <c r="H44" s="47" t="s">
        <v>249</v>
      </c>
      <c r="I44" s="35" t="s">
        <v>250</v>
      </c>
      <c r="J4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Inspections_LiDAR inspections of distribution electric lines and equipment _BVAMI-007-1_2022</v>
      </c>
      <c r="K44" s="54">
        <v>120</v>
      </c>
      <c r="L44" s="33" t="s">
        <v>251</v>
      </c>
      <c r="M44" s="54">
        <v>211</v>
      </c>
      <c r="N44" s="54">
        <v>0</v>
      </c>
      <c r="O44" s="54">
        <v>0</v>
      </c>
      <c r="P44" s="54">
        <v>211</v>
      </c>
      <c r="Q44" s="60">
        <v>211</v>
      </c>
      <c r="R44" s="54">
        <v>0</v>
      </c>
      <c r="S44" s="54">
        <v>0</v>
      </c>
      <c r="T44" s="54">
        <v>211</v>
      </c>
      <c r="U44" s="61"/>
      <c r="V44" s="54" t="s">
        <v>127</v>
      </c>
      <c r="W44" s="28" t="s">
        <v>127</v>
      </c>
      <c r="X44" s="28" t="s">
        <v>127</v>
      </c>
      <c r="Y44" s="28" t="s">
        <v>127</v>
      </c>
      <c r="Z44" s="28"/>
      <c r="AA44" s="33" t="s">
        <v>135</v>
      </c>
      <c r="AB44" s="28" t="s">
        <v>127</v>
      </c>
      <c r="AC44" s="2"/>
      <c r="AD44" s="2"/>
      <c r="AE44" s="27"/>
      <c r="AF44" s="32"/>
      <c r="AG44" s="31"/>
      <c r="AH44" s="31"/>
    </row>
    <row r="45" spans="1:34" customFormat="1" ht="69.599999999999994" customHeight="1" x14ac:dyDescent="0.25">
      <c r="A45" s="2" t="str">
        <f>'READ ME FIRST'!$D$12</f>
        <v>BVES</v>
      </c>
      <c r="B45" s="39">
        <f>'READ ME FIRST'!$D$15</f>
        <v>44683</v>
      </c>
      <c r="C45" s="43" t="s">
        <v>230</v>
      </c>
      <c r="D45" s="36" t="str">
        <f>IF(Table2[[#This Row],[WMPInitiativeCategory]]="", "",INDEX('Initiative mapping-DO NOT EDIT'!$H$3:$H$12, MATCH(Table2[[#This Row],[WMPInitiativeCategory]],'Initiative mapping-DO NOT EDIT'!$G$3:$G$12,0)))</f>
        <v>7.3.4.</v>
      </c>
      <c r="E45" s="43" t="s">
        <v>252</v>
      </c>
      <c r="F45" s="29"/>
      <c r="G45" s="2">
        <f>IF(Table2[[#This Row],[WMPInitiativeActivity]]="","x",IF(Table2[[#This Row],[WMPInitiativeActivity]]="other", Table2[[#This Row],[ActivityNameifOther]], INDEX('Initiative mapping-DO NOT EDIT'!$C$3:$C$91,MATCH(Table2[[#This Row],[WMPInitiativeActivity]],'Initiative mapping-DO NOT EDIT'!$D$3:$D$91,0))))</f>
        <v>8</v>
      </c>
      <c r="H45" s="49" t="s">
        <v>222</v>
      </c>
      <c r="I45" s="35" t="s">
        <v>253</v>
      </c>
      <c r="J4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Inspections_LiDAR inspections of transmission electric lines and equipment _BVAMI-008_2022</v>
      </c>
      <c r="K45" s="54" t="s">
        <v>127</v>
      </c>
      <c r="L45" s="33" t="s">
        <v>127</v>
      </c>
      <c r="M45" s="54" t="s">
        <v>127</v>
      </c>
      <c r="N45" s="54" t="s">
        <v>127</v>
      </c>
      <c r="O45" s="54" t="s">
        <v>127</v>
      </c>
      <c r="P45" s="54" t="s">
        <v>127</v>
      </c>
      <c r="Q45" s="60" t="s">
        <v>127</v>
      </c>
      <c r="R45" s="54" t="s">
        <v>127</v>
      </c>
      <c r="S45" s="54" t="s">
        <v>127</v>
      </c>
      <c r="T45" s="54" t="s">
        <v>127</v>
      </c>
      <c r="U45" s="61"/>
      <c r="V45" s="54" t="s">
        <v>127</v>
      </c>
      <c r="W45" s="28" t="s">
        <v>127</v>
      </c>
      <c r="X45" s="28" t="s">
        <v>127</v>
      </c>
      <c r="Y45" s="28" t="s">
        <v>127</v>
      </c>
      <c r="Z45" s="28"/>
      <c r="AA45" s="34" t="s">
        <v>127</v>
      </c>
      <c r="AB45" s="28" t="s">
        <v>127</v>
      </c>
      <c r="AC45" s="2"/>
      <c r="AD45" s="2"/>
      <c r="AE45" s="27"/>
      <c r="AF45" s="32"/>
      <c r="AG45" s="31"/>
      <c r="AH45" s="31"/>
    </row>
    <row r="46" spans="1:34" customFormat="1" ht="63.6" customHeight="1" x14ac:dyDescent="0.25">
      <c r="A46" s="2" t="str">
        <f>'READ ME FIRST'!$D$12</f>
        <v>BVES</v>
      </c>
      <c r="B46" s="39">
        <f>'READ ME FIRST'!$D$15</f>
        <v>44683</v>
      </c>
      <c r="C46" s="43" t="s">
        <v>230</v>
      </c>
      <c r="D46" s="36" t="str">
        <f>IF(Table2[[#This Row],[WMPInitiativeCategory]]="", "",INDEX('Initiative mapping-DO NOT EDIT'!$H$3:$H$12, MATCH(Table2[[#This Row],[WMPInitiativeCategory]],'Initiative mapping-DO NOT EDIT'!$G$3:$G$12,0)))</f>
        <v>7.3.4.</v>
      </c>
      <c r="E46" s="43" t="s">
        <v>254</v>
      </c>
      <c r="F46" s="29"/>
      <c r="G46" s="2">
        <f>IF(Table2[[#This Row],[WMPInitiativeActivity]]="","x",IF(Table2[[#This Row],[WMPInitiativeActivity]]="other", Table2[[#This Row],[ActivityNameifOther]], INDEX('Initiative mapping-DO NOT EDIT'!$C$3:$C$91,MATCH(Table2[[#This Row],[WMPInitiativeActivity]],'Initiative mapping-DO NOT EDIT'!$D$3:$D$91,0))))</f>
        <v>9</v>
      </c>
      <c r="H46" s="47" t="s">
        <v>255</v>
      </c>
      <c r="I46" s="35" t="s">
        <v>256</v>
      </c>
      <c r="J4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Inspections_Other discretionary inspection of distribution electric lines and equipment, beyond inspections mandated by rules and regulations  _BVAMI-009_2022</v>
      </c>
      <c r="K46" s="54">
        <v>119</v>
      </c>
      <c r="L46" s="33" t="s">
        <v>234</v>
      </c>
      <c r="M46" s="54">
        <v>211</v>
      </c>
      <c r="N46" s="54">
        <v>0</v>
      </c>
      <c r="O46" s="54">
        <v>0</v>
      </c>
      <c r="P46" s="54">
        <v>211</v>
      </c>
      <c r="Q46" s="60">
        <v>211</v>
      </c>
      <c r="R46" s="54">
        <v>0</v>
      </c>
      <c r="S46" s="54">
        <v>0</v>
      </c>
      <c r="T46" s="54">
        <v>211</v>
      </c>
      <c r="U46" s="61"/>
      <c r="V46" s="54" t="s">
        <v>127</v>
      </c>
      <c r="W46" s="28" t="s">
        <v>127</v>
      </c>
      <c r="X46" s="28" t="s">
        <v>127</v>
      </c>
      <c r="Y46" s="28" t="s">
        <v>127</v>
      </c>
      <c r="Z46" s="28"/>
      <c r="AA46" s="34" t="s">
        <v>135</v>
      </c>
      <c r="AB46" s="28" t="s">
        <v>127</v>
      </c>
      <c r="AC46" s="2"/>
      <c r="AD46" s="2"/>
      <c r="AE46" s="27"/>
      <c r="AF46" s="32"/>
      <c r="AG46" s="31"/>
      <c r="AH46" s="31"/>
    </row>
    <row r="47" spans="1:34" customFormat="1" ht="70.900000000000006" customHeight="1" x14ac:dyDescent="0.25">
      <c r="A47" s="2" t="str">
        <f>'READ ME FIRST'!$D$12</f>
        <v>BVES</v>
      </c>
      <c r="B47" s="39">
        <f>'READ ME FIRST'!$D$15</f>
        <v>44683</v>
      </c>
      <c r="C47" s="43" t="s">
        <v>230</v>
      </c>
      <c r="D47" s="36" t="str">
        <f>IF(Table2[[#This Row],[WMPInitiativeCategory]]="", "",INDEX('Initiative mapping-DO NOT EDIT'!$H$3:$H$12, MATCH(Table2[[#This Row],[WMPInitiativeCategory]],'Initiative mapping-DO NOT EDIT'!$G$3:$G$12,0)))</f>
        <v>7.3.4.</v>
      </c>
      <c r="E47" s="43" t="s">
        <v>254</v>
      </c>
      <c r="F47" s="29"/>
      <c r="G47" s="2">
        <f>IF(Table2[[#This Row],[WMPInitiativeActivity]]="","x",IF(Table2[[#This Row],[WMPInitiativeActivity]]="other", Table2[[#This Row],[ActivityNameifOther]], INDEX('Initiative mapping-DO NOT EDIT'!$C$3:$C$91,MATCH(Table2[[#This Row],[WMPInitiativeActivity]],'Initiative mapping-DO NOT EDIT'!$D$3:$D$91,0))))</f>
        <v>9</v>
      </c>
      <c r="H47" s="47" t="s">
        <v>257</v>
      </c>
      <c r="I47" s="35" t="s">
        <v>258</v>
      </c>
      <c r="J47"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Inspections_Other discretionary inspection of distribution electric lines and equipment, beyond inspections mandated by rules and regulations  _BVAMI-009-1_2022</v>
      </c>
      <c r="K47" s="54"/>
      <c r="L47" s="33" t="s">
        <v>234</v>
      </c>
      <c r="M47" s="54">
        <v>211</v>
      </c>
      <c r="N47" s="54">
        <v>0</v>
      </c>
      <c r="O47" s="54">
        <v>0</v>
      </c>
      <c r="P47" s="54">
        <v>211</v>
      </c>
      <c r="Q47" s="60">
        <v>211</v>
      </c>
      <c r="R47" s="54">
        <v>0</v>
      </c>
      <c r="S47" s="54">
        <v>0</v>
      </c>
      <c r="T47" s="54">
        <v>211</v>
      </c>
      <c r="U47" s="61"/>
      <c r="V47" s="54" t="s">
        <v>127</v>
      </c>
      <c r="W47" s="28" t="s">
        <v>127</v>
      </c>
      <c r="X47" s="28" t="s">
        <v>127</v>
      </c>
      <c r="Y47" s="28" t="s">
        <v>127</v>
      </c>
      <c r="Z47" s="28"/>
      <c r="AA47" s="33" t="s">
        <v>135</v>
      </c>
      <c r="AB47" s="28" t="s">
        <v>127</v>
      </c>
      <c r="AC47" s="2"/>
      <c r="AD47" s="2"/>
      <c r="AE47" s="27"/>
      <c r="AF47" s="32"/>
      <c r="AG47" s="31"/>
      <c r="AH47" s="31"/>
    </row>
    <row r="48" spans="1:34" customFormat="1" ht="69.599999999999994" customHeight="1" x14ac:dyDescent="0.25">
      <c r="A48" s="2" t="str">
        <f>'READ ME FIRST'!$D$12</f>
        <v>BVES</v>
      </c>
      <c r="B48" s="39">
        <f>'READ ME FIRST'!$D$15</f>
        <v>44683</v>
      </c>
      <c r="C48" s="43" t="s">
        <v>230</v>
      </c>
      <c r="D48" s="36" t="str">
        <f>IF(Table2[[#This Row],[WMPInitiativeCategory]]="", "",INDEX('Initiative mapping-DO NOT EDIT'!$H$3:$H$12, MATCH(Table2[[#This Row],[WMPInitiativeCategory]],'Initiative mapping-DO NOT EDIT'!$G$3:$G$12,0)))</f>
        <v>7.3.4.</v>
      </c>
      <c r="E48" s="43" t="s">
        <v>259</v>
      </c>
      <c r="F48" s="29"/>
      <c r="G48" s="2">
        <f>IF(Table2[[#This Row],[WMPInitiativeActivity]]="","x",IF(Table2[[#This Row],[WMPInitiativeActivity]]="other", Table2[[#This Row],[ActivityNameifOther]], INDEX('Initiative mapping-DO NOT EDIT'!$C$3:$C$91,MATCH(Table2[[#This Row],[WMPInitiativeActivity]],'Initiative mapping-DO NOT EDIT'!$D$3:$D$91,0))))</f>
        <v>10</v>
      </c>
      <c r="H48" s="49" t="s">
        <v>222</v>
      </c>
      <c r="I48" s="35" t="s">
        <v>260</v>
      </c>
      <c r="J4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Inspections_Other discretionary inspection of transmission electric lines and _BVAMI-010_2022</v>
      </c>
      <c r="K48" s="54" t="s">
        <v>127</v>
      </c>
      <c r="L48" s="33" t="s">
        <v>127</v>
      </c>
      <c r="M48" s="54" t="s">
        <v>127</v>
      </c>
      <c r="N48" s="54" t="s">
        <v>127</v>
      </c>
      <c r="O48" s="54" t="s">
        <v>127</v>
      </c>
      <c r="P48" s="54" t="s">
        <v>127</v>
      </c>
      <c r="Q48" s="60" t="s">
        <v>127</v>
      </c>
      <c r="R48" s="54" t="s">
        <v>127</v>
      </c>
      <c r="S48" s="54" t="s">
        <v>127</v>
      </c>
      <c r="T48" s="54" t="s">
        <v>127</v>
      </c>
      <c r="U48" s="61"/>
      <c r="V48" s="54" t="s">
        <v>127</v>
      </c>
      <c r="W48" s="28" t="s">
        <v>127</v>
      </c>
      <c r="X48" s="28" t="s">
        <v>127</v>
      </c>
      <c r="Y48" s="28" t="s">
        <v>127</v>
      </c>
      <c r="Z48" s="28"/>
      <c r="AA48" s="34" t="s">
        <v>127</v>
      </c>
      <c r="AB48" s="28" t="s">
        <v>127</v>
      </c>
      <c r="AC48" s="2"/>
      <c r="AD48" s="2"/>
      <c r="AE48" s="27"/>
      <c r="AF48" s="32"/>
      <c r="AG48" s="31"/>
      <c r="AH48" s="31"/>
    </row>
    <row r="49" spans="1:34" customFormat="1" ht="58.9" customHeight="1" x14ac:dyDescent="0.25">
      <c r="A49" s="2" t="str">
        <f>'READ ME FIRST'!$D$12</f>
        <v>BVES</v>
      </c>
      <c r="B49" s="39">
        <f>'READ ME FIRST'!$D$15</f>
        <v>44683</v>
      </c>
      <c r="C49" s="43" t="s">
        <v>230</v>
      </c>
      <c r="D49" s="36" t="str">
        <f>IF(Table2[[#This Row],[WMPInitiativeCategory]]="", "",INDEX('Initiative mapping-DO NOT EDIT'!$H$3:$H$12, MATCH(Table2[[#This Row],[WMPInitiativeCategory]],'Initiative mapping-DO NOT EDIT'!$G$3:$G$12,0)))</f>
        <v>7.3.4.</v>
      </c>
      <c r="E49" s="43" t="s">
        <v>261</v>
      </c>
      <c r="F49" s="29"/>
      <c r="G49" s="2">
        <f>IF(Table2[[#This Row],[WMPInitiativeActivity]]="","x",IF(Table2[[#This Row],[WMPInitiativeActivity]]="other", Table2[[#This Row],[ActivityNameifOther]], INDEX('Initiative mapping-DO NOT EDIT'!$C$3:$C$91,MATCH(Table2[[#This Row],[WMPInitiativeActivity]],'Initiative mapping-DO NOT EDIT'!$D$3:$D$91,0))))</f>
        <v>11</v>
      </c>
      <c r="H49" s="47" t="s">
        <v>262</v>
      </c>
      <c r="I49" s="35" t="s">
        <v>263</v>
      </c>
      <c r="J4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Inspections_Patrol inspections of distribution electric lines and equipment  _BVAMI-011-1_2022</v>
      </c>
      <c r="K49" s="54">
        <v>118</v>
      </c>
      <c r="L49" s="33" t="s">
        <v>234</v>
      </c>
      <c r="M49" s="54">
        <v>211</v>
      </c>
      <c r="N49" s="54">
        <v>25</v>
      </c>
      <c r="O49" s="54">
        <v>75</v>
      </c>
      <c r="P49" s="54">
        <v>211</v>
      </c>
      <c r="Q49" s="60">
        <v>211</v>
      </c>
      <c r="R49" s="54">
        <v>83.2</v>
      </c>
      <c r="S49" s="54">
        <v>83.2</v>
      </c>
      <c r="T49" s="54">
        <v>158.16</v>
      </c>
      <c r="U49" s="61"/>
      <c r="V49" s="54" t="s">
        <v>127</v>
      </c>
      <c r="W49" s="28" t="s">
        <v>127</v>
      </c>
      <c r="X49" s="28" t="s">
        <v>127</v>
      </c>
      <c r="Y49" s="28" t="s">
        <v>127</v>
      </c>
      <c r="Z49" s="28"/>
      <c r="AA49" s="33" t="s">
        <v>135</v>
      </c>
      <c r="AB49" s="28" t="s">
        <v>127</v>
      </c>
      <c r="AC49" s="2"/>
      <c r="AD49" s="2"/>
      <c r="AE49" s="27"/>
      <c r="AF49" s="32"/>
      <c r="AG49" s="31"/>
      <c r="AH49" s="31"/>
    </row>
    <row r="50" spans="1:34" customFormat="1" ht="73.150000000000006" customHeight="1" x14ac:dyDescent="0.25">
      <c r="A50" s="2" t="str">
        <f>'READ ME FIRST'!$D$12</f>
        <v>BVES</v>
      </c>
      <c r="B50" s="39">
        <f>'READ ME FIRST'!$D$15</f>
        <v>44683</v>
      </c>
      <c r="C50" s="43" t="s">
        <v>230</v>
      </c>
      <c r="D50" s="36" t="str">
        <f>IF(Table2[[#This Row],[WMPInitiativeCategory]]="", "",INDEX('Initiative mapping-DO NOT EDIT'!$H$3:$H$12, MATCH(Table2[[#This Row],[WMPInitiativeCategory]],'Initiative mapping-DO NOT EDIT'!$G$3:$G$12,0)))</f>
        <v>7.3.4.</v>
      </c>
      <c r="E50" s="43" t="s">
        <v>264</v>
      </c>
      <c r="F50" s="29"/>
      <c r="G50" s="2">
        <f>IF(Table2[[#This Row],[WMPInitiativeActivity]]="","x",IF(Table2[[#This Row],[WMPInitiativeActivity]]="other", Table2[[#This Row],[ActivityNameifOther]], INDEX('Initiative mapping-DO NOT EDIT'!$C$3:$C$91,MATCH(Table2[[#This Row],[WMPInitiativeActivity]],'Initiative mapping-DO NOT EDIT'!$D$3:$D$91,0))))</f>
        <v>12</v>
      </c>
      <c r="H50" s="49" t="s">
        <v>222</v>
      </c>
      <c r="I50" s="35" t="s">
        <v>265</v>
      </c>
      <c r="J50"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Inspections_Patrol inspections of transmission electric lines and equipment  _BVAMI-012_2022</v>
      </c>
      <c r="K50" s="54" t="s">
        <v>127</v>
      </c>
      <c r="L50" s="33" t="s">
        <v>127</v>
      </c>
      <c r="M50" s="54" t="s">
        <v>127</v>
      </c>
      <c r="N50" s="54" t="s">
        <v>127</v>
      </c>
      <c r="O50" s="54" t="s">
        <v>127</v>
      </c>
      <c r="P50" s="54" t="s">
        <v>127</v>
      </c>
      <c r="Q50" s="60" t="s">
        <v>127</v>
      </c>
      <c r="R50" s="54" t="s">
        <v>127</v>
      </c>
      <c r="S50" s="54" t="s">
        <v>127</v>
      </c>
      <c r="T50" s="54" t="s">
        <v>127</v>
      </c>
      <c r="U50" s="61"/>
      <c r="V50" s="54" t="s">
        <v>127</v>
      </c>
      <c r="W50" s="28" t="s">
        <v>127</v>
      </c>
      <c r="X50" s="28" t="s">
        <v>127</v>
      </c>
      <c r="Y50" s="28" t="s">
        <v>127</v>
      </c>
      <c r="Z50" s="28"/>
      <c r="AA50" s="34" t="s">
        <v>127</v>
      </c>
      <c r="AB50" s="28" t="s">
        <v>127</v>
      </c>
      <c r="AC50" s="2"/>
      <c r="AD50" s="2"/>
      <c r="AE50" s="27"/>
      <c r="AF50" s="32"/>
      <c r="AG50" s="31"/>
      <c r="AH50" s="31"/>
    </row>
    <row r="51" spans="1:34" customFormat="1" ht="56.45" customHeight="1" x14ac:dyDescent="0.25">
      <c r="A51" s="2" t="str">
        <f>'READ ME FIRST'!$D$12</f>
        <v>BVES</v>
      </c>
      <c r="B51" s="39">
        <f>'READ ME FIRST'!$D$15</f>
        <v>44683</v>
      </c>
      <c r="C51" s="43" t="s">
        <v>230</v>
      </c>
      <c r="D51" s="36" t="str">
        <f>IF(Table2[[#This Row],[WMPInitiativeCategory]]="", "",INDEX('Initiative mapping-DO NOT EDIT'!$H$3:$H$12, MATCH(Table2[[#This Row],[WMPInitiativeCategory]],'Initiative mapping-DO NOT EDIT'!$G$3:$G$12,0)))</f>
        <v>7.3.4.</v>
      </c>
      <c r="E51" s="43" t="s">
        <v>266</v>
      </c>
      <c r="F51" s="29"/>
      <c r="G51" s="2">
        <f>IF(Table2[[#This Row],[WMPInitiativeActivity]]="","x",IF(Table2[[#This Row],[WMPInitiativeActivity]]="other", Table2[[#This Row],[ActivityNameifOther]], INDEX('Initiative mapping-DO NOT EDIT'!$C$3:$C$91,MATCH(Table2[[#This Row],[WMPInitiativeActivity]],'Initiative mapping-DO NOT EDIT'!$D$3:$D$91,0))))</f>
        <v>13</v>
      </c>
      <c r="H51" s="47" t="s">
        <v>267</v>
      </c>
      <c r="I51" s="50" t="s">
        <v>268</v>
      </c>
      <c r="J5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Inspections_Pole loading assessment program to determine safety factor  _BVGDSH-015-3
BVAMI-013_2022</v>
      </c>
      <c r="K51" s="54">
        <v>113</v>
      </c>
      <c r="L51" s="33" t="s">
        <v>218</v>
      </c>
      <c r="M51" s="54">
        <v>225</v>
      </c>
      <c r="N51" s="54">
        <v>0</v>
      </c>
      <c r="O51" s="54">
        <v>75</v>
      </c>
      <c r="P51" s="54">
        <v>150</v>
      </c>
      <c r="Q51" s="54">
        <v>225</v>
      </c>
      <c r="R51" s="54">
        <v>28</v>
      </c>
      <c r="S51" s="54">
        <v>148</v>
      </c>
      <c r="T51" s="54">
        <v>294</v>
      </c>
      <c r="U51" s="61"/>
      <c r="V51" s="54" t="s">
        <v>127</v>
      </c>
      <c r="W51" s="28" t="s">
        <v>127</v>
      </c>
      <c r="X51" s="28" t="s">
        <v>127</v>
      </c>
      <c r="Y51" s="28" t="s">
        <v>127</v>
      </c>
      <c r="Z51" s="28"/>
      <c r="AA51" s="33" t="s">
        <v>135</v>
      </c>
      <c r="AB51" s="28" t="s">
        <v>127</v>
      </c>
      <c r="AC51" s="2"/>
      <c r="AD51" s="2"/>
      <c r="AE51" s="27"/>
      <c r="AF51" s="32"/>
      <c r="AG51" s="31"/>
      <c r="AH51" s="31"/>
    </row>
    <row r="52" spans="1:34" customFormat="1" ht="56.45" customHeight="1" x14ac:dyDescent="0.25">
      <c r="A52" s="2" t="str">
        <f>'READ ME FIRST'!$D$12</f>
        <v>BVES</v>
      </c>
      <c r="B52" s="39">
        <f>'READ ME FIRST'!$D$15</f>
        <v>44683</v>
      </c>
      <c r="C52" s="43" t="s">
        <v>230</v>
      </c>
      <c r="D52" s="36" t="str">
        <f>IF(Table2[[#This Row],[WMPInitiativeCategory]]="", "",INDEX('Initiative mapping-DO NOT EDIT'!$H$3:$H$12, MATCH(Table2[[#This Row],[WMPInitiativeCategory]],'Initiative mapping-DO NOT EDIT'!$G$3:$G$12,0)))</f>
        <v>7.3.4.</v>
      </c>
      <c r="E52" s="43" t="s">
        <v>269</v>
      </c>
      <c r="F52" s="29"/>
      <c r="G52" s="2">
        <f>IF(Table2[[#This Row],[WMPInitiativeActivity]]="","x",IF(Table2[[#This Row],[WMPInitiativeActivity]]="other", Table2[[#This Row],[ActivityNameifOther]], INDEX('Initiative mapping-DO NOT EDIT'!$C$3:$C$91,MATCH(Table2[[#This Row],[WMPInitiativeActivity]],'Initiative mapping-DO NOT EDIT'!$D$3:$D$91,0))))</f>
        <v>14</v>
      </c>
      <c r="H52" s="47" t="s">
        <v>270</v>
      </c>
      <c r="I52" s="35" t="s">
        <v>271</v>
      </c>
      <c r="J5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Inspections_Quality assurance / quality control of inspections  _BVAMI-014-1_2022</v>
      </c>
      <c r="K52" s="54">
        <v>63</v>
      </c>
      <c r="L52" s="33" t="s">
        <v>127</v>
      </c>
      <c r="M52" s="54" t="s">
        <v>127</v>
      </c>
      <c r="N52" s="54" t="s">
        <v>127</v>
      </c>
      <c r="O52" s="54" t="s">
        <v>127</v>
      </c>
      <c r="P52" s="54" t="s">
        <v>127</v>
      </c>
      <c r="Q52" s="60" t="s">
        <v>127</v>
      </c>
      <c r="R52" s="54" t="s">
        <v>127</v>
      </c>
      <c r="S52" s="54" t="s">
        <v>127</v>
      </c>
      <c r="T52" s="54" t="s">
        <v>127</v>
      </c>
      <c r="U52" s="61"/>
      <c r="V52" s="54" t="s">
        <v>127</v>
      </c>
      <c r="W52" s="28" t="s">
        <v>127</v>
      </c>
      <c r="X52" s="28" t="s">
        <v>127</v>
      </c>
      <c r="Y52" s="28" t="s">
        <v>127</v>
      </c>
      <c r="Z52" s="28"/>
      <c r="AA52" s="34" t="s">
        <v>272</v>
      </c>
      <c r="AB52" s="28" t="s">
        <v>127</v>
      </c>
      <c r="AC52" s="2"/>
      <c r="AD52" s="2"/>
      <c r="AE52" s="27"/>
      <c r="AF52" s="32"/>
      <c r="AG52" s="31"/>
      <c r="AH52" s="31"/>
    </row>
    <row r="53" spans="1:34" customFormat="1" ht="54" customHeight="1" x14ac:dyDescent="0.25">
      <c r="A53" s="2" t="str">
        <f>'READ ME FIRST'!$D$12</f>
        <v>BVES</v>
      </c>
      <c r="B53" s="39">
        <f>'READ ME FIRST'!$D$15</f>
        <v>44683</v>
      </c>
      <c r="C53" s="43" t="s">
        <v>230</v>
      </c>
      <c r="D53" s="36" t="str">
        <f>IF(Table2[[#This Row],[WMPInitiativeCategory]]="", "",INDEX('Initiative mapping-DO NOT EDIT'!$H$3:$H$12, MATCH(Table2[[#This Row],[WMPInitiativeCategory]],'Initiative mapping-DO NOT EDIT'!$G$3:$G$12,0)))</f>
        <v>7.3.4.</v>
      </c>
      <c r="E53" s="43" t="s">
        <v>273</v>
      </c>
      <c r="F53" s="29"/>
      <c r="G53" s="2">
        <f>IF(Table2[[#This Row],[WMPInitiativeActivity]]="","x",IF(Table2[[#This Row],[WMPInitiativeActivity]]="other", Table2[[#This Row],[ActivityNameifOther]], INDEX('Initiative mapping-DO NOT EDIT'!$C$3:$C$91,MATCH(Table2[[#This Row],[WMPInitiativeActivity]],'Initiative mapping-DO NOT EDIT'!$D$3:$D$91,0))))</f>
        <v>15</v>
      </c>
      <c r="H53" s="47" t="s">
        <v>274</v>
      </c>
      <c r="I53" s="50" t="s">
        <v>275</v>
      </c>
      <c r="J5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Inspections_Substation inspections  _BVAMI-015-1_2022</v>
      </c>
      <c r="K53" s="54">
        <v>63</v>
      </c>
      <c r="L53" s="33" t="s">
        <v>276</v>
      </c>
      <c r="M53" s="54">
        <v>144</v>
      </c>
      <c r="N53" s="54">
        <v>36</v>
      </c>
      <c r="O53" s="54">
        <v>72</v>
      </c>
      <c r="P53" s="54">
        <v>108</v>
      </c>
      <c r="Q53" s="61">
        <v>144</v>
      </c>
      <c r="R53" s="54">
        <v>39</v>
      </c>
      <c r="S53" s="54">
        <v>78</v>
      </c>
      <c r="T53" s="54">
        <v>117</v>
      </c>
      <c r="U53" s="61"/>
      <c r="V53" s="54" t="s">
        <v>127</v>
      </c>
      <c r="W53" s="28" t="s">
        <v>127</v>
      </c>
      <c r="X53" s="28" t="s">
        <v>127</v>
      </c>
      <c r="Y53" s="28" t="s">
        <v>127</v>
      </c>
      <c r="Z53" s="28"/>
      <c r="AA53" s="33" t="s">
        <v>135</v>
      </c>
      <c r="AB53" s="28" t="s">
        <v>127</v>
      </c>
      <c r="AC53" s="2"/>
      <c r="AD53" s="2"/>
      <c r="AE53" s="27"/>
      <c r="AF53" s="32"/>
      <c r="AG53" s="31"/>
      <c r="AH53" s="31"/>
    </row>
    <row r="54" spans="1:34" customFormat="1" ht="80.45" customHeight="1" x14ac:dyDescent="0.25">
      <c r="A54" s="2" t="str">
        <f>'READ ME FIRST'!$D$12</f>
        <v>BVES</v>
      </c>
      <c r="B54" s="39">
        <f>'READ ME FIRST'!$D$15</f>
        <v>44683</v>
      </c>
      <c r="C54" s="43" t="s">
        <v>277</v>
      </c>
      <c r="D54" s="36" t="str">
        <f>IF(Table2[[#This Row],[WMPInitiativeCategory]]="", "",INDEX('Initiative mapping-DO NOT EDIT'!$H$3:$H$12, MATCH(Table2[[#This Row],[WMPInitiativeCategory]],'Initiative mapping-DO NOT EDIT'!$G$3:$G$12,0)))</f>
        <v>7.3.5.</v>
      </c>
      <c r="E54" s="43" t="s">
        <v>278</v>
      </c>
      <c r="F54" s="29"/>
      <c r="G54" s="2">
        <f>IF(Table2[[#This Row],[WMPInitiativeActivity]]="","x",IF(Table2[[#This Row],[WMPInitiativeActivity]]="other", Table2[[#This Row],[ActivityNameifOther]], INDEX('Initiative mapping-DO NOT EDIT'!$C$3:$C$91,MATCH(Table2[[#This Row],[WMPInitiativeActivity]],'Initiative mapping-DO NOT EDIT'!$D$3:$D$91,0))))</f>
        <v>1</v>
      </c>
      <c r="H54" s="47" t="s">
        <v>437</v>
      </c>
      <c r="I54" s="35" t="s">
        <v>279</v>
      </c>
      <c r="J5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Inspections_Additional efforts to manage community and environmental impacts _BVVMI-001_2022</v>
      </c>
      <c r="K54" s="54" t="s">
        <v>127</v>
      </c>
      <c r="L54" s="33" t="s">
        <v>127</v>
      </c>
      <c r="M54" s="54" t="s">
        <v>127</v>
      </c>
      <c r="N54" s="54" t="s">
        <v>127</v>
      </c>
      <c r="O54" s="54" t="s">
        <v>127</v>
      </c>
      <c r="P54" s="54" t="s">
        <v>127</v>
      </c>
      <c r="Q54" s="60" t="s">
        <v>127</v>
      </c>
      <c r="R54" s="54" t="s">
        <v>127</v>
      </c>
      <c r="S54" s="54" t="s">
        <v>127</v>
      </c>
      <c r="T54" s="54" t="s">
        <v>127</v>
      </c>
      <c r="U54" s="61"/>
      <c r="V54" s="54" t="s">
        <v>438</v>
      </c>
      <c r="W54" s="28" t="s">
        <v>127</v>
      </c>
      <c r="X54" s="28" t="s">
        <v>127</v>
      </c>
      <c r="Y54" s="28" t="s">
        <v>127</v>
      </c>
      <c r="Z54" s="28"/>
      <c r="AA54" s="34" t="s">
        <v>135</v>
      </c>
      <c r="AB54" s="28" t="s">
        <v>127</v>
      </c>
      <c r="AC54" s="2"/>
      <c r="AD54" s="2"/>
      <c r="AE54" s="27"/>
      <c r="AF54" s="32"/>
      <c r="AG54" s="31"/>
      <c r="AH54" s="31"/>
    </row>
    <row r="55" spans="1:34" customFormat="1" ht="70.150000000000006" customHeight="1" x14ac:dyDescent="0.25">
      <c r="A55" s="2" t="str">
        <f>'READ ME FIRST'!$D$12</f>
        <v>BVES</v>
      </c>
      <c r="B55" s="39">
        <f>'READ ME FIRST'!$D$15</f>
        <v>44683</v>
      </c>
      <c r="C55" s="43" t="s">
        <v>277</v>
      </c>
      <c r="D55" s="36" t="str">
        <f>IF(Table2[[#This Row],[WMPInitiativeCategory]]="", "",INDEX('Initiative mapping-DO NOT EDIT'!$H$3:$H$12, MATCH(Table2[[#This Row],[WMPInitiativeCategory]],'Initiative mapping-DO NOT EDIT'!$G$3:$G$12,0)))</f>
        <v>7.3.5.</v>
      </c>
      <c r="E55" s="43" t="s">
        <v>280</v>
      </c>
      <c r="F55" s="29"/>
      <c r="G55" s="2">
        <f>IF(Table2[[#This Row],[WMPInitiativeActivity]]="","x",IF(Table2[[#This Row],[WMPInitiativeActivity]]="other", Table2[[#This Row],[ActivityNameifOther]], INDEX('Initiative mapping-DO NOT EDIT'!$C$3:$C$91,MATCH(Table2[[#This Row],[WMPInitiativeActivity]],'Initiative mapping-DO NOT EDIT'!$D$3:$D$91,0))))</f>
        <v>2</v>
      </c>
      <c r="H55" s="47" t="s">
        <v>232</v>
      </c>
      <c r="I55" s="50" t="s">
        <v>281</v>
      </c>
      <c r="J5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Inspections_Detailed inspections and management practices for vegetation clearances around distribution electrical lines and equipment_BVAMI-001-2
BVVMI-002_2022</v>
      </c>
      <c r="K55" s="54">
        <v>119</v>
      </c>
      <c r="L55" s="33" t="s">
        <v>234</v>
      </c>
      <c r="M55" s="54">
        <v>29</v>
      </c>
      <c r="N55" s="54">
        <v>0</v>
      </c>
      <c r="O55" s="54">
        <v>5</v>
      </c>
      <c r="P55" s="54">
        <v>11</v>
      </c>
      <c r="Q55" s="61">
        <v>29</v>
      </c>
      <c r="R55" s="54">
        <v>0</v>
      </c>
      <c r="S55" s="54">
        <v>29.58</v>
      </c>
      <c r="T55" s="54">
        <v>29.58</v>
      </c>
      <c r="U55" s="61"/>
      <c r="V55" s="54" t="s">
        <v>127</v>
      </c>
      <c r="W55" s="28" t="s">
        <v>127</v>
      </c>
      <c r="X55" s="28" t="s">
        <v>127</v>
      </c>
      <c r="Y55" s="28" t="s">
        <v>127</v>
      </c>
      <c r="Z55" s="28"/>
      <c r="AA55" s="33" t="s">
        <v>135</v>
      </c>
      <c r="AB55" s="28" t="s">
        <v>127</v>
      </c>
      <c r="AC55" s="2"/>
      <c r="AD55" s="2"/>
      <c r="AE55" s="27"/>
      <c r="AF55" s="32"/>
      <c r="AG55" s="31"/>
      <c r="AH55" s="31"/>
    </row>
    <row r="56" spans="1:34" customFormat="1" ht="66" customHeight="1" x14ac:dyDescent="0.25">
      <c r="A56" s="2" t="str">
        <f>'READ ME FIRST'!$D$12</f>
        <v>BVES</v>
      </c>
      <c r="B56" s="39">
        <f>'READ ME FIRST'!$D$15</f>
        <v>44683</v>
      </c>
      <c r="C56" s="43" t="s">
        <v>277</v>
      </c>
      <c r="D56" s="36" t="str">
        <f>IF(Table2[[#This Row],[WMPInitiativeCategory]]="", "",INDEX('Initiative mapping-DO NOT EDIT'!$H$3:$H$12, MATCH(Table2[[#This Row],[WMPInitiativeCategory]],'Initiative mapping-DO NOT EDIT'!$G$3:$G$12,0)))</f>
        <v>7.3.5.</v>
      </c>
      <c r="E56" s="43" t="s">
        <v>282</v>
      </c>
      <c r="F56" s="29"/>
      <c r="G56" s="2">
        <f>IF(Table2[[#This Row],[WMPInitiativeActivity]]="","x",IF(Table2[[#This Row],[WMPInitiativeActivity]]="other", Table2[[#This Row],[ActivityNameifOther]], INDEX('Initiative mapping-DO NOT EDIT'!$C$3:$C$91,MATCH(Table2[[#This Row],[WMPInitiativeActivity]],'Initiative mapping-DO NOT EDIT'!$D$3:$D$91,0))))</f>
        <v>3</v>
      </c>
      <c r="H56" s="49" t="s">
        <v>222</v>
      </c>
      <c r="I56" s="35" t="s">
        <v>283</v>
      </c>
      <c r="J5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Inspections_Detailed inspections and management practices for vegetation clearances around transmission electrical lines and equipment_BVVMI-003_2022</v>
      </c>
      <c r="K56" s="54" t="s">
        <v>127</v>
      </c>
      <c r="L56" s="33" t="s">
        <v>127</v>
      </c>
      <c r="M56" s="54" t="s">
        <v>127</v>
      </c>
      <c r="N56" s="54" t="s">
        <v>127</v>
      </c>
      <c r="O56" s="54" t="s">
        <v>127</v>
      </c>
      <c r="P56" s="54" t="s">
        <v>127</v>
      </c>
      <c r="Q56" s="60" t="s">
        <v>127</v>
      </c>
      <c r="R56" s="54" t="s">
        <v>127</v>
      </c>
      <c r="S56" s="54" t="s">
        <v>127</v>
      </c>
      <c r="T56" s="54" t="s">
        <v>127</v>
      </c>
      <c r="U56" s="61"/>
      <c r="V56" s="54" t="s">
        <v>127</v>
      </c>
      <c r="W56" s="28" t="s">
        <v>127</v>
      </c>
      <c r="X56" s="28" t="s">
        <v>127</v>
      </c>
      <c r="Y56" s="28" t="s">
        <v>127</v>
      </c>
      <c r="Z56" s="28"/>
      <c r="AA56" s="34" t="s">
        <v>127</v>
      </c>
      <c r="AB56" s="28" t="s">
        <v>127</v>
      </c>
      <c r="AC56" s="2"/>
      <c r="AD56" s="2"/>
      <c r="AE56" s="27"/>
      <c r="AF56" s="32"/>
      <c r="AG56" s="31"/>
      <c r="AH56" s="31"/>
    </row>
    <row r="57" spans="1:34" customFormat="1" ht="53.45" customHeight="1" x14ac:dyDescent="0.25">
      <c r="A57" s="2" t="str">
        <f>'READ ME FIRST'!$D$12</f>
        <v>BVES</v>
      </c>
      <c r="B57" s="39">
        <f>'READ ME FIRST'!$D$15</f>
        <v>44683</v>
      </c>
      <c r="C57" s="43" t="s">
        <v>277</v>
      </c>
      <c r="D57" s="36" t="str">
        <f>IF(Table2[[#This Row],[WMPInitiativeCategory]]="", "",INDEX('Initiative mapping-DO NOT EDIT'!$H$3:$H$12, MATCH(Table2[[#This Row],[WMPInitiativeCategory]],'Initiative mapping-DO NOT EDIT'!$G$3:$G$12,0)))</f>
        <v>7.3.5.</v>
      </c>
      <c r="E57" s="43" t="s">
        <v>284</v>
      </c>
      <c r="F57" s="29"/>
      <c r="G57" s="2">
        <f>IF(Table2[[#This Row],[WMPInitiativeActivity]]="","x",IF(Table2[[#This Row],[WMPInitiativeActivity]]="other", Table2[[#This Row],[ActivityNameifOther]], INDEX('Initiative mapping-DO NOT EDIT'!$C$3:$C$91,MATCH(Table2[[#This Row],[WMPInitiativeActivity]],'Initiative mapping-DO NOT EDIT'!$D$3:$D$91,0))))</f>
        <v>4</v>
      </c>
      <c r="H57" s="47" t="s">
        <v>285</v>
      </c>
      <c r="I57" s="50" t="s">
        <v>286</v>
      </c>
      <c r="J57"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Inspections_Emergency response vegetation management due to red flag warning or other urgent weather conditions   _BVEPP-004-7
BVVMI-004_2022</v>
      </c>
      <c r="K57" s="54">
        <v>63</v>
      </c>
      <c r="L57" s="33" t="s">
        <v>127</v>
      </c>
      <c r="M57" s="54" t="s">
        <v>127</v>
      </c>
      <c r="N57" s="54" t="s">
        <v>127</v>
      </c>
      <c r="O57" s="54" t="s">
        <v>127</v>
      </c>
      <c r="P57" s="54" t="s">
        <v>127</v>
      </c>
      <c r="Q57" s="60" t="s">
        <v>127</v>
      </c>
      <c r="R57" s="54" t="s">
        <v>127</v>
      </c>
      <c r="S57" s="54" t="s">
        <v>127</v>
      </c>
      <c r="T57" s="54" t="s">
        <v>127</v>
      </c>
      <c r="U57" s="61"/>
      <c r="V57" s="54" t="s">
        <v>127</v>
      </c>
      <c r="W57" s="28" t="s">
        <v>127</v>
      </c>
      <c r="X57" s="28" t="s">
        <v>127</v>
      </c>
      <c r="Y57" s="28" t="s">
        <v>127</v>
      </c>
      <c r="Z57" s="28"/>
      <c r="AA57" s="34" t="s">
        <v>135</v>
      </c>
      <c r="AB57" s="28" t="s">
        <v>127</v>
      </c>
      <c r="AC57" s="2"/>
      <c r="AD57" s="2"/>
      <c r="AE57" s="27"/>
      <c r="AF57" s="32"/>
      <c r="AG57" s="31"/>
      <c r="AH57" s="31"/>
    </row>
    <row r="58" spans="1:34" customFormat="1" ht="76.900000000000006" customHeight="1" x14ac:dyDescent="0.25">
      <c r="A58" s="2" t="str">
        <f>'READ ME FIRST'!$D$12</f>
        <v>BVES</v>
      </c>
      <c r="B58" s="39">
        <f>'READ ME FIRST'!$D$15</f>
        <v>44683</v>
      </c>
      <c r="C58" s="43" t="s">
        <v>277</v>
      </c>
      <c r="D58" s="36" t="str">
        <f>IF(Table2[[#This Row],[WMPInitiativeCategory]]="", "",INDEX('Initiative mapping-DO NOT EDIT'!$H$3:$H$12, MATCH(Table2[[#This Row],[WMPInitiativeCategory]],'Initiative mapping-DO NOT EDIT'!$G$3:$G$12,0)))</f>
        <v>7.3.5.</v>
      </c>
      <c r="E58" s="43" t="s">
        <v>287</v>
      </c>
      <c r="F58" s="29"/>
      <c r="G58" s="2">
        <f>IF(Table2[[#This Row],[WMPInitiativeActivity]]="","x",IF(Table2[[#This Row],[WMPInitiativeActivity]]="other", Table2[[#This Row],[ActivityNameifOther]], INDEX('Initiative mapping-DO NOT EDIT'!$C$3:$C$91,MATCH(Table2[[#This Row],[WMPInitiativeActivity]],'Initiative mapping-DO NOT EDIT'!$D$3:$D$91,0))))</f>
        <v>5</v>
      </c>
      <c r="H58" s="47" t="s">
        <v>288</v>
      </c>
      <c r="I58" s="50" t="s">
        <v>289</v>
      </c>
      <c r="J5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Inspections_Fuel management (including all wood management) and management of “slash” from vegetation management activities _BVVMI-015-2_2022</v>
      </c>
      <c r="K58" s="54">
        <v>63</v>
      </c>
      <c r="L58" s="33" t="s">
        <v>127</v>
      </c>
      <c r="M58" s="54" t="s">
        <v>127</v>
      </c>
      <c r="N58" s="54" t="s">
        <v>127</v>
      </c>
      <c r="O58" s="54" t="s">
        <v>127</v>
      </c>
      <c r="P58" s="54" t="s">
        <v>127</v>
      </c>
      <c r="Q58" s="60" t="s">
        <v>127</v>
      </c>
      <c r="R58" s="54" t="s">
        <v>127</v>
      </c>
      <c r="S58" s="54" t="s">
        <v>127</v>
      </c>
      <c r="T58" s="54" t="s">
        <v>127</v>
      </c>
      <c r="U58" s="61"/>
      <c r="V58" s="54" t="s">
        <v>290</v>
      </c>
      <c r="W58" s="28" t="s">
        <v>291</v>
      </c>
      <c r="X58" s="28" t="s">
        <v>291</v>
      </c>
      <c r="Y58" s="28" t="s">
        <v>291</v>
      </c>
      <c r="Z58" s="28"/>
      <c r="AA58" s="33" t="s">
        <v>135</v>
      </c>
      <c r="AB58" s="28" t="s">
        <v>127</v>
      </c>
      <c r="AC58" s="2"/>
      <c r="AD58" s="2"/>
      <c r="AE58" s="27"/>
      <c r="AF58" s="32"/>
      <c r="AG58" s="31"/>
      <c r="AH58" s="31"/>
    </row>
    <row r="59" spans="1:34" customFormat="1" ht="61.9" customHeight="1" x14ac:dyDescent="0.25">
      <c r="A59" s="2" t="str">
        <f>'READ ME FIRST'!$D$12</f>
        <v>BVES</v>
      </c>
      <c r="B59" s="39">
        <f>'READ ME FIRST'!$D$15</f>
        <v>44683</v>
      </c>
      <c r="C59" s="43" t="s">
        <v>277</v>
      </c>
      <c r="D59" s="36" t="str">
        <f>IF(Table2[[#This Row],[WMPInitiativeCategory]]="", "",INDEX('Initiative mapping-DO NOT EDIT'!$H$3:$H$12, MATCH(Table2[[#This Row],[WMPInitiativeCategory]],'Initiative mapping-DO NOT EDIT'!$G$3:$G$12,0)))</f>
        <v>7.3.5.</v>
      </c>
      <c r="E59" s="43" t="s">
        <v>292</v>
      </c>
      <c r="F59" s="29"/>
      <c r="G59" s="2">
        <f>IF(Table2[[#This Row],[WMPInitiativeActivity]]="","x",IF(Table2[[#This Row],[WMPInitiativeActivity]]="other", Table2[[#This Row],[ActivityNameifOther]], INDEX('Initiative mapping-DO NOT EDIT'!$C$3:$C$91,MATCH(Table2[[#This Row],[WMPInitiativeActivity]],'Initiative mapping-DO NOT EDIT'!$D$3:$D$91,0))))</f>
        <v>6</v>
      </c>
      <c r="H59" s="47" t="s">
        <v>270</v>
      </c>
      <c r="I59" s="35" t="s">
        <v>293</v>
      </c>
      <c r="J59" s="33"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Inspections_Improvement of inspections_BVVMI-005_2022</v>
      </c>
      <c r="K59" s="54" t="s">
        <v>127</v>
      </c>
      <c r="L59" s="33" t="s">
        <v>294</v>
      </c>
      <c r="M59" s="54">
        <v>4</v>
      </c>
      <c r="N59" s="54">
        <v>1</v>
      </c>
      <c r="O59" s="54">
        <v>2</v>
      </c>
      <c r="P59" s="54">
        <v>3</v>
      </c>
      <c r="Q59" s="61">
        <v>4</v>
      </c>
      <c r="R59" s="54">
        <v>2</v>
      </c>
      <c r="S59" s="54">
        <v>3</v>
      </c>
      <c r="T59" s="54">
        <v>4</v>
      </c>
      <c r="U59" s="61"/>
      <c r="V59" s="54" t="s">
        <v>127</v>
      </c>
      <c r="W59" s="28" t="s">
        <v>127</v>
      </c>
      <c r="X59" s="28" t="s">
        <v>127</v>
      </c>
      <c r="Y59" s="28" t="s">
        <v>127</v>
      </c>
      <c r="Z59" s="28"/>
      <c r="AA59" s="33" t="s">
        <v>127</v>
      </c>
      <c r="AB59" s="28" t="s">
        <v>127</v>
      </c>
      <c r="AC59" s="2"/>
      <c r="AD59" s="2"/>
      <c r="AE59" s="27"/>
      <c r="AF59" s="32"/>
      <c r="AG59" s="31"/>
      <c r="AH59" s="31"/>
    </row>
    <row r="60" spans="1:34" customFormat="1" ht="53.45" customHeight="1" x14ac:dyDescent="0.25">
      <c r="A60" s="2" t="str">
        <f>'READ ME FIRST'!$D$12</f>
        <v>BVES</v>
      </c>
      <c r="B60" s="39">
        <f>'READ ME FIRST'!$D$15</f>
        <v>44683</v>
      </c>
      <c r="C60" s="43" t="s">
        <v>277</v>
      </c>
      <c r="D60" s="36" t="str">
        <f>IF(Table2[[#This Row],[WMPInitiativeCategory]]="", "",INDEX('Initiative mapping-DO NOT EDIT'!$H$3:$H$12, MATCH(Table2[[#This Row],[WMPInitiativeCategory]],'Initiative mapping-DO NOT EDIT'!$G$3:$G$12,0)))</f>
        <v>7.3.5.</v>
      </c>
      <c r="E60" s="43" t="s">
        <v>295</v>
      </c>
      <c r="F60" s="29"/>
      <c r="G60" s="2">
        <f>IF(Table2[[#This Row],[WMPInitiativeActivity]]="","x",IF(Table2[[#This Row],[WMPInitiativeActivity]]="other", Table2[[#This Row],[ActivityNameifOther]], INDEX('Initiative mapping-DO NOT EDIT'!$C$3:$C$91,MATCH(Table2[[#This Row],[WMPInitiativeActivity]],'Initiative mapping-DO NOT EDIT'!$D$3:$D$91,0))))</f>
        <v>7</v>
      </c>
      <c r="H60" s="47" t="s">
        <v>249</v>
      </c>
      <c r="I60" s="50" t="s">
        <v>296</v>
      </c>
      <c r="J60" s="33"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Inspections_Remote sensing inspections of vegetation around distribution electric lines and equipment_BVAMI-007-2
BVVMI-006_2022</v>
      </c>
      <c r="K60" s="54">
        <v>120</v>
      </c>
      <c r="L60" s="33" t="s">
        <v>251</v>
      </c>
      <c r="M60" s="54">
        <v>211</v>
      </c>
      <c r="N60" s="54">
        <v>0</v>
      </c>
      <c r="O60" s="54">
        <v>0</v>
      </c>
      <c r="P60" s="54">
        <v>211</v>
      </c>
      <c r="Q60" s="61">
        <v>211</v>
      </c>
      <c r="R60" s="54">
        <v>0</v>
      </c>
      <c r="S60" s="54">
        <v>0</v>
      </c>
      <c r="T60" s="54">
        <v>211</v>
      </c>
      <c r="U60" s="61"/>
      <c r="V60" s="54" t="s">
        <v>127</v>
      </c>
      <c r="W60" s="28" t="s">
        <v>127</v>
      </c>
      <c r="X60" s="28" t="s">
        <v>127</v>
      </c>
      <c r="Y60" s="28" t="s">
        <v>127</v>
      </c>
      <c r="Z60" s="28"/>
      <c r="AA60" s="33" t="s">
        <v>135</v>
      </c>
      <c r="AB60" s="28" t="s">
        <v>127</v>
      </c>
      <c r="AC60" s="2"/>
      <c r="AD60" s="2"/>
      <c r="AE60" s="27"/>
      <c r="AF60" s="32"/>
      <c r="AG60" s="31"/>
      <c r="AH60" s="31"/>
    </row>
    <row r="61" spans="1:34" customFormat="1" ht="71.45" customHeight="1" x14ac:dyDescent="0.25">
      <c r="A61" s="2" t="str">
        <f>'READ ME FIRST'!$D$12</f>
        <v>BVES</v>
      </c>
      <c r="B61" s="39">
        <f>'READ ME FIRST'!$D$15</f>
        <v>44683</v>
      </c>
      <c r="C61" s="43" t="s">
        <v>277</v>
      </c>
      <c r="D61" s="36" t="str">
        <f>IF(Table2[[#This Row],[WMPInitiativeCategory]]="", "",INDEX('Initiative mapping-DO NOT EDIT'!$H$3:$H$12, MATCH(Table2[[#This Row],[WMPInitiativeCategory]],'Initiative mapping-DO NOT EDIT'!$G$3:$G$12,0)))</f>
        <v>7.3.5.</v>
      </c>
      <c r="E61" s="43" t="s">
        <v>297</v>
      </c>
      <c r="F61" s="29"/>
      <c r="G61" s="2">
        <f>IF(Table2[[#This Row],[WMPInitiativeActivity]]="","x",IF(Table2[[#This Row],[WMPInitiativeActivity]]="other", Table2[[#This Row],[ActivityNameifOther]], INDEX('Initiative mapping-DO NOT EDIT'!$C$3:$C$91,MATCH(Table2[[#This Row],[WMPInitiativeActivity]],'Initiative mapping-DO NOT EDIT'!$D$3:$D$91,0))))</f>
        <v>8</v>
      </c>
      <c r="H61" s="49" t="s">
        <v>222</v>
      </c>
      <c r="I61" s="35" t="s">
        <v>298</v>
      </c>
      <c r="J6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Inspections_Remote sensing inspections of vegetation around transmission electric lines and equipment_BVVMI-007_2022</v>
      </c>
      <c r="K61" s="54" t="s">
        <v>127</v>
      </c>
      <c r="L61" s="33" t="s">
        <v>127</v>
      </c>
      <c r="M61" s="54" t="s">
        <v>127</v>
      </c>
      <c r="N61" s="54" t="s">
        <v>127</v>
      </c>
      <c r="O61" s="54" t="s">
        <v>127</v>
      </c>
      <c r="P61" s="54" t="s">
        <v>127</v>
      </c>
      <c r="Q61" s="60" t="s">
        <v>127</v>
      </c>
      <c r="R61" s="54" t="s">
        <v>127</v>
      </c>
      <c r="S61" s="54" t="s">
        <v>127</v>
      </c>
      <c r="T61" s="54" t="s">
        <v>127</v>
      </c>
      <c r="U61" s="61"/>
      <c r="V61" s="54" t="s">
        <v>127</v>
      </c>
      <c r="W61" s="28" t="s">
        <v>127</v>
      </c>
      <c r="X61" s="28" t="s">
        <v>127</v>
      </c>
      <c r="Y61" s="28" t="s">
        <v>127</v>
      </c>
      <c r="Z61" s="28"/>
      <c r="AA61" s="34" t="s">
        <v>127</v>
      </c>
      <c r="AB61" s="28" t="s">
        <v>127</v>
      </c>
      <c r="AC61" s="2"/>
      <c r="AD61" s="2"/>
      <c r="AE61" s="27"/>
      <c r="AF61" s="32"/>
      <c r="AG61" s="31"/>
      <c r="AH61" s="31"/>
    </row>
    <row r="62" spans="1:34" customFormat="1" ht="52.9" customHeight="1" x14ac:dyDescent="0.25">
      <c r="A62" s="2" t="str">
        <f>'READ ME FIRST'!$D$12</f>
        <v>BVES</v>
      </c>
      <c r="B62" s="39">
        <f>'READ ME FIRST'!$D$15</f>
        <v>44683</v>
      </c>
      <c r="C62" s="43" t="s">
        <v>277</v>
      </c>
      <c r="D62" s="36" t="str">
        <f>IF(Table2[[#This Row],[WMPInitiativeCategory]]="", "",INDEX('Initiative mapping-DO NOT EDIT'!$H$3:$H$12, MATCH(Table2[[#This Row],[WMPInitiativeCategory]],'Initiative mapping-DO NOT EDIT'!$G$3:$G$12,0)))</f>
        <v>7.3.5.</v>
      </c>
      <c r="E62" s="43" t="s">
        <v>299</v>
      </c>
      <c r="F62" s="29"/>
      <c r="G62" s="2">
        <f>IF(Table2[[#This Row],[WMPInitiativeActivity]]="","x",IF(Table2[[#This Row],[WMPInitiativeActivity]]="other", Table2[[#This Row],[ActivityNameifOther]], INDEX('Initiative mapping-DO NOT EDIT'!$C$3:$C$91,MATCH(Table2[[#This Row],[WMPInitiativeActivity]],'Initiative mapping-DO NOT EDIT'!$D$3:$D$91,0))))</f>
        <v>9</v>
      </c>
      <c r="H62" s="47" t="s">
        <v>255</v>
      </c>
      <c r="I62" s="35" t="s">
        <v>300</v>
      </c>
      <c r="J6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Inspections_Other discretionary inspections of vegetation around distribution electric lines and equipment _BVVMI-008_2022</v>
      </c>
      <c r="K62" s="54">
        <v>122</v>
      </c>
      <c r="L62" s="33" t="s">
        <v>234</v>
      </c>
      <c r="M62" s="54">
        <v>211</v>
      </c>
      <c r="N62" s="54">
        <v>0</v>
      </c>
      <c r="O62" s="54">
        <v>0</v>
      </c>
      <c r="P62" s="54">
        <v>211</v>
      </c>
      <c r="Q62" s="60">
        <v>211</v>
      </c>
      <c r="R62" s="54">
        <v>0</v>
      </c>
      <c r="S62" s="54">
        <v>0</v>
      </c>
      <c r="T62" s="54">
        <v>211</v>
      </c>
      <c r="U62" s="61"/>
      <c r="V62" s="54" t="s">
        <v>127</v>
      </c>
      <c r="W62" s="28" t="s">
        <v>127</v>
      </c>
      <c r="X62" s="28" t="s">
        <v>127</v>
      </c>
      <c r="Y62" s="28" t="s">
        <v>127</v>
      </c>
      <c r="Z62" s="28"/>
      <c r="AA62" s="34" t="s">
        <v>135</v>
      </c>
      <c r="AB62" s="28" t="s">
        <v>127</v>
      </c>
      <c r="AC62" s="2"/>
      <c r="AD62" s="2"/>
      <c r="AE62" s="27"/>
      <c r="AF62" s="32"/>
      <c r="AG62" s="31"/>
      <c r="AH62" s="31"/>
    </row>
    <row r="63" spans="1:34" customFormat="1" ht="52.9" customHeight="1" x14ac:dyDescent="0.25">
      <c r="A63" s="2" t="str">
        <f>'READ ME FIRST'!$D$12</f>
        <v>BVES</v>
      </c>
      <c r="B63" s="39">
        <f>'READ ME FIRST'!$D$15</f>
        <v>44683</v>
      </c>
      <c r="C63" s="43" t="s">
        <v>277</v>
      </c>
      <c r="D63" s="36" t="str">
        <f>IF(Table2[[#This Row],[WMPInitiativeCategory]]="", "",INDEX('Initiative mapping-DO NOT EDIT'!$H$3:$H$12, MATCH(Table2[[#This Row],[WMPInitiativeCategory]],'Initiative mapping-DO NOT EDIT'!$G$3:$G$12,0)))</f>
        <v>7.3.5.</v>
      </c>
      <c r="E63" s="43" t="s">
        <v>299</v>
      </c>
      <c r="F63" s="29"/>
      <c r="G63" s="2">
        <f>IF(Table2[[#This Row],[WMPInitiativeActivity]]="","x",IF(Table2[[#This Row],[WMPInitiativeActivity]]="other", Table2[[#This Row],[ActivityNameifOther]], INDEX('Initiative mapping-DO NOT EDIT'!$C$3:$C$91,MATCH(Table2[[#This Row],[WMPInitiativeActivity]],'Initiative mapping-DO NOT EDIT'!$D$3:$D$91,0))))</f>
        <v>9</v>
      </c>
      <c r="H63" s="47" t="s">
        <v>257</v>
      </c>
      <c r="I63" s="35"/>
      <c r="J6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Inspections_Other discretionary inspections of vegetation around distribution electric lines and equipment __2022</v>
      </c>
      <c r="K63" s="54"/>
      <c r="L63" s="33" t="s">
        <v>301</v>
      </c>
      <c r="M63" s="54">
        <v>211</v>
      </c>
      <c r="N63" s="54">
        <v>0</v>
      </c>
      <c r="O63" s="54">
        <v>0</v>
      </c>
      <c r="P63" s="54">
        <v>211</v>
      </c>
      <c r="Q63" s="61">
        <v>211</v>
      </c>
      <c r="R63" s="54">
        <v>0</v>
      </c>
      <c r="S63" s="54">
        <v>0</v>
      </c>
      <c r="T63" s="54">
        <v>211</v>
      </c>
      <c r="U63" s="54"/>
      <c r="V63" s="54" t="s">
        <v>127</v>
      </c>
      <c r="W63" s="28" t="s">
        <v>127</v>
      </c>
      <c r="X63" s="28" t="s">
        <v>127</v>
      </c>
      <c r="Y63" s="28" t="s">
        <v>127</v>
      </c>
      <c r="Z63" s="28"/>
      <c r="AA63" s="33" t="s">
        <v>135</v>
      </c>
      <c r="AB63" s="28" t="s">
        <v>127</v>
      </c>
      <c r="AC63" s="2"/>
      <c r="AD63" s="2"/>
      <c r="AE63" s="27"/>
      <c r="AF63" s="32"/>
      <c r="AG63" s="31"/>
      <c r="AH63" s="31"/>
    </row>
    <row r="64" spans="1:34" customFormat="1" ht="69.599999999999994" customHeight="1" x14ac:dyDescent="0.25">
      <c r="A64" s="2" t="str">
        <f>'READ ME FIRST'!$D$12</f>
        <v>BVES</v>
      </c>
      <c r="B64" s="39">
        <f>'READ ME FIRST'!$D$15</f>
        <v>44683</v>
      </c>
      <c r="C64" s="43" t="s">
        <v>277</v>
      </c>
      <c r="D64" s="36" t="str">
        <f>IF(Table2[[#This Row],[WMPInitiativeCategory]]="", "",INDEX('Initiative mapping-DO NOT EDIT'!$H$3:$H$12, MATCH(Table2[[#This Row],[WMPInitiativeCategory]],'Initiative mapping-DO NOT EDIT'!$G$3:$G$12,0)))</f>
        <v>7.3.5.</v>
      </c>
      <c r="E64" s="43" t="s">
        <v>259</v>
      </c>
      <c r="F64" s="29"/>
      <c r="G64" s="2">
        <f>IF(Table2[[#This Row],[WMPInitiativeActivity]]="","x",IF(Table2[[#This Row],[WMPInitiativeActivity]]="other", Table2[[#This Row],[ActivityNameifOther]], INDEX('Initiative mapping-DO NOT EDIT'!$C$3:$C$91,MATCH(Table2[[#This Row],[WMPInitiativeActivity]],'Initiative mapping-DO NOT EDIT'!$D$3:$D$91,0))))</f>
        <v>10</v>
      </c>
      <c r="H64" s="49" t="s">
        <v>222</v>
      </c>
      <c r="I64" s="35" t="s">
        <v>302</v>
      </c>
      <c r="J6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Inspections_Other discretionary inspection of transmission electric lines and _BVVMI-009_2022</v>
      </c>
      <c r="K64" s="54" t="s">
        <v>127</v>
      </c>
      <c r="L64" s="33" t="s">
        <v>127</v>
      </c>
      <c r="M64" s="54" t="s">
        <v>127</v>
      </c>
      <c r="N64" s="54" t="s">
        <v>127</v>
      </c>
      <c r="O64" s="54" t="s">
        <v>127</v>
      </c>
      <c r="P64" s="54" t="s">
        <v>127</v>
      </c>
      <c r="Q64" s="60" t="s">
        <v>127</v>
      </c>
      <c r="R64" s="54" t="s">
        <v>127</v>
      </c>
      <c r="S64" s="54" t="s">
        <v>127</v>
      </c>
      <c r="T64" s="54" t="s">
        <v>127</v>
      </c>
      <c r="U64" s="61"/>
      <c r="V64" s="54" t="s">
        <v>127</v>
      </c>
      <c r="W64" s="28" t="s">
        <v>127</v>
      </c>
      <c r="X64" s="28" t="s">
        <v>127</v>
      </c>
      <c r="Y64" s="28" t="s">
        <v>127</v>
      </c>
      <c r="Z64" s="28"/>
      <c r="AA64" s="34" t="s">
        <v>127</v>
      </c>
      <c r="AB64" s="28" t="s">
        <v>127</v>
      </c>
      <c r="AC64" s="2"/>
      <c r="AD64" s="2"/>
      <c r="AE64" s="27"/>
      <c r="AF64" s="32"/>
      <c r="AG64" s="31"/>
      <c r="AH64" s="31"/>
    </row>
    <row r="65" spans="1:34" customFormat="1" ht="51.6" customHeight="1" x14ac:dyDescent="0.25">
      <c r="A65" s="2" t="str">
        <f>'READ ME FIRST'!$D$12</f>
        <v>BVES</v>
      </c>
      <c r="B65" s="39">
        <f>'READ ME FIRST'!$D$15</f>
        <v>44683</v>
      </c>
      <c r="C65" s="43" t="s">
        <v>277</v>
      </c>
      <c r="D65" s="36" t="str">
        <f>IF(Table2[[#This Row],[WMPInitiativeCategory]]="", "",INDEX('Initiative mapping-DO NOT EDIT'!$H$3:$H$12, MATCH(Table2[[#This Row],[WMPInitiativeCategory]],'Initiative mapping-DO NOT EDIT'!$G$3:$G$12,0)))</f>
        <v>7.3.5.</v>
      </c>
      <c r="E65" s="43" t="s">
        <v>303</v>
      </c>
      <c r="F65" s="29"/>
      <c r="G65" s="2">
        <f>IF(Table2[[#This Row],[WMPInitiativeActivity]]="","x",IF(Table2[[#This Row],[WMPInitiativeActivity]]="other", Table2[[#This Row],[ActivityNameifOther]], INDEX('Initiative mapping-DO NOT EDIT'!$C$3:$C$91,MATCH(Table2[[#This Row],[WMPInitiativeActivity]],'Initiative mapping-DO NOT EDIT'!$D$3:$D$91,0))))</f>
        <v>11</v>
      </c>
      <c r="H65" s="47" t="s">
        <v>262</v>
      </c>
      <c r="I65" s="50" t="s">
        <v>304</v>
      </c>
      <c r="J6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Inspections_Patrol inspections of vegetation around distribution electric lines and equipment _BVAMI-011-2
BVVMI-010_2022</v>
      </c>
      <c r="K65" s="54">
        <v>91</v>
      </c>
      <c r="L65" s="33" t="s">
        <v>234</v>
      </c>
      <c r="M65" s="54">
        <v>211</v>
      </c>
      <c r="N65" s="54">
        <v>25</v>
      </c>
      <c r="O65" s="54">
        <v>75</v>
      </c>
      <c r="P65" s="54">
        <v>211</v>
      </c>
      <c r="Q65" s="61">
        <v>211</v>
      </c>
      <c r="R65" s="54">
        <v>83.2</v>
      </c>
      <c r="S65" s="54">
        <v>83.2</v>
      </c>
      <c r="T65" s="54">
        <v>158.16</v>
      </c>
      <c r="U65" s="61"/>
      <c r="V65" s="54" t="s">
        <v>127</v>
      </c>
      <c r="W65" s="28" t="s">
        <v>127</v>
      </c>
      <c r="X65" s="28" t="s">
        <v>127</v>
      </c>
      <c r="Y65" s="28" t="s">
        <v>127</v>
      </c>
      <c r="Z65" s="28"/>
      <c r="AA65" s="33" t="s">
        <v>135</v>
      </c>
      <c r="AB65" s="28" t="s">
        <v>127</v>
      </c>
      <c r="AC65" s="2"/>
      <c r="AD65" s="2"/>
      <c r="AE65" s="27"/>
      <c r="AF65" s="32"/>
      <c r="AG65" s="31"/>
      <c r="AH65" s="31"/>
    </row>
    <row r="66" spans="1:34" customFormat="1" ht="68.45" customHeight="1" x14ac:dyDescent="0.25">
      <c r="A66" s="2" t="str">
        <f>'READ ME FIRST'!$D$12</f>
        <v>BVES</v>
      </c>
      <c r="B66" s="39">
        <f>'READ ME FIRST'!$D$15</f>
        <v>44683</v>
      </c>
      <c r="C66" s="43" t="s">
        <v>277</v>
      </c>
      <c r="D66" s="36" t="str">
        <f>IF(Table2[[#This Row],[WMPInitiativeCategory]]="", "",INDEX('Initiative mapping-DO NOT EDIT'!$H$3:$H$12, MATCH(Table2[[#This Row],[WMPInitiativeCategory]],'Initiative mapping-DO NOT EDIT'!$G$3:$G$12,0)))</f>
        <v>7.3.5.</v>
      </c>
      <c r="E66" s="43" t="s">
        <v>305</v>
      </c>
      <c r="F66" s="29"/>
      <c r="G66" s="2">
        <f>IF(Table2[[#This Row],[WMPInitiativeActivity]]="","x",IF(Table2[[#This Row],[WMPInitiativeActivity]]="other", Table2[[#This Row],[ActivityNameifOther]], INDEX('Initiative mapping-DO NOT EDIT'!$C$3:$C$91,MATCH(Table2[[#This Row],[WMPInitiativeActivity]],'Initiative mapping-DO NOT EDIT'!$D$3:$D$91,0))))</f>
        <v>12</v>
      </c>
      <c r="H66" s="49" t="s">
        <v>222</v>
      </c>
      <c r="I66" s="35" t="s">
        <v>306</v>
      </c>
      <c r="J6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Inspections_Patrol inspections of vegetation around transmission electric lines and equipment _BVVMI-011_2022</v>
      </c>
      <c r="K66" s="54" t="s">
        <v>127</v>
      </c>
      <c r="L66" s="33" t="s">
        <v>127</v>
      </c>
      <c r="M66" s="54" t="s">
        <v>127</v>
      </c>
      <c r="N66" s="54" t="s">
        <v>127</v>
      </c>
      <c r="O66" s="54" t="s">
        <v>127</v>
      </c>
      <c r="P66" s="54" t="s">
        <v>127</v>
      </c>
      <c r="Q66" s="60" t="s">
        <v>127</v>
      </c>
      <c r="R66" s="54" t="s">
        <v>127</v>
      </c>
      <c r="S66" s="54" t="s">
        <v>127</v>
      </c>
      <c r="T66" s="54" t="s">
        <v>127</v>
      </c>
      <c r="U66" s="61"/>
      <c r="V66" s="54" t="s">
        <v>127</v>
      </c>
      <c r="W66" s="28" t="s">
        <v>127</v>
      </c>
      <c r="X66" s="28" t="s">
        <v>127</v>
      </c>
      <c r="Y66" s="28" t="s">
        <v>127</v>
      </c>
      <c r="Z66" s="28"/>
      <c r="AA66" s="34" t="s">
        <v>127</v>
      </c>
      <c r="AB66" s="28" t="s">
        <v>127</v>
      </c>
      <c r="AC66" s="2"/>
      <c r="AD66" s="2"/>
      <c r="AE66" s="27"/>
      <c r="AF66" s="32"/>
      <c r="AG66" s="31"/>
      <c r="AH66" s="31"/>
    </row>
    <row r="67" spans="1:34" customFormat="1" ht="52.15" customHeight="1" x14ac:dyDescent="0.25">
      <c r="A67" s="2" t="str">
        <f>'READ ME FIRST'!$D$12</f>
        <v>BVES</v>
      </c>
      <c r="B67" s="39">
        <f>'READ ME FIRST'!$D$15</f>
        <v>44683</v>
      </c>
      <c r="C67" s="43" t="s">
        <v>277</v>
      </c>
      <c r="D67" s="36" t="str">
        <f>IF(Table2[[#This Row],[WMPInitiativeCategory]]="", "",INDEX('Initiative mapping-DO NOT EDIT'!$H$3:$H$12, MATCH(Table2[[#This Row],[WMPInitiativeCategory]],'Initiative mapping-DO NOT EDIT'!$G$3:$G$12,0)))</f>
        <v>7.3.5.</v>
      </c>
      <c r="E67" s="43" t="s">
        <v>307</v>
      </c>
      <c r="F67" s="29"/>
      <c r="G67" s="2">
        <f>IF(Table2[[#This Row],[WMPInitiativeActivity]]="","x",IF(Table2[[#This Row],[WMPInitiativeActivity]]="other", Table2[[#This Row],[ActivityNameifOther]], INDEX('Initiative mapping-DO NOT EDIT'!$C$3:$C$91,MATCH(Table2[[#This Row],[WMPInitiativeActivity]],'Initiative mapping-DO NOT EDIT'!$D$3:$D$91,0))))</f>
        <v>13</v>
      </c>
      <c r="H67" s="47" t="s">
        <v>270</v>
      </c>
      <c r="I67" s="50" t="s">
        <v>308</v>
      </c>
      <c r="J67"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Inspections_Quality assurance / quality control of vegetation management_BVAMI-014-2
BVVMI-012_2022</v>
      </c>
      <c r="K67" s="54">
        <v>95</v>
      </c>
      <c r="L67" s="33" t="s">
        <v>309</v>
      </c>
      <c r="M67" s="54">
        <v>72</v>
      </c>
      <c r="N67" s="54">
        <v>18</v>
      </c>
      <c r="O67" s="54">
        <v>36</v>
      </c>
      <c r="P67" s="54">
        <v>54</v>
      </c>
      <c r="Q67" s="60">
        <v>72</v>
      </c>
      <c r="R67" s="54">
        <v>16</v>
      </c>
      <c r="S67" s="54">
        <v>42</v>
      </c>
      <c r="T67" s="54">
        <v>80</v>
      </c>
      <c r="U67" s="61"/>
      <c r="V67" s="54" t="s">
        <v>127</v>
      </c>
      <c r="W67" s="28" t="s">
        <v>127</v>
      </c>
      <c r="X67" s="28" t="s">
        <v>127</v>
      </c>
      <c r="Y67" s="28" t="s">
        <v>127</v>
      </c>
      <c r="Z67" s="28"/>
      <c r="AA67" s="33" t="s">
        <v>135</v>
      </c>
      <c r="AB67" s="28" t="s">
        <v>127</v>
      </c>
      <c r="AC67" s="2"/>
      <c r="AD67" s="2"/>
      <c r="AE67" s="27"/>
      <c r="AF67" s="32"/>
      <c r="AG67" s="31"/>
      <c r="AH67" s="31"/>
    </row>
    <row r="68" spans="1:34" customFormat="1" ht="51" customHeight="1" x14ac:dyDescent="0.25">
      <c r="A68" s="2" t="str">
        <f>'READ ME FIRST'!$D$12</f>
        <v>BVES</v>
      </c>
      <c r="B68" s="39">
        <f>'READ ME FIRST'!$D$15</f>
        <v>44683</v>
      </c>
      <c r="C68" s="43" t="s">
        <v>277</v>
      </c>
      <c r="D68" s="36" t="str">
        <f>IF(Table2[[#This Row],[WMPInitiativeCategory]]="", "",INDEX('Initiative mapping-DO NOT EDIT'!$H$3:$H$12, MATCH(Table2[[#This Row],[WMPInitiativeCategory]],'Initiative mapping-DO NOT EDIT'!$G$3:$G$12,0)))</f>
        <v>7.3.5.</v>
      </c>
      <c r="E68" s="43" t="s">
        <v>310</v>
      </c>
      <c r="F68" s="29"/>
      <c r="G68" s="2">
        <f>IF(Table2[[#This Row],[WMPInitiativeActivity]]="","x",IF(Table2[[#This Row],[WMPInitiativeActivity]]="other", Table2[[#This Row],[ActivityNameifOther]], INDEX('Initiative mapping-DO NOT EDIT'!$C$3:$C$91,MATCH(Table2[[#This Row],[WMPInitiativeActivity]],'Initiative mapping-DO NOT EDIT'!$D$3:$D$91,0))))</f>
        <v>14</v>
      </c>
      <c r="H68" s="47" t="s">
        <v>311</v>
      </c>
      <c r="I68" s="35" t="s">
        <v>312</v>
      </c>
      <c r="J6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Inspections_Recruiting and training of vegetation management personnel  _BVVMI-013_2022</v>
      </c>
      <c r="K68" s="54">
        <v>72</v>
      </c>
      <c r="L68" s="33" t="s">
        <v>127</v>
      </c>
      <c r="M68" s="54" t="s">
        <v>127</v>
      </c>
      <c r="N68" s="54" t="s">
        <v>127</v>
      </c>
      <c r="O68" s="54" t="s">
        <v>127</v>
      </c>
      <c r="P68" s="54" t="s">
        <v>127</v>
      </c>
      <c r="Q68" s="61" t="s">
        <v>127</v>
      </c>
      <c r="R68" s="54" t="s">
        <v>127</v>
      </c>
      <c r="S68" s="54" t="s">
        <v>127</v>
      </c>
      <c r="T68" s="54" t="s">
        <v>127</v>
      </c>
      <c r="U68" s="61"/>
      <c r="V68" s="54" t="s">
        <v>313</v>
      </c>
      <c r="W68" s="28" t="s">
        <v>314</v>
      </c>
      <c r="X68" s="28" t="s">
        <v>314</v>
      </c>
      <c r="Y68" s="28" t="s">
        <v>314</v>
      </c>
      <c r="Z68" s="28"/>
      <c r="AA68" s="33" t="s">
        <v>135</v>
      </c>
      <c r="AB68" s="28" t="s">
        <v>127</v>
      </c>
      <c r="AC68" s="2"/>
      <c r="AD68" s="2"/>
      <c r="AE68" s="27"/>
      <c r="AF68" s="32"/>
      <c r="AG68" s="31"/>
      <c r="AH68" s="31"/>
    </row>
    <row r="69" spans="1:34" customFormat="1" ht="94.9" customHeight="1" x14ac:dyDescent="0.25">
      <c r="A69" s="2" t="str">
        <f>'READ ME FIRST'!$D$12</f>
        <v>BVES</v>
      </c>
      <c r="B69" s="39">
        <f>'READ ME FIRST'!$D$15</f>
        <v>44683</v>
      </c>
      <c r="C69" s="43" t="s">
        <v>277</v>
      </c>
      <c r="D69" s="36" t="str">
        <f>IF(Table2[[#This Row],[WMPInitiativeCategory]]="", "",INDEX('Initiative mapping-DO NOT EDIT'!$H$3:$H$12, MATCH(Table2[[#This Row],[WMPInitiativeCategory]],'Initiative mapping-DO NOT EDIT'!$G$3:$G$12,0)))</f>
        <v>7.3.5.</v>
      </c>
      <c r="E69" s="43" t="s">
        <v>315</v>
      </c>
      <c r="F69" s="29"/>
      <c r="G69" s="2">
        <f>IF(Table2[[#This Row],[WMPInitiativeActivity]]="","x",IF(Table2[[#This Row],[WMPInitiativeActivity]]="other", Table2[[#This Row],[ActivityNameifOther]], INDEX('Initiative mapping-DO NOT EDIT'!$C$3:$C$91,MATCH(Table2[[#This Row],[WMPInitiativeActivity]],'Initiative mapping-DO NOT EDIT'!$D$3:$D$91,0))))</f>
        <v>15</v>
      </c>
      <c r="H69" s="47" t="s">
        <v>315</v>
      </c>
      <c r="I69" s="35" t="s">
        <v>316</v>
      </c>
      <c r="J6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Inspections_Identification and remediation of “at-risk species” _BVVMI-014_2022</v>
      </c>
      <c r="K69" s="54" t="s">
        <v>127</v>
      </c>
      <c r="L69" s="33" t="s">
        <v>127</v>
      </c>
      <c r="M69" s="54" t="s">
        <v>127</v>
      </c>
      <c r="N69" s="54" t="s">
        <v>127</v>
      </c>
      <c r="O69" s="54" t="s">
        <v>127</v>
      </c>
      <c r="P69" s="54" t="s">
        <v>127</v>
      </c>
      <c r="Q69" s="60" t="s">
        <v>127</v>
      </c>
      <c r="R69" s="54" t="s">
        <v>127</v>
      </c>
      <c r="S69" s="54" t="s">
        <v>127</v>
      </c>
      <c r="T69" s="54" t="s">
        <v>127</v>
      </c>
      <c r="U69" s="61"/>
      <c r="V69" s="54" t="s">
        <v>127</v>
      </c>
      <c r="W69" s="28" t="s">
        <v>127</v>
      </c>
      <c r="X69" s="28" t="s">
        <v>127</v>
      </c>
      <c r="Y69" s="28" t="s">
        <v>127</v>
      </c>
      <c r="Z69" s="28"/>
      <c r="AA69" s="33" t="s">
        <v>127</v>
      </c>
      <c r="AB69" s="28" t="s">
        <v>127</v>
      </c>
      <c r="AC69" s="2"/>
      <c r="AD69" s="2"/>
      <c r="AE69" s="27"/>
      <c r="AF69" s="32"/>
      <c r="AG69" s="31"/>
      <c r="AH69" s="31"/>
    </row>
    <row r="70" spans="1:34" customFormat="1" ht="98.45" customHeight="1" x14ac:dyDescent="0.25">
      <c r="A70" s="2" t="str">
        <f>'READ ME FIRST'!$D$12</f>
        <v>BVES</v>
      </c>
      <c r="B70" s="39">
        <f>'READ ME FIRST'!$D$15</f>
        <v>44683</v>
      </c>
      <c r="C70" s="43" t="s">
        <v>277</v>
      </c>
      <c r="D70" s="36" t="str">
        <f>IF(Table2[[#This Row],[WMPInitiativeCategory]]="", "",INDEX('Initiative mapping-DO NOT EDIT'!$H$3:$H$12, MATCH(Table2[[#This Row],[WMPInitiativeCategory]],'Initiative mapping-DO NOT EDIT'!$G$3:$G$12,0)))</f>
        <v>7.3.5.</v>
      </c>
      <c r="E70" s="43" t="s">
        <v>317</v>
      </c>
      <c r="F70" s="29"/>
      <c r="G70" s="2">
        <f>IF(Table2[[#This Row],[WMPInitiativeActivity]]="","x",IF(Table2[[#This Row],[WMPInitiativeActivity]]="other", Table2[[#This Row],[ActivityNameifOther]], INDEX('Initiative mapping-DO NOT EDIT'!$C$3:$C$91,MATCH(Table2[[#This Row],[WMPInitiativeActivity]],'Initiative mapping-DO NOT EDIT'!$D$3:$D$91,0))))</f>
        <v>16</v>
      </c>
      <c r="H70" s="47" t="s">
        <v>288</v>
      </c>
      <c r="I70" s="50" t="s">
        <v>318</v>
      </c>
      <c r="J70"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Inspections_Removal and remediation of trees with strike potential to electric lines and equipment  _BVVMI-015-1_2022</v>
      </c>
      <c r="K70" s="54">
        <v>64</v>
      </c>
      <c r="L70" s="33" t="s">
        <v>319</v>
      </c>
      <c r="M70" s="54">
        <v>88</v>
      </c>
      <c r="N70" s="54">
        <v>18</v>
      </c>
      <c r="O70" s="54">
        <v>36</v>
      </c>
      <c r="P70" s="54">
        <v>66</v>
      </c>
      <c r="Q70" s="60">
        <v>88</v>
      </c>
      <c r="R70" s="54">
        <v>20</v>
      </c>
      <c r="S70" s="54">
        <v>67</v>
      </c>
      <c r="T70" s="54">
        <v>116</v>
      </c>
      <c r="U70" s="61"/>
      <c r="V70" s="54" t="s">
        <v>127</v>
      </c>
      <c r="W70" s="28" t="s">
        <v>127</v>
      </c>
      <c r="X70" s="28" t="s">
        <v>127</v>
      </c>
      <c r="Y70" s="28" t="s">
        <v>127</v>
      </c>
      <c r="Z70" s="28"/>
      <c r="AA70" s="33" t="s">
        <v>135</v>
      </c>
      <c r="AB70" s="28" t="s">
        <v>127</v>
      </c>
      <c r="AC70" s="2"/>
      <c r="AD70" s="2"/>
      <c r="AE70" s="27"/>
      <c r="AF70" s="32"/>
      <c r="AG70" s="31"/>
      <c r="AH70" s="31"/>
    </row>
    <row r="71" spans="1:34" customFormat="1" ht="53.45" customHeight="1" x14ac:dyDescent="0.25">
      <c r="A71" s="2" t="str">
        <f>'READ ME FIRST'!$D$12</f>
        <v>BVES</v>
      </c>
      <c r="B71" s="39">
        <f>'READ ME FIRST'!$D$15</f>
        <v>44683</v>
      </c>
      <c r="C71" s="43" t="s">
        <v>277</v>
      </c>
      <c r="D71" s="36" t="str">
        <f>IF(Table2[[#This Row],[WMPInitiativeCategory]]="", "",INDEX('Initiative mapping-DO NOT EDIT'!$H$3:$H$12, MATCH(Table2[[#This Row],[WMPInitiativeCategory]],'Initiative mapping-DO NOT EDIT'!$G$3:$G$12,0)))</f>
        <v>7.3.5.</v>
      </c>
      <c r="E71" s="43" t="s">
        <v>320</v>
      </c>
      <c r="F71" s="29"/>
      <c r="G71" s="2">
        <f>IF(Table2[[#This Row],[WMPInitiativeActivity]]="","x",IF(Table2[[#This Row],[WMPInitiativeActivity]]="other", Table2[[#This Row],[ActivityNameifOther]], INDEX('Initiative mapping-DO NOT EDIT'!$C$3:$C$91,MATCH(Table2[[#This Row],[WMPInitiativeActivity]],'Initiative mapping-DO NOT EDIT'!$D$3:$D$91,0))))</f>
        <v>17</v>
      </c>
      <c r="H71" s="47" t="s">
        <v>274</v>
      </c>
      <c r="I71" s="50" t="s">
        <v>321</v>
      </c>
      <c r="J7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Inspections_Substation inspection _BVAMI-015-2
BVVMI-016_2022</v>
      </c>
      <c r="K71" s="54">
        <v>91</v>
      </c>
      <c r="L71" s="33" t="s">
        <v>322</v>
      </c>
      <c r="M71" s="54">
        <v>144</v>
      </c>
      <c r="N71" s="54">
        <v>36</v>
      </c>
      <c r="O71" s="54">
        <v>72</v>
      </c>
      <c r="P71" s="54">
        <v>108</v>
      </c>
      <c r="Q71" s="61">
        <v>144</v>
      </c>
      <c r="R71" s="54">
        <v>39</v>
      </c>
      <c r="S71" s="54">
        <v>78</v>
      </c>
      <c r="T71" s="54">
        <v>117</v>
      </c>
      <c r="U71" s="61"/>
      <c r="V71" s="54" t="s">
        <v>127</v>
      </c>
      <c r="W71" s="28" t="s">
        <v>127</v>
      </c>
      <c r="X71" s="28" t="s">
        <v>127</v>
      </c>
      <c r="Y71" s="28" t="s">
        <v>127</v>
      </c>
      <c r="Z71" s="28"/>
      <c r="AA71" s="33" t="s">
        <v>135</v>
      </c>
      <c r="AB71" s="28" t="s">
        <v>127</v>
      </c>
      <c r="AC71" s="2"/>
      <c r="AD71" s="2"/>
      <c r="AE71" s="27"/>
      <c r="AF71" s="32"/>
      <c r="AG71" s="31"/>
      <c r="AH71" s="31"/>
    </row>
    <row r="72" spans="1:34" customFormat="1" ht="128.44999999999999" customHeight="1" x14ac:dyDescent="0.25">
      <c r="A72" s="2" t="str">
        <f>'READ ME FIRST'!$D$12</f>
        <v>BVES</v>
      </c>
      <c r="B72" s="39">
        <f>'READ ME FIRST'!$D$15</f>
        <v>44683</v>
      </c>
      <c r="C72" s="43" t="s">
        <v>277</v>
      </c>
      <c r="D72" s="36" t="str">
        <f>IF(Table2[[#This Row],[WMPInitiativeCategory]]="", "",INDEX('Initiative mapping-DO NOT EDIT'!$H$3:$H$12, MATCH(Table2[[#This Row],[WMPInitiativeCategory]],'Initiative mapping-DO NOT EDIT'!$G$3:$G$12,0)))</f>
        <v>7.3.5.</v>
      </c>
      <c r="E72" s="43" t="s">
        <v>323</v>
      </c>
      <c r="F72" s="29"/>
      <c r="G72" s="2">
        <f>IF(Table2[[#This Row],[WMPInitiativeActivity]]="","x",IF(Table2[[#This Row],[WMPInitiativeActivity]]="other", Table2[[#This Row],[ActivityNameifOther]], INDEX('Initiative mapping-DO NOT EDIT'!$C$3:$C$91,MATCH(Table2[[#This Row],[WMPInitiativeActivity]],'Initiative mapping-DO NOT EDIT'!$D$3:$D$91,0))))</f>
        <v>18</v>
      </c>
      <c r="H72" s="47" t="s">
        <v>324</v>
      </c>
      <c r="I72" s="35" t="s">
        <v>325</v>
      </c>
      <c r="J7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Inspections_Substation vegetation management  _BVVMI-017_2022</v>
      </c>
      <c r="K72" s="54">
        <v>64</v>
      </c>
      <c r="L72" s="33" t="s">
        <v>127</v>
      </c>
      <c r="M72" s="54" t="s">
        <v>127</v>
      </c>
      <c r="N72" s="54" t="s">
        <v>127</v>
      </c>
      <c r="O72" s="54" t="s">
        <v>127</v>
      </c>
      <c r="P72" s="54" t="s">
        <v>127</v>
      </c>
      <c r="Q72" s="60" t="s">
        <v>127</v>
      </c>
      <c r="R72" s="54" t="s">
        <v>127</v>
      </c>
      <c r="S72" s="54" t="s">
        <v>127</v>
      </c>
      <c r="T72" s="54" t="s">
        <v>127</v>
      </c>
      <c r="U72" s="61"/>
      <c r="V72" s="54" t="s">
        <v>326</v>
      </c>
      <c r="W72" s="28" t="s">
        <v>327</v>
      </c>
      <c r="X72" s="28" t="s">
        <v>327</v>
      </c>
      <c r="Y72" s="28" t="s">
        <v>327</v>
      </c>
      <c r="Z72" s="28"/>
      <c r="AA72" s="33" t="s">
        <v>135</v>
      </c>
      <c r="AB72" s="28" t="s">
        <v>127</v>
      </c>
      <c r="AC72" s="2"/>
      <c r="AD72" s="2"/>
      <c r="AE72" s="27"/>
      <c r="AF72" s="32"/>
      <c r="AG72" s="31"/>
      <c r="AH72" s="31"/>
    </row>
    <row r="73" spans="1:34" customFormat="1" ht="61.15" customHeight="1" x14ac:dyDescent="0.25">
      <c r="A73" s="2" t="str">
        <f>'READ ME FIRST'!$D$12</f>
        <v>BVES</v>
      </c>
      <c r="B73" s="39">
        <f>'READ ME FIRST'!$D$15</f>
        <v>44683</v>
      </c>
      <c r="C73" s="43" t="s">
        <v>277</v>
      </c>
      <c r="D73" s="36" t="str">
        <f>IF(Table2[[#This Row],[WMPInitiativeCategory]]="", "",INDEX('Initiative mapping-DO NOT EDIT'!$H$3:$H$12, MATCH(Table2[[#This Row],[WMPInitiativeCategory]],'Initiative mapping-DO NOT EDIT'!$G$3:$G$12,0)))</f>
        <v>7.3.5.</v>
      </c>
      <c r="E73" s="43" t="s">
        <v>328</v>
      </c>
      <c r="F73" s="29"/>
      <c r="G73" s="2">
        <f>IF(Table2[[#This Row],[WMPInitiativeActivity]]="","x",IF(Table2[[#This Row],[WMPInitiativeActivity]]="other", Table2[[#This Row],[ActivityNameifOther]], INDEX('Initiative mapping-DO NOT EDIT'!$C$3:$C$91,MATCH(Table2[[#This Row],[WMPInitiativeActivity]],'Initiative mapping-DO NOT EDIT'!$D$3:$D$91,0))))</f>
        <v>19</v>
      </c>
      <c r="H73" s="47" t="s">
        <v>329</v>
      </c>
      <c r="I73" s="50" t="s">
        <v>330</v>
      </c>
      <c r="J7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Inspections_Vegetation management enterprise system_BVDG-001-2
BVVMI-018_2022</v>
      </c>
      <c r="K73" s="54">
        <v>64</v>
      </c>
      <c r="L73" s="33" t="s">
        <v>127</v>
      </c>
      <c r="M73" s="54" t="s">
        <v>127</v>
      </c>
      <c r="N73" s="54" t="s">
        <v>127</v>
      </c>
      <c r="O73" s="54" t="s">
        <v>127</v>
      </c>
      <c r="P73" s="54" t="s">
        <v>127</v>
      </c>
      <c r="Q73" s="60" t="s">
        <v>127</v>
      </c>
      <c r="R73" s="54" t="s">
        <v>127</v>
      </c>
      <c r="S73" s="54" t="s">
        <v>127</v>
      </c>
      <c r="T73" s="54" t="s">
        <v>127</v>
      </c>
      <c r="U73" s="61"/>
      <c r="V73" s="54" t="s">
        <v>331</v>
      </c>
      <c r="W73" s="28" t="s">
        <v>332</v>
      </c>
      <c r="X73" s="28" t="s">
        <v>332</v>
      </c>
      <c r="Y73" s="28" t="s">
        <v>332</v>
      </c>
      <c r="Z73" s="28"/>
      <c r="AA73" s="34" t="s">
        <v>135</v>
      </c>
      <c r="AB73" s="28" t="s">
        <v>127</v>
      </c>
      <c r="AC73" s="2"/>
      <c r="AD73" s="2"/>
      <c r="AE73" s="27"/>
      <c r="AF73" s="32"/>
      <c r="AG73" s="31"/>
      <c r="AH73" s="31"/>
    </row>
    <row r="74" spans="1:34" customFormat="1" ht="61.9" customHeight="1" x14ac:dyDescent="0.25">
      <c r="A74" s="2" t="str">
        <f>'READ ME FIRST'!$D$12</f>
        <v>BVES</v>
      </c>
      <c r="B74" s="39">
        <f>'READ ME FIRST'!$D$15</f>
        <v>44683</v>
      </c>
      <c r="C74" s="43" t="s">
        <v>277</v>
      </c>
      <c r="D74" s="36" t="str">
        <f>IF(Table2[[#This Row],[WMPInitiativeCategory]]="", "",INDEX('Initiative mapping-DO NOT EDIT'!$H$3:$H$12, MATCH(Table2[[#This Row],[WMPInitiativeCategory]],'Initiative mapping-DO NOT EDIT'!$G$3:$G$12,0)))</f>
        <v>7.3.5.</v>
      </c>
      <c r="E74" s="43" t="s">
        <v>333</v>
      </c>
      <c r="F74" s="29"/>
      <c r="G74" s="2">
        <f>IF(Table2[[#This Row],[WMPInitiativeActivity]]="","x",IF(Table2[[#This Row],[WMPInitiativeActivity]]="other", Table2[[#This Row],[ActivityNameifOther]], INDEX('Initiative mapping-DO NOT EDIT'!$C$3:$C$91,MATCH(Table2[[#This Row],[WMPInitiativeActivity]],'Initiative mapping-DO NOT EDIT'!$D$3:$D$91,0))))</f>
        <v>20</v>
      </c>
      <c r="H74" s="47" t="s">
        <v>288</v>
      </c>
      <c r="I74" s="50" t="s">
        <v>334</v>
      </c>
      <c r="J7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Inspections_Vegetation management to achieve clearances around electric lines and equipment  _BVVMI-015-3
BVVMI-019_2022</v>
      </c>
      <c r="K74" s="54">
        <v>65</v>
      </c>
      <c r="L74" s="33" t="s">
        <v>335</v>
      </c>
      <c r="M74" s="54">
        <v>72</v>
      </c>
      <c r="N74" s="54">
        <v>18</v>
      </c>
      <c r="O74" s="54">
        <v>36</v>
      </c>
      <c r="P74" s="54">
        <v>54</v>
      </c>
      <c r="Q74" s="60">
        <v>72</v>
      </c>
      <c r="R74" s="54">
        <v>36.6</v>
      </c>
      <c r="S74" s="54">
        <v>61.62</v>
      </c>
      <c r="T74" s="54">
        <v>74.459999999999994</v>
      </c>
      <c r="U74" s="61"/>
      <c r="V74" s="54" t="s">
        <v>127</v>
      </c>
      <c r="W74" s="28" t="s">
        <v>127</v>
      </c>
      <c r="X74" s="28" t="s">
        <v>127</v>
      </c>
      <c r="Y74" s="28" t="s">
        <v>127</v>
      </c>
      <c r="Z74" s="28"/>
      <c r="AA74" s="34" t="s">
        <v>135</v>
      </c>
      <c r="AB74" s="28" t="s">
        <v>127</v>
      </c>
      <c r="AC74" s="2"/>
      <c r="AD74" s="2"/>
      <c r="AE74" s="27"/>
      <c r="AF74" s="32"/>
      <c r="AG74" s="31"/>
      <c r="AH74" s="31"/>
    </row>
    <row r="75" spans="1:34" customFormat="1" ht="61.9" customHeight="1" x14ac:dyDescent="0.25">
      <c r="A75" s="2" t="str">
        <f>'READ ME FIRST'!$D$12</f>
        <v>BVES</v>
      </c>
      <c r="B75" s="39">
        <f>'READ ME FIRST'!$D$15</f>
        <v>44683</v>
      </c>
      <c r="C75" s="43" t="s">
        <v>277</v>
      </c>
      <c r="D75" s="36" t="str">
        <f>IF(Table2[[#This Row],[WMPInitiativeCategory]]="", "",INDEX('Initiative mapping-DO NOT EDIT'!$H$3:$H$12, MATCH(Table2[[#This Row],[WMPInitiativeCategory]],'Initiative mapping-DO NOT EDIT'!$G$3:$G$12,0)))</f>
        <v>7.3.5.</v>
      </c>
      <c r="E75" s="43" t="s">
        <v>336</v>
      </c>
      <c r="F75" s="29"/>
      <c r="G75" s="2">
        <f>IF(Table2[[#This Row],[WMPInitiativeActivity]]="","x",IF(Table2[[#This Row],[WMPInitiativeActivity]]="other", Table2[[#This Row],[ActivityNameifOther]], INDEX('Initiative mapping-DO NOT EDIT'!$C$3:$C$91,MATCH(Table2[[#This Row],[WMPInitiativeActivity]],'Initiative mapping-DO NOT EDIT'!$D$3:$D$91,0))))</f>
        <v>21</v>
      </c>
      <c r="H75" s="47" t="s">
        <v>439</v>
      </c>
      <c r="I75" s="50"/>
      <c r="J75" s="33"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Inspections_Vegetation management activities post-fire __2022</v>
      </c>
      <c r="K75" s="54"/>
      <c r="L75" s="33" t="s">
        <v>127</v>
      </c>
      <c r="M75" s="54" t="s">
        <v>127</v>
      </c>
      <c r="N75" s="54" t="s">
        <v>127</v>
      </c>
      <c r="O75" s="54" t="s">
        <v>127</v>
      </c>
      <c r="P75" s="54" t="s">
        <v>127</v>
      </c>
      <c r="Q75" s="60" t="s">
        <v>127</v>
      </c>
      <c r="R75" s="54" t="s">
        <v>127</v>
      </c>
      <c r="S75" s="54" t="s">
        <v>127</v>
      </c>
      <c r="T75" s="54" t="s">
        <v>127</v>
      </c>
      <c r="U75" s="54"/>
      <c r="V75" s="54" t="s">
        <v>440</v>
      </c>
      <c r="W75" s="28" t="s">
        <v>127</v>
      </c>
      <c r="X75" s="28" t="s">
        <v>127</v>
      </c>
      <c r="Y75" s="28" t="s">
        <v>127</v>
      </c>
      <c r="Z75" s="28"/>
      <c r="AA75" s="33" t="s">
        <v>135</v>
      </c>
      <c r="AB75" s="28" t="s">
        <v>127</v>
      </c>
      <c r="AC75" s="2"/>
      <c r="AD75" s="2"/>
      <c r="AE75" s="27"/>
      <c r="AF75" s="32"/>
      <c r="AG75" s="31"/>
      <c r="AH75" s="31"/>
    </row>
    <row r="76" spans="1:34" customFormat="1" ht="58.9" customHeight="1" x14ac:dyDescent="0.25">
      <c r="A76" s="2" t="str">
        <f>'READ ME FIRST'!$D$12</f>
        <v>BVES</v>
      </c>
      <c r="B76" s="39">
        <f>'READ ME FIRST'!$D$15</f>
        <v>44683</v>
      </c>
      <c r="C76" s="43" t="s">
        <v>337</v>
      </c>
      <c r="D76" s="36" t="str">
        <f>IF(Table2[[#This Row],[WMPInitiativeCategory]]="", "",INDEX('Initiative mapping-DO NOT EDIT'!$H$3:$H$12, MATCH(Table2[[#This Row],[WMPInitiativeCategory]],'Initiative mapping-DO NOT EDIT'!$G$3:$G$12,0)))</f>
        <v>7.3.6.</v>
      </c>
      <c r="E76" s="43" t="s">
        <v>338</v>
      </c>
      <c r="F76" s="29"/>
      <c r="G76" s="2">
        <f>IF(Table2[[#This Row],[WMPInitiativeActivity]]="","x",IF(Table2[[#This Row],[WMPInitiativeActivity]]="other", Table2[[#This Row],[ActivityNameifOther]], INDEX('Initiative mapping-DO NOT EDIT'!$C$3:$C$91,MATCH(Table2[[#This Row],[WMPInitiativeActivity]],'Initiative mapping-DO NOT EDIT'!$D$3:$D$91,0))))</f>
        <v>1</v>
      </c>
      <c r="H76" s="47" t="s">
        <v>196</v>
      </c>
      <c r="I76" s="50" t="s">
        <v>339</v>
      </c>
      <c r="J7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Protocols_Automatic recloser operations  _BVGDSH-008-2
BVGOOP-001_2022</v>
      </c>
      <c r="K76" s="54">
        <v>65</v>
      </c>
      <c r="L76" s="33" t="s">
        <v>127</v>
      </c>
      <c r="M76" s="54" t="s">
        <v>127</v>
      </c>
      <c r="N76" s="54" t="s">
        <v>127</v>
      </c>
      <c r="O76" s="54" t="s">
        <v>127</v>
      </c>
      <c r="P76" s="54" t="s">
        <v>127</v>
      </c>
      <c r="Q76" s="60" t="s">
        <v>127</v>
      </c>
      <c r="R76" s="54" t="s">
        <v>127</v>
      </c>
      <c r="S76" s="54" t="s">
        <v>127</v>
      </c>
      <c r="T76" s="54" t="s">
        <v>127</v>
      </c>
      <c r="U76" s="61"/>
      <c r="V76" s="54" t="s">
        <v>127</v>
      </c>
      <c r="W76" s="28" t="s">
        <v>127</v>
      </c>
      <c r="X76" s="28" t="s">
        <v>127</v>
      </c>
      <c r="Y76" s="28" t="s">
        <v>127</v>
      </c>
      <c r="Z76" s="28"/>
      <c r="AA76" s="33" t="s">
        <v>128</v>
      </c>
      <c r="AB76" s="28" t="s">
        <v>127</v>
      </c>
      <c r="AC76" s="2"/>
      <c r="AD76" s="2"/>
      <c r="AE76" s="27"/>
      <c r="AF76" s="32"/>
      <c r="AG76" s="31"/>
      <c r="AH76" s="31"/>
    </row>
    <row r="77" spans="1:34" customFormat="1" ht="58.9" customHeight="1" x14ac:dyDescent="0.25">
      <c r="A77" s="2" t="str">
        <f>'READ ME FIRST'!$D$12</f>
        <v>BVES</v>
      </c>
      <c r="B77" s="39">
        <f>'READ ME FIRST'!$D$15</f>
        <v>44683</v>
      </c>
      <c r="C77" s="43" t="s">
        <v>337</v>
      </c>
      <c r="D77" s="36" t="str">
        <f>IF(Table2[[#This Row],[WMPInitiativeCategory]]="", "",INDEX('Initiative mapping-DO NOT EDIT'!$H$3:$H$12, MATCH(Table2[[#This Row],[WMPInitiativeCategory]],'Initiative mapping-DO NOT EDIT'!$G$3:$G$12,0)))</f>
        <v>7.3.6.</v>
      </c>
      <c r="E77" s="43" t="s">
        <v>340</v>
      </c>
      <c r="F77" s="29"/>
      <c r="G77" s="2">
        <f>IF(Table2[[#This Row],[WMPInitiativeActivity]]="","x",IF(Table2[[#This Row],[WMPInitiativeActivity]]="other", Table2[[#This Row],[ActivityNameifOther]], INDEX('Initiative mapping-DO NOT EDIT'!$C$3:$C$91,MATCH(Table2[[#This Row],[WMPInitiativeActivity]],'Initiative mapping-DO NOT EDIT'!$D$3:$D$91,0))))</f>
        <v>2</v>
      </c>
      <c r="H77" s="47" t="s">
        <v>341</v>
      </c>
      <c r="I77" s="50"/>
      <c r="J77" s="33"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Protocols_Protective equipment and device settings__2022</v>
      </c>
      <c r="K77" s="54"/>
      <c r="L77" s="33" t="s">
        <v>127</v>
      </c>
      <c r="M77" s="54" t="s">
        <v>127</v>
      </c>
      <c r="N77" s="54" t="s">
        <v>127</v>
      </c>
      <c r="O77" s="54" t="s">
        <v>127</v>
      </c>
      <c r="P77" s="54" t="s">
        <v>127</v>
      </c>
      <c r="Q77" s="61" t="s">
        <v>127</v>
      </c>
      <c r="R77" s="54" t="s">
        <v>127</v>
      </c>
      <c r="S77" s="54" t="s">
        <v>127</v>
      </c>
      <c r="T77" s="54" t="s">
        <v>127</v>
      </c>
      <c r="U77" s="54"/>
      <c r="V77" s="54" t="s">
        <v>127</v>
      </c>
      <c r="W77" s="28" t="s">
        <v>127</v>
      </c>
      <c r="X77" s="28" t="s">
        <v>127</v>
      </c>
      <c r="Y77" s="28" t="s">
        <v>127</v>
      </c>
      <c r="Z77" s="28"/>
      <c r="AA77" s="33" t="s">
        <v>127</v>
      </c>
      <c r="AB77" s="28" t="s">
        <v>127</v>
      </c>
      <c r="AC77" s="2"/>
      <c r="AD77" s="2"/>
      <c r="AE77" s="27"/>
      <c r="AF77" s="32"/>
      <c r="AG77" s="31"/>
      <c r="AH77" s="31"/>
    </row>
    <row r="78" spans="1:34" customFormat="1" ht="61.15" customHeight="1" x14ac:dyDescent="0.25">
      <c r="A78" s="2" t="str">
        <f>'READ ME FIRST'!$D$12</f>
        <v>BVES</v>
      </c>
      <c r="B78" s="39">
        <f>'READ ME FIRST'!$D$15</f>
        <v>44683</v>
      </c>
      <c r="C78" s="43" t="s">
        <v>337</v>
      </c>
      <c r="D78" s="36" t="str">
        <f>IF(Table2[[#This Row],[WMPInitiativeCategory]]="", "",INDEX('Initiative mapping-DO NOT EDIT'!$H$3:$H$12, MATCH(Table2[[#This Row],[WMPInitiativeCategory]],'Initiative mapping-DO NOT EDIT'!$G$3:$G$12,0)))</f>
        <v>7.3.6.</v>
      </c>
      <c r="E78" s="43" t="s">
        <v>342</v>
      </c>
      <c r="F78" s="29"/>
      <c r="G78" s="2">
        <f>IF(Table2[[#This Row],[WMPInitiativeActivity]]="","x",IF(Table2[[#This Row],[WMPInitiativeActivity]]="other", Table2[[#This Row],[ActivityNameifOther]], INDEX('Initiative mapping-DO NOT EDIT'!$C$3:$C$91,MATCH(Table2[[#This Row],[WMPInitiativeActivity]],'Initiative mapping-DO NOT EDIT'!$D$3:$D$91,0))))</f>
        <v>3</v>
      </c>
      <c r="H78" s="47" t="s">
        <v>285</v>
      </c>
      <c r="I78" s="50" t="s">
        <v>343</v>
      </c>
      <c r="J7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Protocols_Crew-accompanying ignition prevention and suppression resources and services _BVEPP-004-5
BVGOOP-002-1_2022</v>
      </c>
      <c r="K78" s="54">
        <v>65</v>
      </c>
      <c r="L78" s="33" t="s">
        <v>127</v>
      </c>
      <c r="M78" s="54" t="s">
        <v>127</v>
      </c>
      <c r="N78" s="54" t="s">
        <v>127</v>
      </c>
      <c r="O78" s="54" t="s">
        <v>127</v>
      </c>
      <c r="P78" s="54" t="s">
        <v>127</v>
      </c>
      <c r="Q78" s="60" t="s">
        <v>127</v>
      </c>
      <c r="R78" s="54" t="s">
        <v>127</v>
      </c>
      <c r="S78" s="54" t="s">
        <v>127</v>
      </c>
      <c r="T78" s="54" t="s">
        <v>127</v>
      </c>
      <c r="U78" s="61"/>
      <c r="V78" s="54" t="s">
        <v>344</v>
      </c>
      <c r="W78" s="28" t="s">
        <v>127</v>
      </c>
      <c r="X78" s="28" t="s">
        <v>127</v>
      </c>
      <c r="Y78" s="28" t="s">
        <v>127</v>
      </c>
      <c r="Z78" s="54"/>
      <c r="AA78" s="34" t="s">
        <v>135</v>
      </c>
      <c r="AB78" s="28" t="s">
        <v>127</v>
      </c>
      <c r="AC78" s="2"/>
      <c r="AD78" s="2"/>
      <c r="AE78" s="27"/>
      <c r="AF78" s="32"/>
      <c r="AG78" s="31"/>
      <c r="AH78" s="31"/>
    </row>
    <row r="79" spans="1:34" customFormat="1" ht="80.45" customHeight="1" x14ac:dyDescent="0.25">
      <c r="A79" s="2" t="str">
        <f>'READ ME FIRST'!$D$12</f>
        <v>BVES</v>
      </c>
      <c r="B79" s="39">
        <f>'READ ME FIRST'!$D$15</f>
        <v>44683</v>
      </c>
      <c r="C79" s="43" t="s">
        <v>337</v>
      </c>
      <c r="D79" s="36" t="str">
        <f>IF(Table2[[#This Row],[WMPInitiativeCategory]]="", "",INDEX('Initiative mapping-DO NOT EDIT'!$H$3:$H$12, MATCH(Table2[[#This Row],[WMPInitiativeCategory]],'Initiative mapping-DO NOT EDIT'!$G$3:$G$12,0)))</f>
        <v>7.3.6.</v>
      </c>
      <c r="E79" s="43" t="s">
        <v>345</v>
      </c>
      <c r="F79" s="29"/>
      <c r="G79" s="2">
        <f>IF(Table2[[#This Row],[WMPInitiativeActivity]]="","x",IF(Table2[[#This Row],[WMPInitiativeActivity]]="other", Table2[[#This Row],[ActivityNameifOther]], INDEX('Initiative mapping-DO NOT EDIT'!$C$3:$C$91,MATCH(Table2[[#This Row],[WMPInitiativeActivity]],'Initiative mapping-DO NOT EDIT'!$D$3:$D$91,0))))</f>
        <v>4</v>
      </c>
      <c r="H79" s="47" t="s">
        <v>346</v>
      </c>
      <c r="I79" s="35" t="s">
        <v>347</v>
      </c>
      <c r="J7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Protocols_Personnel work procedures and training in conditions of elevated fire risk  _BVGOOP-003-2_2022</v>
      </c>
      <c r="K79" s="54">
        <v>65</v>
      </c>
      <c r="L79" s="33" t="s">
        <v>127</v>
      </c>
      <c r="M79" s="54" t="s">
        <v>127</v>
      </c>
      <c r="N79" s="54" t="s">
        <v>127</v>
      </c>
      <c r="O79" s="54" t="s">
        <v>127</v>
      </c>
      <c r="P79" s="54" t="s">
        <v>127</v>
      </c>
      <c r="Q79" s="60" t="s">
        <v>127</v>
      </c>
      <c r="R79" s="54" t="s">
        <v>127</v>
      </c>
      <c r="S79" s="54" t="s">
        <v>127</v>
      </c>
      <c r="T79" s="54" t="s">
        <v>127</v>
      </c>
      <c r="U79" s="61"/>
      <c r="V79" s="54" t="s">
        <v>348</v>
      </c>
      <c r="W79" s="28" t="s">
        <v>127</v>
      </c>
      <c r="X79" s="28" t="s">
        <v>127</v>
      </c>
      <c r="Y79" s="28" t="s">
        <v>127</v>
      </c>
      <c r="Z79" s="54"/>
      <c r="AA79" s="33" t="s">
        <v>135</v>
      </c>
      <c r="AB79" s="28" t="s">
        <v>127</v>
      </c>
      <c r="AC79" s="2"/>
      <c r="AD79" s="2"/>
      <c r="AE79" s="27"/>
      <c r="AF79" s="32"/>
      <c r="AG79" s="31"/>
      <c r="AH79" s="31"/>
    </row>
    <row r="80" spans="1:34" customFormat="1" ht="79.150000000000006" customHeight="1" x14ac:dyDescent="0.25">
      <c r="A80" s="2" t="str">
        <f>'READ ME FIRST'!$D$12</f>
        <v>BVES</v>
      </c>
      <c r="B80" s="39">
        <f>'READ ME FIRST'!$D$15</f>
        <v>44683</v>
      </c>
      <c r="C80" s="43" t="s">
        <v>337</v>
      </c>
      <c r="D80" s="36" t="str">
        <f>IF(Table2[[#This Row],[WMPInitiativeCategory]]="", "",INDEX('Initiative mapping-DO NOT EDIT'!$H$3:$H$12, MATCH(Table2[[#This Row],[WMPInitiativeCategory]],'Initiative mapping-DO NOT EDIT'!$G$3:$G$12,0)))</f>
        <v>7.3.6.</v>
      </c>
      <c r="E80" s="43" t="s">
        <v>349</v>
      </c>
      <c r="F80" s="29"/>
      <c r="G80" s="2">
        <f>IF(Table2[[#This Row],[WMPInitiativeActivity]]="","x",IF(Table2[[#This Row],[WMPInitiativeActivity]]="other", Table2[[#This Row],[ActivityNameifOther]], INDEX('Initiative mapping-DO NOT EDIT'!$C$3:$C$91,MATCH(Table2[[#This Row],[WMPInitiativeActivity]],'Initiative mapping-DO NOT EDIT'!$D$3:$D$91,0))))</f>
        <v>5</v>
      </c>
      <c r="H80" s="47" t="s">
        <v>346</v>
      </c>
      <c r="I80" s="35" t="s">
        <v>350</v>
      </c>
      <c r="J80"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Protocols_Protocols for PSPS re-energization _BVGOOP-003-3_2022</v>
      </c>
      <c r="K80" s="54">
        <v>66</v>
      </c>
      <c r="L80" s="33" t="s">
        <v>127</v>
      </c>
      <c r="M80" s="54" t="s">
        <v>127</v>
      </c>
      <c r="N80" s="54" t="s">
        <v>127</v>
      </c>
      <c r="O80" s="54" t="s">
        <v>127</v>
      </c>
      <c r="P80" s="54" t="s">
        <v>127</v>
      </c>
      <c r="Q80" s="60" t="s">
        <v>127</v>
      </c>
      <c r="R80" s="54" t="s">
        <v>127</v>
      </c>
      <c r="S80" s="54" t="s">
        <v>127</v>
      </c>
      <c r="T80" s="54" t="s">
        <v>127</v>
      </c>
      <c r="U80" s="61"/>
      <c r="V80" s="54" t="s">
        <v>348</v>
      </c>
      <c r="W80" s="28" t="s">
        <v>127</v>
      </c>
      <c r="X80" s="28" t="s">
        <v>127</v>
      </c>
      <c r="Y80" s="28" t="s">
        <v>127</v>
      </c>
      <c r="Z80" s="54"/>
      <c r="AA80" s="33" t="s">
        <v>135</v>
      </c>
      <c r="AB80" s="28" t="s">
        <v>127</v>
      </c>
      <c r="AC80" s="2"/>
      <c r="AD80" s="2"/>
      <c r="AE80" s="27"/>
      <c r="AF80" s="32"/>
      <c r="AG80" s="31"/>
      <c r="AH80" s="31"/>
    </row>
    <row r="81" spans="1:34" customFormat="1" ht="72" customHeight="1" x14ac:dyDescent="0.25">
      <c r="A81" s="2" t="str">
        <f>'READ ME FIRST'!$D$12</f>
        <v>BVES</v>
      </c>
      <c r="B81" s="39">
        <f>'READ ME FIRST'!$D$15</f>
        <v>44683</v>
      </c>
      <c r="C81" s="43" t="s">
        <v>337</v>
      </c>
      <c r="D81" s="36" t="str">
        <f>IF(Table2[[#This Row],[WMPInitiativeCategory]]="", "",INDEX('Initiative mapping-DO NOT EDIT'!$H$3:$H$12, MATCH(Table2[[#This Row],[WMPInitiativeCategory]],'Initiative mapping-DO NOT EDIT'!$G$3:$G$12,0)))</f>
        <v>7.3.6.</v>
      </c>
      <c r="E81" s="43" t="s">
        <v>351</v>
      </c>
      <c r="F81" s="29"/>
      <c r="G81" s="2">
        <f>IF(Table2[[#This Row],[WMPInitiativeActivity]]="","x",IF(Table2[[#This Row],[WMPInitiativeActivity]]="other", Table2[[#This Row],[ActivityNameifOther]], INDEX('Initiative mapping-DO NOT EDIT'!$C$3:$C$91,MATCH(Table2[[#This Row],[WMPInitiativeActivity]],'Initiative mapping-DO NOT EDIT'!$D$3:$D$91,0))))</f>
        <v>6</v>
      </c>
      <c r="H81" s="47" t="s">
        <v>346</v>
      </c>
      <c r="I81" s="35" t="s">
        <v>352</v>
      </c>
      <c r="J8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Protocols_PSPS events and mitigation of PSPS impacts  _BVGOOP-003-1_2022</v>
      </c>
      <c r="K81" s="54">
        <v>66</v>
      </c>
      <c r="L81" s="33" t="s">
        <v>127</v>
      </c>
      <c r="M81" s="54" t="s">
        <v>127</v>
      </c>
      <c r="N81" s="54" t="s">
        <v>127</v>
      </c>
      <c r="O81" s="54" t="s">
        <v>127</v>
      </c>
      <c r="P81" s="54" t="s">
        <v>127</v>
      </c>
      <c r="Q81" s="60" t="s">
        <v>127</v>
      </c>
      <c r="R81" s="54" t="s">
        <v>127</v>
      </c>
      <c r="S81" s="54" t="s">
        <v>127</v>
      </c>
      <c r="T81" s="54" t="s">
        <v>127</v>
      </c>
      <c r="U81" s="61"/>
      <c r="V81" s="54" t="s">
        <v>348</v>
      </c>
      <c r="W81" s="28" t="s">
        <v>127</v>
      </c>
      <c r="X81" s="28" t="s">
        <v>127</v>
      </c>
      <c r="Y81" s="28" t="s">
        <v>127</v>
      </c>
      <c r="Z81" s="54"/>
      <c r="AA81" s="33" t="s">
        <v>135</v>
      </c>
      <c r="AB81" s="28" t="s">
        <v>127</v>
      </c>
      <c r="AC81" s="2"/>
      <c r="AD81" s="2"/>
      <c r="AE81" s="27"/>
      <c r="AF81" s="32"/>
      <c r="AG81" s="31"/>
      <c r="AH81" s="31"/>
    </row>
    <row r="82" spans="1:34" customFormat="1" ht="74.45" customHeight="1" x14ac:dyDescent="0.25">
      <c r="A82" s="2" t="str">
        <f>'READ ME FIRST'!$D$12</f>
        <v>BVES</v>
      </c>
      <c r="B82" s="39">
        <f>'READ ME FIRST'!$D$15</f>
        <v>44683</v>
      </c>
      <c r="C82" s="43" t="s">
        <v>337</v>
      </c>
      <c r="D82" s="36" t="str">
        <f>IF(Table2[[#This Row],[WMPInitiativeCategory]]="", "",INDEX('Initiative mapping-DO NOT EDIT'!$H$3:$H$12, MATCH(Table2[[#This Row],[WMPInitiativeCategory]],'Initiative mapping-DO NOT EDIT'!$G$3:$G$12,0)))</f>
        <v>7.3.6.</v>
      </c>
      <c r="E82" s="43" t="s">
        <v>353</v>
      </c>
      <c r="F82" s="29"/>
      <c r="G82" s="2">
        <f>IF(Table2[[#This Row],[WMPInitiativeActivity]]="","x",IF(Table2[[#This Row],[WMPInitiativeActivity]]="other", Table2[[#This Row],[ActivityNameifOther]], INDEX('Initiative mapping-DO NOT EDIT'!$C$3:$C$91,MATCH(Table2[[#This Row],[WMPInitiativeActivity]],'Initiative mapping-DO NOT EDIT'!$D$3:$D$91,0))))</f>
        <v>7</v>
      </c>
      <c r="H82" s="47" t="s">
        <v>285</v>
      </c>
      <c r="I82" s="50" t="s">
        <v>354</v>
      </c>
      <c r="J8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Protocols_Stationed and on-call ignition prevention and suppression resources and services _BVEPP-004-6
BVGOOP-002-2_2022</v>
      </c>
      <c r="K82" s="54">
        <v>65</v>
      </c>
      <c r="L82" s="33" t="s">
        <v>127</v>
      </c>
      <c r="M82" s="54" t="s">
        <v>127</v>
      </c>
      <c r="N82" s="54" t="s">
        <v>127</v>
      </c>
      <c r="O82" s="54" t="s">
        <v>127</v>
      </c>
      <c r="P82" s="54" t="s">
        <v>127</v>
      </c>
      <c r="Q82" s="60" t="s">
        <v>127</v>
      </c>
      <c r="R82" s="54" t="s">
        <v>127</v>
      </c>
      <c r="S82" s="54" t="s">
        <v>127</v>
      </c>
      <c r="T82" s="54" t="s">
        <v>127</v>
      </c>
      <c r="U82" s="61"/>
      <c r="V82" s="54" t="s">
        <v>355</v>
      </c>
      <c r="W82" s="28" t="s">
        <v>356</v>
      </c>
      <c r="X82" s="28" t="s">
        <v>356</v>
      </c>
      <c r="Y82" s="28"/>
      <c r="Z82" s="28"/>
      <c r="AA82" s="34" t="s">
        <v>135</v>
      </c>
      <c r="AB82" s="28" t="s">
        <v>127</v>
      </c>
      <c r="AC82" s="2"/>
      <c r="AD82" s="2"/>
      <c r="AE82" s="27"/>
      <c r="AF82" s="32"/>
      <c r="AG82" s="31"/>
      <c r="AH82" s="31"/>
    </row>
    <row r="83" spans="1:34" customFormat="1" ht="45" x14ac:dyDescent="0.25">
      <c r="A83" s="2" t="str">
        <f>'READ ME FIRST'!$D$12</f>
        <v>BVES</v>
      </c>
      <c r="B83" s="39">
        <f>'READ ME FIRST'!$D$15</f>
        <v>44683</v>
      </c>
      <c r="C83" s="43" t="s">
        <v>357</v>
      </c>
      <c r="D83" s="36" t="str">
        <f>IF(Table2[[#This Row],[WMPInitiativeCategory]]="", "",INDEX('Initiative mapping-DO NOT EDIT'!$H$3:$H$12, MATCH(Table2[[#This Row],[WMPInitiativeCategory]],'Initiative mapping-DO NOT EDIT'!$G$3:$G$12,0)))</f>
        <v>7.3.7.</v>
      </c>
      <c r="E83" s="43" t="s">
        <v>358</v>
      </c>
      <c r="F83" s="29"/>
      <c r="G83" s="2">
        <f>IF(Table2[[#This Row],[WMPInitiativeActivity]]="","x",IF(Table2[[#This Row],[WMPInitiativeActivity]]="other", Table2[[#This Row],[ActivityNameifOther]], INDEX('Initiative mapping-DO NOT EDIT'!$C$3:$C$91,MATCH(Table2[[#This Row],[WMPInitiativeActivity]],'Initiative mapping-DO NOT EDIT'!$D$3:$D$91,0))))</f>
        <v>1</v>
      </c>
      <c r="H83" s="47" t="s">
        <v>329</v>
      </c>
      <c r="I83" s="35" t="s">
        <v>359</v>
      </c>
      <c r="J8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BVES_Data Governance_Centralized repository for data _BVDG-001-1_2022</v>
      </c>
      <c r="K83" s="54">
        <v>66</v>
      </c>
      <c r="L83" s="33" t="s">
        <v>127</v>
      </c>
      <c r="M83" s="54" t="s">
        <v>127</v>
      </c>
      <c r="N83" s="54" t="s">
        <v>127</v>
      </c>
      <c r="O83" s="54" t="s">
        <v>127</v>
      </c>
      <c r="P83" s="54" t="s">
        <v>127</v>
      </c>
      <c r="Q83" s="60" t="s">
        <v>127</v>
      </c>
      <c r="R83" s="54" t="s">
        <v>127</v>
      </c>
      <c r="S83" s="54" t="s">
        <v>127</v>
      </c>
      <c r="T83" s="54" t="s">
        <v>127</v>
      </c>
      <c r="U83" s="61"/>
      <c r="V83" s="54" t="s">
        <v>360</v>
      </c>
      <c r="W83" s="28" t="s">
        <v>361</v>
      </c>
      <c r="X83" s="28" t="s">
        <v>361</v>
      </c>
      <c r="Y83" s="28" t="s">
        <v>361</v>
      </c>
      <c r="Z83" s="28"/>
      <c r="AA83" s="33" t="s">
        <v>135</v>
      </c>
      <c r="AB83" s="28" t="s">
        <v>127</v>
      </c>
      <c r="AC83" s="2"/>
      <c r="AD83" s="2"/>
      <c r="AE83" s="27"/>
      <c r="AF83" s="32"/>
      <c r="AG83" s="31"/>
      <c r="AH83" s="31"/>
    </row>
    <row r="84" spans="1:34" customFormat="1" ht="45" x14ac:dyDescent="0.25">
      <c r="A84" s="2" t="str">
        <f>'READ ME FIRST'!$D$12</f>
        <v>BVES</v>
      </c>
      <c r="B84" s="39">
        <f>'READ ME FIRST'!$D$15</f>
        <v>44683</v>
      </c>
      <c r="C84" s="43" t="s">
        <v>357</v>
      </c>
      <c r="D84" s="36" t="str">
        <f>IF(Table2[[#This Row],[WMPInitiativeCategory]]="", "",INDEX('Initiative mapping-DO NOT EDIT'!$H$3:$H$12, MATCH(Table2[[#This Row],[WMPInitiativeCategory]],'Initiative mapping-DO NOT EDIT'!$G$3:$G$12,0)))</f>
        <v>7.3.7.</v>
      </c>
      <c r="E84" s="43" t="s">
        <v>362</v>
      </c>
      <c r="F84" s="29"/>
      <c r="G84" s="2">
        <f>IF(Table2[[#This Row],[WMPInitiativeActivity]]="","x",IF(Table2[[#This Row],[WMPInitiativeActivity]]="other", Table2[[#This Row],[ActivityNameifOther]], INDEX('Initiative mapping-DO NOT EDIT'!$C$3:$C$91,MATCH(Table2[[#This Row],[WMPInitiativeActivity]],'Initiative mapping-DO NOT EDIT'!$D$3:$D$91,0))))</f>
        <v>2</v>
      </c>
      <c r="H84" s="49" t="s">
        <v>363</v>
      </c>
      <c r="I84" s="35" t="s">
        <v>364</v>
      </c>
      <c r="J8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BVES_Data Governance_Collaborative research on utility ignition and/or wildfire _BVDG-002_2022</v>
      </c>
      <c r="K84" s="54" t="s">
        <v>127</v>
      </c>
      <c r="L84" s="33" t="s">
        <v>127</v>
      </c>
      <c r="M84" s="54" t="s">
        <v>127</v>
      </c>
      <c r="N84" s="54" t="s">
        <v>127</v>
      </c>
      <c r="O84" s="54" t="s">
        <v>127</v>
      </c>
      <c r="P84" s="54" t="s">
        <v>127</v>
      </c>
      <c r="Q84" s="60" t="s">
        <v>127</v>
      </c>
      <c r="R84" s="54" t="s">
        <v>127</v>
      </c>
      <c r="S84" s="54" t="s">
        <v>127</v>
      </c>
      <c r="T84" s="54" t="s">
        <v>127</v>
      </c>
      <c r="U84" s="61"/>
      <c r="V84" s="54" t="s">
        <v>127</v>
      </c>
      <c r="W84" s="28" t="s">
        <v>127</v>
      </c>
      <c r="X84" s="28" t="s">
        <v>127</v>
      </c>
      <c r="Y84" s="28" t="s">
        <v>127</v>
      </c>
      <c r="Z84" s="28"/>
      <c r="AA84" s="34" t="s">
        <v>127</v>
      </c>
      <c r="AB84" s="28" t="s">
        <v>127</v>
      </c>
      <c r="AC84" s="2"/>
      <c r="AD84" s="2"/>
      <c r="AE84" s="27"/>
      <c r="AF84" s="32"/>
      <c r="AG84" s="31"/>
      <c r="AH84" s="31"/>
    </row>
    <row r="85" spans="1:34" customFormat="1" ht="45" x14ac:dyDescent="0.25">
      <c r="A85" s="2" t="str">
        <f>'READ ME FIRST'!$D$12</f>
        <v>BVES</v>
      </c>
      <c r="B85" s="39">
        <f>'READ ME FIRST'!$D$15</f>
        <v>44683</v>
      </c>
      <c r="C85" s="43" t="s">
        <v>357</v>
      </c>
      <c r="D85" s="36" t="str">
        <f>IF(Table2[[#This Row],[WMPInitiativeCategory]]="", "",INDEX('Initiative mapping-DO NOT EDIT'!$H$3:$H$12, MATCH(Table2[[#This Row],[WMPInitiativeCategory]],'Initiative mapping-DO NOT EDIT'!$G$3:$G$12,0)))</f>
        <v>7.3.7.</v>
      </c>
      <c r="E85" s="43" t="s">
        <v>365</v>
      </c>
      <c r="F85" s="29"/>
      <c r="G85" s="2">
        <f>IF(Table2[[#This Row],[WMPInitiativeActivity]]="","x",IF(Table2[[#This Row],[WMPInitiativeActivity]]="other", Table2[[#This Row],[ActivityNameifOther]], INDEX('Initiative mapping-DO NOT EDIT'!$C$3:$C$91,MATCH(Table2[[#This Row],[WMPInitiativeActivity]],'Initiative mapping-DO NOT EDIT'!$D$3:$D$91,0))))</f>
        <v>3</v>
      </c>
      <c r="H85" s="47" t="s">
        <v>441</v>
      </c>
      <c r="I85" s="35" t="s">
        <v>366</v>
      </c>
      <c r="J8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BVES_Data Governance_Documentation and disclosure of wildfire-related data and algorithms _BVDG-003_2022</v>
      </c>
      <c r="K85" s="54" t="s">
        <v>127</v>
      </c>
      <c r="L85" s="33" t="s">
        <v>127</v>
      </c>
      <c r="M85" s="54" t="s">
        <v>127</v>
      </c>
      <c r="N85" s="54" t="s">
        <v>127</v>
      </c>
      <c r="O85" s="54" t="s">
        <v>127</v>
      </c>
      <c r="P85" s="54" t="s">
        <v>127</v>
      </c>
      <c r="Q85" s="60" t="s">
        <v>127</v>
      </c>
      <c r="R85" s="54" t="s">
        <v>127</v>
      </c>
      <c r="S85" s="54" t="s">
        <v>127</v>
      </c>
      <c r="T85" s="54" t="s">
        <v>127</v>
      </c>
      <c r="U85" s="61"/>
      <c r="V85" s="54" t="s">
        <v>442</v>
      </c>
      <c r="W85" s="28" t="s">
        <v>127</v>
      </c>
      <c r="X85" s="28" t="s">
        <v>127</v>
      </c>
      <c r="Y85" s="28" t="s">
        <v>127</v>
      </c>
      <c r="Z85" s="28"/>
      <c r="AA85" s="34" t="s">
        <v>135</v>
      </c>
      <c r="AB85" s="28" t="s">
        <v>127</v>
      </c>
      <c r="AC85" s="2"/>
      <c r="AD85" s="2"/>
      <c r="AE85" s="27"/>
      <c r="AF85" s="32"/>
      <c r="AG85" s="31"/>
      <c r="AH85" s="31"/>
    </row>
    <row r="86" spans="1:34" customFormat="1" ht="60" x14ac:dyDescent="0.25">
      <c r="A86" s="2" t="str">
        <f>'READ ME FIRST'!$D$12</f>
        <v>BVES</v>
      </c>
      <c r="B86" s="39">
        <f>'READ ME FIRST'!$D$15</f>
        <v>44683</v>
      </c>
      <c r="C86" s="43" t="s">
        <v>357</v>
      </c>
      <c r="D86" s="36" t="str">
        <f>IF(Table2[[#This Row],[WMPInitiativeCategory]]="", "",INDEX('Initiative mapping-DO NOT EDIT'!$H$3:$H$12, MATCH(Table2[[#This Row],[WMPInitiativeCategory]],'Initiative mapping-DO NOT EDIT'!$G$3:$G$12,0)))</f>
        <v>7.3.7.</v>
      </c>
      <c r="E86" s="43" t="s">
        <v>367</v>
      </c>
      <c r="F86" s="29"/>
      <c r="G86" s="2">
        <f>IF(Table2[[#This Row],[WMPInitiativeActivity]]="","x",IF(Table2[[#This Row],[WMPInitiativeActivity]]="other", Table2[[#This Row],[ActivityNameifOther]], INDEX('Initiative mapping-DO NOT EDIT'!$C$3:$C$91,MATCH(Table2[[#This Row],[WMPInitiativeActivity]],'Initiative mapping-DO NOT EDIT'!$D$3:$D$91,0))))</f>
        <v>4</v>
      </c>
      <c r="H86" s="47" t="s">
        <v>368</v>
      </c>
      <c r="I86" s="35" t="s">
        <v>369</v>
      </c>
      <c r="J8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BVES_Data Governance_Tracking and analysis of near miss data _BVDG-004_2022</v>
      </c>
      <c r="K86" s="54">
        <v>66</v>
      </c>
      <c r="L86" s="33" t="s">
        <v>127</v>
      </c>
      <c r="M86" s="54" t="s">
        <v>127</v>
      </c>
      <c r="N86" s="54" t="s">
        <v>127</v>
      </c>
      <c r="O86" s="54" t="s">
        <v>127</v>
      </c>
      <c r="P86" s="54" t="s">
        <v>127</v>
      </c>
      <c r="Q86" s="60" t="s">
        <v>127</v>
      </c>
      <c r="R86" s="54" t="s">
        <v>127</v>
      </c>
      <c r="S86" s="54" t="s">
        <v>127</v>
      </c>
      <c r="T86" s="54" t="s">
        <v>127</v>
      </c>
      <c r="U86" s="61"/>
      <c r="V86" s="54" t="s">
        <v>370</v>
      </c>
      <c r="W86" s="28" t="s">
        <v>371</v>
      </c>
      <c r="X86" s="28" t="s">
        <v>371</v>
      </c>
      <c r="Y86" s="28" t="s">
        <v>371</v>
      </c>
      <c r="Z86" s="28"/>
      <c r="AA86" s="34" t="s">
        <v>135</v>
      </c>
      <c r="AB86" s="28" t="s">
        <v>127</v>
      </c>
      <c r="AC86" s="2"/>
      <c r="AD86" s="2"/>
      <c r="AE86" s="27"/>
      <c r="AF86" s="32"/>
      <c r="AG86" s="31"/>
      <c r="AH86" s="31"/>
    </row>
    <row r="87" spans="1:34" customFormat="1" ht="81.599999999999994" customHeight="1" x14ac:dyDescent="0.25">
      <c r="A87" s="2" t="str">
        <f>'READ ME FIRST'!$D$12</f>
        <v>BVES</v>
      </c>
      <c r="B87" s="39">
        <f>'READ ME FIRST'!$D$15</f>
        <v>44683</v>
      </c>
      <c r="C87" s="43" t="s">
        <v>372</v>
      </c>
      <c r="D87" s="36" t="str">
        <f>IF(Table2[[#This Row],[WMPInitiativeCategory]]="", "",INDEX('Initiative mapping-DO NOT EDIT'!$H$3:$H$12, MATCH(Table2[[#This Row],[WMPInitiativeCategory]],'Initiative mapping-DO NOT EDIT'!$G$3:$G$12,0)))</f>
        <v>7.3.8.</v>
      </c>
      <c r="E87" s="43" t="s">
        <v>373</v>
      </c>
      <c r="F87" s="29"/>
      <c r="G87" s="2">
        <f>IF(Table2[[#This Row],[WMPInitiativeActivity]]="","x",IF(Table2[[#This Row],[WMPInitiativeActivity]]="other", Table2[[#This Row],[ActivityNameifOther]], INDEX('Initiative mapping-DO NOT EDIT'!$C$3:$C$91,MATCH(Table2[[#This Row],[WMPInitiativeActivity]],'Initiative mapping-DO NOT EDIT'!$D$3:$D$91,0))))</f>
        <v>1</v>
      </c>
      <c r="H87" s="47" t="s">
        <v>372</v>
      </c>
      <c r="I87" s="35" t="s">
        <v>374</v>
      </c>
      <c r="J87"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BVES_Resource Allocation Methodology_Allocation methodology development and application _BVRES-001-1_2022</v>
      </c>
      <c r="K87" s="54">
        <v>134</v>
      </c>
      <c r="L87" s="33" t="s">
        <v>127</v>
      </c>
      <c r="M87" s="54" t="s">
        <v>127</v>
      </c>
      <c r="N87" s="54" t="s">
        <v>127</v>
      </c>
      <c r="O87" s="54" t="s">
        <v>127</v>
      </c>
      <c r="P87" s="54" t="s">
        <v>127</v>
      </c>
      <c r="Q87" s="60" t="s">
        <v>127</v>
      </c>
      <c r="R87" s="54" t="s">
        <v>127</v>
      </c>
      <c r="S87" s="54" t="s">
        <v>127</v>
      </c>
      <c r="T87" s="54" t="s">
        <v>127</v>
      </c>
      <c r="U87" s="61"/>
      <c r="V87" s="54" t="s">
        <v>370</v>
      </c>
      <c r="W87" s="28" t="s">
        <v>127</v>
      </c>
      <c r="X87" s="28" t="s">
        <v>127</v>
      </c>
      <c r="Y87" s="28" t="s">
        <v>127</v>
      </c>
      <c r="Z87" s="54"/>
      <c r="AA87" s="34" t="s">
        <v>135</v>
      </c>
      <c r="AB87" s="28" t="s">
        <v>127</v>
      </c>
      <c r="AC87" s="2"/>
      <c r="AD87" s="2"/>
      <c r="AE87" s="27"/>
      <c r="AF87" s="32"/>
      <c r="AG87" s="31"/>
      <c r="AH87" s="31"/>
    </row>
    <row r="88" spans="1:34" customFormat="1" ht="63" customHeight="1" x14ac:dyDescent="0.25">
      <c r="A88" s="2" t="str">
        <f>'READ ME FIRST'!$D$12</f>
        <v>BVES</v>
      </c>
      <c r="B88" s="39">
        <f>'READ ME FIRST'!$D$15</f>
        <v>44683</v>
      </c>
      <c r="C88" s="43" t="s">
        <v>372</v>
      </c>
      <c r="D88" s="36" t="str">
        <f>IF(Table2[[#This Row],[WMPInitiativeCategory]]="", "",INDEX('Initiative mapping-DO NOT EDIT'!$H$3:$H$12, MATCH(Table2[[#This Row],[WMPInitiativeCategory]],'Initiative mapping-DO NOT EDIT'!$G$3:$G$12,0)))</f>
        <v>7.3.8.</v>
      </c>
      <c r="E88" s="43" t="s">
        <v>375</v>
      </c>
      <c r="F88" s="29"/>
      <c r="G88" s="2">
        <f>IF(Table2[[#This Row],[WMPInitiativeActivity]]="","x",IF(Table2[[#This Row],[WMPInitiativeActivity]]="other", Table2[[#This Row],[ActivityNameifOther]], INDEX('Initiative mapping-DO NOT EDIT'!$C$3:$C$91,MATCH(Table2[[#This Row],[WMPInitiativeActivity]],'Initiative mapping-DO NOT EDIT'!$D$3:$D$91,0))))</f>
        <v>2</v>
      </c>
      <c r="H88" s="47" t="s">
        <v>125</v>
      </c>
      <c r="I88" s="50" t="s">
        <v>376</v>
      </c>
      <c r="J8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BVES_Resource Allocation Methodology_Risk reduction scenario development and analysis _BVRAM-001-6
BVRES-002_2022</v>
      </c>
      <c r="K88" s="54">
        <v>19</v>
      </c>
      <c r="L88" s="33" t="s">
        <v>127</v>
      </c>
      <c r="M88" s="54" t="s">
        <v>127</v>
      </c>
      <c r="N88" s="54" t="s">
        <v>127</v>
      </c>
      <c r="O88" s="54" t="s">
        <v>127</v>
      </c>
      <c r="P88" s="54" t="s">
        <v>127</v>
      </c>
      <c r="Q88" s="60" t="s">
        <v>127</v>
      </c>
      <c r="R88" s="54" t="s">
        <v>127</v>
      </c>
      <c r="S88" s="54" t="s">
        <v>127</v>
      </c>
      <c r="T88" s="54" t="s">
        <v>127</v>
      </c>
      <c r="U88" s="61"/>
      <c r="V88" s="54" t="s">
        <v>127</v>
      </c>
      <c r="W88" s="28" t="s">
        <v>127</v>
      </c>
      <c r="X88" s="28" t="s">
        <v>127</v>
      </c>
      <c r="Y88" s="28" t="s">
        <v>127</v>
      </c>
      <c r="Z88" s="28"/>
      <c r="AA88" s="34" t="s">
        <v>128</v>
      </c>
      <c r="AB88" s="28" t="s">
        <v>127</v>
      </c>
      <c r="AC88" s="2"/>
      <c r="AD88" s="2"/>
      <c r="AE88" s="27"/>
      <c r="AF88" s="32"/>
      <c r="AG88" s="31"/>
      <c r="AH88" s="31"/>
    </row>
    <row r="89" spans="1:34" customFormat="1" ht="56.45" customHeight="1" x14ac:dyDescent="0.25">
      <c r="A89" s="2" t="str">
        <f>'READ ME FIRST'!$D$12</f>
        <v>BVES</v>
      </c>
      <c r="B89" s="39">
        <f>'READ ME FIRST'!$D$15</f>
        <v>44683</v>
      </c>
      <c r="C89" s="43" t="s">
        <v>372</v>
      </c>
      <c r="D89" s="36" t="str">
        <f>IF(Table2[[#This Row],[WMPInitiativeCategory]]="", "",INDEX('Initiative mapping-DO NOT EDIT'!$H$3:$H$12, MATCH(Table2[[#This Row],[WMPInitiativeCategory]],'Initiative mapping-DO NOT EDIT'!$G$3:$G$12,0)))</f>
        <v>7.3.8.</v>
      </c>
      <c r="E89" s="43" t="s">
        <v>377</v>
      </c>
      <c r="F89" s="29"/>
      <c r="G89" s="2">
        <f>IF(Table2[[#This Row],[WMPInitiativeActivity]]="","x",IF(Table2[[#This Row],[WMPInitiativeActivity]]="other", Table2[[#This Row],[ActivityNameifOther]], INDEX('Initiative mapping-DO NOT EDIT'!$C$3:$C$91,MATCH(Table2[[#This Row],[WMPInitiativeActivity]],'Initiative mapping-DO NOT EDIT'!$D$3:$D$91,0))))</f>
        <v>3</v>
      </c>
      <c r="H89" s="47" t="s">
        <v>125</v>
      </c>
      <c r="I89" s="50" t="s">
        <v>378</v>
      </c>
      <c r="J8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BVES_Resource Allocation Methodology_Risk spend efficiency analysis_BVRAM-001-7
BVRES-003_2022</v>
      </c>
      <c r="K89" s="54">
        <v>19</v>
      </c>
      <c r="L89" s="33" t="s">
        <v>127</v>
      </c>
      <c r="M89" s="54" t="s">
        <v>127</v>
      </c>
      <c r="N89" s="54" t="s">
        <v>127</v>
      </c>
      <c r="O89" s="54" t="s">
        <v>127</v>
      </c>
      <c r="P89" s="54" t="s">
        <v>127</v>
      </c>
      <c r="Q89" s="61" t="s">
        <v>127</v>
      </c>
      <c r="R89" s="54" t="s">
        <v>127</v>
      </c>
      <c r="S89" s="54" t="s">
        <v>127</v>
      </c>
      <c r="T89" s="54" t="s">
        <v>127</v>
      </c>
      <c r="U89" s="61"/>
      <c r="V89" s="54" t="s">
        <v>127</v>
      </c>
      <c r="W89" s="28" t="s">
        <v>127</v>
      </c>
      <c r="X89" s="28" t="s">
        <v>127</v>
      </c>
      <c r="Y89" s="28" t="s">
        <v>127</v>
      </c>
      <c r="Z89" s="28"/>
      <c r="AA89" s="33" t="s">
        <v>135</v>
      </c>
      <c r="AB89" s="28" t="s">
        <v>127</v>
      </c>
      <c r="AC89" s="2"/>
      <c r="AD89" s="2"/>
      <c r="AE89" s="27"/>
      <c r="AF89" s="32"/>
      <c r="AG89" s="31"/>
      <c r="AH89" s="31"/>
    </row>
    <row r="90" spans="1:34" customFormat="1" ht="102.6" customHeight="1" x14ac:dyDescent="0.25">
      <c r="A90" s="2" t="str">
        <f>'READ ME FIRST'!$D$12</f>
        <v>BVES</v>
      </c>
      <c r="B90" s="39">
        <f>'READ ME FIRST'!$D$15</f>
        <v>44683</v>
      </c>
      <c r="C90" s="43" t="s">
        <v>379</v>
      </c>
      <c r="D90" s="36" t="str">
        <f>IF(Table2[[#This Row],[WMPInitiativeCategory]]="", "",INDEX('Initiative mapping-DO NOT EDIT'!$H$3:$H$12, MATCH(Table2[[#This Row],[WMPInitiativeCategory]],'Initiative mapping-DO NOT EDIT'!$G$3:$G$12,0)))</f>
        <v>7.3.9.</v>
      </c>
      <c r="E90" s="43" t="s">
        <v>380</v>
      </c>
      <c r="F90" s="29"/>
      <c r="G90" s="2">
        <f>IF(Table2[[#This Row],[WMPInitiativeActivity]]="","x",IF(Table2[[#This Row],[WMPInitiativeActivity]]="other", Table2[[#This Row],[ActivityNameifOther]], INDEX('Initiative mapping-DO NOT EDIT'!$C$3:$C$91,MATCH(Table2[[#This Row],[WMPInitiativeActivity]],'Initiative mapping-DO NOT EDIT'!$D$3:$D$91,0))))</f>
        <v>1</v>
      </c>
      <c r="H90" s="47" t="s">
        <v>372</v>
      </c>
      <c r="I90" s="50" t="s">
        <v>381</v>
      </c>
      <c r="J90"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Preparedness_Adequate and trained workforce for service restoration _BVRES-001-2
BVEPP-001_2022</v>
      </c>
      <c r="K90" s="54">
        <v>138</v>
      </c>
      <c r="L90" s="33" t="s">
        <v>127</v>
      </c>
      <c r="M90" s="54" t="s">
        <v>127</v>
      </c>
      <c r="N90" s="54" t="s">
        <v>127</v>
      </c>
      <c r="O90" s="54" t="s">
        <v>127</v>
      </c>
      <c r="P90" s="54" t="s">
        <v>127</v>
      </c>
      <c r="Q90" s="61" t="s">
        <v>127</v>
      </c>
      <c r="R90" s="54" t="s">
        <v>127</v>
      </c>
      <c r="S90" s="54" t="s">
        <v>127</v>
      </c>
      <c r="T90" s="54" t="s">
        <v>127</v>
      </c>
      <c r="U90" s="61"/>
      <c r="V90" s="54" t="s">
        <v>382</v>
      </c>
      <c r="W90" s="28" t="s">
        <v>383</v>
      </c>
      <c r="X90" s="28" t="s">
        <v>383</v>
      </c>
      <c r="Y90" s="28" t="s">
        <v>383</v>
      </c>
      <c r="Z90" s="28"/>
      <c r="AA90" s="34" t="s">
        <v>135</v>
      </c>
      <c r="AB90" s="28" t="s">
        <v>127</v>
      </c>
      <c r="AC90" s="2"/>
      <c r="AD90" s="2"/>
      <c r="AE90" s="27"/>
      <c r="AF90" s="32"/>
      <c r="AG90" s="31"/>
      <c r="AH90" s="31"/>
    </row>
    <row r="91" spans="1:34" customFormat="1" ht="58.9" customHeight="1" x14ac:dyDescent="0.25">
      <c r="A91" s="2" t="str">
        <f>'READ ME FIRST'!$D$12</f>
        <v>BVES</v>
      </c>
      <c r="B91" s="39">
        <f>'READ ME FIRST'!$D$15</f>
        <v>44683</v>
      </c>
      <c r="C91" s="43" t="s">
        <v>379</v>
      </c>
      <c r="D91" s="36" t="str">
        <f>IF(Table2[[#This Row],[WMPInitiativeCategory]]="", "",INDEX('Initiative mapping-DO NOT EDIT'!$H$3:$H$12, MATCH(Table2[[#This Row],[WMPInitiativeCategory]],'Initiative mapping-DO NOT EDIT'!$G$3:$G$12,0)))</f>
        <v>7.3.9.</v>
      </c>
      <c r="E91" s="43" t="s">
        <v>384</v>
      </c>
      <c r="F91" s="29"/>
      <c r="G91" s="2">
        <f>IF(Table2[[#This Row],[WMPInitiativeActivity]]="","x",IF(Table2[[#This Row],[WMPInitiativeActivity]]="other", Table2[[#This Row],[ActivityNameifOther]], INDEX('Initiative mapping-DO NOT EDIT'!$C$3:$C$91,MATCH(Table2[[#This Row],[WMPInitiativeActivity]],'Initiative mapping-DO NOT EDIT'!$D$3:$D$91,0))))</f>
        <v>2</v>
      </c>
      <c r="H91" s="47" t="s">
        <v>385</v>
      </c>
      <c r="I91" s="35" t="s">
        <v>386</v>
      </c>
      <c r="J9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Preparedness_Community outreach, public awareness, and communications efforts _BVEPP-002-1_2022</v>
      </c>
      <c r="K91" s="54">
        <v>139</v>
      </c>
      <c r="L91" s="33" t="s">
        <v>387</v>
      </c>
      <c r="M91" s="54">
        <f>90*4</f>
        <v>360</v>
      </c>
      <c r="N91" s="54">
        <v>90</v>
      </c>
      <c r="O91" s="54">
        <v>180</v>
      </c>
      <c r="P91" s="54">
        <v>270</v>
      </c>
      <c r="Q91" s="61">
        <f>270+90</f>
        <v>360</v>
      </c>
      <c r="R91" s="54">
        <v>141</v>
      </c>
      <c r="S91" s="54">
        <v>286</v>
      </c>
      <c r="T91" s="54">
        <v>462</v>
      </c>
      <c r="U91" s="61"/>
      <c r="V91" s="54" t="s">
        <v>127</v>
      </c>
      <c r="W91" s="28" t="s">
        <v>127</v>
      </c>
      <c r="X91" s="28" t="s">
        <v>127</v>
      </c>
      <c r="Y91" s="28" t="s">
        <v>127</v>
      </c>
      <c r="Z91" s="28"/>
      <c r="AA91" s="33" t="s">
        <v>135</v>
      </c>
      <c r="AB91" s="28" t="s">
        <v>127</v>
      </c>
      <c r="AC91" s="2"/>
      <c r="AD91" s="2"/>
      <c r="AE91" s="27"/>
      <c r="AF91" s="32"/>
      <c r="AG91" s="31"/>
      <c r="AH91" s="31"/>
    </row>
    <row r="92" spans="1:34" customFormat="1" ht="56.45" customHeight="1" x14ac:dyDescent="0.25">
      <c r="A92" s="2" t="str">
        <f>'READ ME FIRST'!$D$12</f>
        <v>BVES</v>
      </c>
      <c r="B92" s="39">
        <f>'READ ME FIRST'!$D$15</f>
        <v>44683</v>
      </c>
      <c r="C92" s="43" t="s">
        <v>379</v>
      </c>
      <c r="D92" s="36" t="str">
        <f>IF(Table2[[#This Row],[WMPInitiativeCategory]]="", "",INDEX('Initiative mapping-DO NOT EDIT'!$H$3:$H$12, MATCH(Table2[[#This Row],[WMPInitiativeCategory]],'Initiative mapping-DO NOT EDIT'!$G$3:$G$12,0)))</f>
        <v>7.3.9.</v>
      </c>
      <c r="E92" s="43" t="s">
        <v>388</v>
      </c>
      <c r="F92" s="29"/>
      <c r="G92" s="2">
        <f>IF(Table2[[#This Row],[WMPInitiativeActivity]]="","x",IF(Table2[[#This Row],[WMPInitiativeActivity]]="other", Table2[[#This Row],[ActivityNameifOther]], INDEX('Initiative mapping-DO NOT EDIT'!$C$3:$C$91,MATCH(Table2[[#This Row],[WMPInitiativeActivity]],'Initiative mapping-DO NOT EDIT'!$D$3:$D$91,0))))</f>
        <v>3</v>
      </c>
      <c r="H92" s="47" t="s">
        <v>285</v>
      </c>
      <c r="I92" s="35" t="s">
        <v>389</v>
      </c>
      <c r="J9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Preparedness_Customer support in emergencies _BVEPP-003-2_2022</v>
      </c>
      <c r="K92" s="54">
        <v>141</v>
      </c>
      <c r="L92" s="33" t="s">
        <v>390</v>
      </c>
      <c r="M92" s="54">
        <v>0</v>
      </c>
      <c r="N92" s="54">
        <v>0</v>
      </c>
      <c r="O92" s="54">
        <v>0</v>
      </c>
      <c r="P92" s="54">
        <v>0</v>
      </c>
      <c r="Q92" s="61">
        <v>0</v>
      </c>
      <c r="R92" s="54">
        <v>0</v>
      </c>
      <c r="S92" s="54">
        <v>0</v>
      </c>
      <c r="T92" s="54">
        <v>0</v>
      </c>
      <c r="U92" s="61"/>
      <c r="V92" s="54" t="s">
        <v>127</v>
      </c>
      <c r="W92" s="28" t="s">
        <v>127</v>
      </c>
      <c r="X92" s="28" t="s">
        <v>127</v>
      </c>
      <c r="Y92" s="28" t="s">
        <v>127</v>
      </c>
      <c r="Z92" s="28"/>
      <c r="AA92" s="33" t="s">
        <v>135</v>
      </c>
      <c r="AB92" s="28" t="s">
        <v>127</v>
      </c>
      <c r="AC92" s="2"/>
      <c r="AD92" s="2"/>
      <c r="AE92" s="27"/>
      <c r="AF92" s="32"/>
      <c r="AG92" s="31"/>
      <c r="AH92" s="31"/>
    </row>
    <row r="93" spans="1:34" customFormat="1" ht="60" customHeight="1" x14ac:dyDescent="0.25">
      <c r="A93" s="2" t="str">
        <f>'READ ME FIRST'!$D$12</f>
        <v>BVES</v>
      </c>
      <c r="B93" s="39">
        <f>'READ ME FIRST'!$D$15</f>
        <v>44683</v>
      </c>
      <c r="C93" s="43" t="s">
        <v>379</v>
      </c>
      <c r="D93" s="36" t="str">
        <f>IF(Table2[[#This Row],[WMPInitiativeCategory]]="", "",INDEX('Initiative mapping-DO NOT EDIT'!$H$3:$H$12, MATCH(Table2[[#This Row],[WMPInitiativeCategory]],'Initiative mapping-DO NOT EDIT'!$G$3:$G$12,0)))</f>
        <v>7.3.9.</v>
      </c>
      <c r="E93" s="43" t="s">
        <v>391</v>
      </c>
      <c r="F93" s="29"/>
      <c r="G93" s="2">
        <f>IF(Table2[[#This Row],[WMPInitiativeActivity]]="","x",IF(Table2[[#This Row],[WMPInitiativeActivity]]="other", Table2[[#This Row],[ActivityNameifOther]], INDEX('Initiative mapping-DO NOT EDIT'!$C$3:$C$91,MATCH(Table2[[#This Row],[WMPInitiativeActivity]],'Initiative mapping-DO NOT EDIT'!$D$3:$D$91,0))))</f>
        <v>4</v>
      </c>
      <c r="H93" s="47" t="s">
        <v>285</v>
      </c>
      <c r="I93" s="35" t="s">
        <v>392</v>
      </c>
      <c r="J9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Preparedness_Disaster and emergency preparedness plan _BVEPP-003-1_2022</v>
      </c>
      <c r="K93" s="54">
        <v>135</v>
      </c>
      <c r="L93" s="33" t="s">
        <v>390</v>
      </c>
      <c r="M93" s="54">
        <v>0</v>
      </c>
      <c r="N93" s="54">
        <v>0</v>
      </c>
      <c r="O93" s="54">
        <v>0</v>
      </c>
      <c r="P93" s="54">
        <v>0</v>
      </c>
      <c r="Q93" s="61">
        <v>0</v>
      </c>
      <c r="R93" s="54">
        <v>0</v>
      </c>
      <c r="S93" s="54">
        <v>0</v>
      </c>
      <c r="T93" s="54">
        <v>0</v>
      </c>
      <c r="U93" s="61"/>
      <c r="V93" s="54" t="s">
        <v>127</v>
      </c>
      <c r="W93" s="28" t="s">
        <v>127</v>
      </c>
      <c r="X93" s="28" t="s">
        <v>127</v>
      </c>
      <c r="Y93" s="28" t="s">
        <v>127</v>
      </c>
      <c r="Z93" s="28"/>
      <c r="AA93" s="33" t="s">
        <v>135</v>
      </c>
      <c r="AB93" s="28" t="s">
        <v>127</v>
      </c>
      <c r="AC93" s="2"/>
      <c r="AD93" s="2"/>
      <c r="AE93" s="27"/>
      <c r="AF93" s="32"/>
      <c r="AG93" s="31"/>
      <c r="AH93" s="31"/>
    </row>
    <row r="94" spans="1:34" customFormat="1" ht="52.15" customHeight="1" x14ac:dyDescent="0.25">
      <c r="A94" s="2" t="str">
        <f>'READ ME FIRST'!$D$12</f>
        <v>BVES</v>
      </c>
      <c r="B94" s="39">
        <f>'READ ME FIRST'!$D$15</f>
        <v>44683</v>
      </c>
      <c r="C94" s="43" t="s">
        <v>379</v>
      </c>
      <c r="D94" s="36" t="str">
        <f>IF(Table2[[#This Row],[WMPInitiativeCategory]]="", "",INDEX('Initiative mapping-DO NOT EDIT'!$H$3:$H$12, MATCH(Table2[[#This Row],[WMPInitiativeCategory]],'Initiative mapping-DO NOT EDIT'!$G$3:$G$12,0)))</f>
        <v>7.3.9.</v>
      </c>
      <c r="E94" s="43" t="s">
        <v>393</v>
      </c>
      <c r="F94" s="29"/>
      <c r="G94" s="2">
        <f>IF(Table2[[#This Row],[WMPInitiativeActivity]]="","x",IF(Table2[[#This Row],[WMPInitiativeActivity]]="other", Table2[[#This Row],[ActivityNameifOther]], INDEX('Initiative mapping-DO NOT EDIT'!$C$3:$C$91,MATCH(Table2[[#This Row],[WMPInitiativeActivity]],'Initiative mapping-DO NOT EDIT'!$D$3:$D$91,0))))</f>
        <v>5</v>
      </c>
      <c r="H94" s="47" t="s">
        <v>285</v>
      </c>
      <c r="I94" s="35" t="s">
        <v>394</v>
      </c>
      <c r="J9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Preparedness_Preparedness and planning for service restoration _BVEPP-003-3_2022</v>
      </c>
      <c r="K94" s="54">
        <v>138</v>
      </c>
      <c r="L94" s="33" t="s">
        <v>390</v>
      </c>
      <c r="M94" s="54">
        <v>0</v>
      </c>
      <c r="N94" s="54">
        <v>0</v>
      </c>
      <c r="O94" s="54">
        <v>0</v>
      </c>
      <c r="P94" s="54">
        <v>0</v>
      </c>
      <c r="Q94" s="61">
        <v>0</v>
      </c>
      <c r="R94" s="54">
        <v>0</v>
      </c>
      <c r="S94" s="54">
        <v>0</v>
      </c>
      <c r="T94" s="54">
        <v>0</v>
      </c>
      <c r="U94" s="61"/>
      <c r="V94" s="54" t="s">
        <v>127</v>
      </c>
      <c r="W94" s="28" t="s">
        <v>127</v>
      </c>
      <c r="X94" s="28" t="s">
        <v>127</v>
      </c>
      <c r="Y94" s="28" t="s">
        <v>127</v>
      </c>
      <c r="Z94" s="28"/>
      <c r="AA94" s="33" t="s">
        <v>135</v>
      </c>
      <c r="AB94" s="28" t="s">
        <v>127</v>
      </c>
      <c r="AC94" s="2"/>
      <c r="AD94" s="2"/>
      <c r="AE94" s="27"/>
      <c r="AF94" s="32"/>
      <c r="AG94" s="31"/>
      <c r="AH94" s="31"/>
    </row>
    <row r="95" spans="1:34" customFormat="1" ht="56.45" customHeight="1" x14ac:dyDescent="0.25">
      <c r="A95" s="2" t="str">
        <f>'READ ME FIRST'!$D$12</f>
        <v>BVES</v>
      </c>
      <c r="B95" s="39">
        <f>'READ ME FIRST'!$D$15</f>
        <v>44683</v>
      </c>
      <c r="C95" s="43" t="s">
        <v>379</v>
      </c>
      <c r="D95" s="36" t="str">
        <f>IF(Table2[[#This Row],[WMPInitiativeCategory]]="", "",INDEX('Initiative mapping-DO NOT EDIT'!$H$3:$H$12, MATCH(Table2[[#This Row],[WMPInitiativeCategory]],'Initiative mapping-DO NOT EDIT'!$G$3:$G$12,0)))</f>
        <v>7.3.9.</v>
      </c>
      <c r="E95" s="43" t="s">
        <v>395</v>
      </c>
      <c r="F95" s="29"/>
      <c r="G95" s="2">
        <f>IF(Table2[[#This Row],[WMPInitiativeActivity]]="","x",IF(Table2[[#This Row],[WMPInitiativeActivity]]="other", Table2[[#This Row],[ActivityNameifOther]], INDEX('Initiative mapping-DO NOT EDIT'!$C$3:$C$91,MATCH(Table2[[#This Row],[WMPInitiativeActivity]],'Initiative mapping-DO NOT EDIT'!$D$3:$D$91,0))))</f>
        <v>6</v>
      </c>
      <c r="H95" s="47" t="s">
        <v>285</v>
      </c>
      <c r="I95" s="35" t="s">
        <v>396</v>
      </c>
      <c r="J9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Preparedness_Protocols in place to learn from wildfire events _BVEPP-003-4_2022</v>
      </c>
      <c r="K95" s="54">
        <v>143</v>
      </c>
      <c r="L95" s="33" t="s">
        <v>390</v>
      </c>
      <c r="M95" s="54">
        <v>0</v>
      </c>
      <c r="N95" s="54">
        <v>0</v>
      </c>
      <c r="O95" s="54">
        <v>0</v>
      </c>
      <c r="P95" s="54">
        <v>0</v>
      </c>
      <c r="Q95" s="61">
        <v>0</v>
      </c>
      <c r="R95" s="54">
        <v>0</v>
      </c>
      <c r="S95" s="54">
        <v>0</v>
      </c>
      <c r="T95" s="54">
        <v>0</v>
      </c>
      <c r="U95" s="61"/>
      <c r="V95" s="54" t="s">
        <v>127</v>
      </c>
      <c r="W95" s="28" t="s">
        <v>127</v>
      </c>
      <c r="X95" s="28" t="s">
        <v>127</v>
      </c>
      <c r="Y95" s="28" t="s">
        <v>127</v>
      </c>
      <c r="Z95" s="28"/>
      <c r="AA95" s="33" t="s">
        <v>135</v>
      </c>
      <c r="AB95" s="28" t="s">
        <v>127</v>
      </c>
      <c r="AC95" s="2"/>
      <c r="AD95" s="2"/>
      <c r="AE95" s="27"/>
      <c r="AF95" s="32"/>
      <c r="AG95" s="31"/>
      <c r="AH95" s="31"/>
    </row>
    <row r="96" spans="1:34" customFormat="1" ht="63" customHeight="1" x14ac:dyDescent="0.25">
      <c r="A96" s="2" t="str">
        <f>'READ ME FIRST'!$D$12</f>
        <v>BVES</v>
      </c>
      <c r="B96" s="39">
        <f>'READ ME FIRST'!$D$15</f>
        <v>44683</v>
      </c>
      <c r="C96" s="43" t="s">
        <v>397</v>
      </c>
      <c r="D96" s="36" t="str">
        <f>IF(Table2[[#This Row],[WMPInitiativeCategory]]="", "",INDEX('Initiative mapping-DO NOT EDIT'!$H$3:$H$12, MATCH(Table2[[#This Row],[WMPInitiativeCategory]],'Initiative mapping-DO NOT EDIT'!$G$3:$G$12,0)))</f>
        <v>7.3.10.</v>
      </c>
      <c r="E96" s="43" t="s">
        <v>398</v>
      </c>
      <c r="F96" s="29"/>
      <c r="G96" s="2">
        <f>IF(Table2[[#This Row],[WMPInitiativeActivity]]="","x",IF(Table2[[#This Row],[WMPInitiativeActivity]]="other", Table2[[#This Row],[ActivityNameifOther]], INDEX('Initiative mapping-DO NOT EDIT'!$C$3:$C$91,MATCH(Table2[[#This Row],[WMPInitiativeActivity]],'Initiative mapping-DO NOT EDIT'!$D$3:$D$91,0))))</f>
        <v>1</v>
      </c>
      <c r="H96" s="47" t="s">
        <v>385</v>
      </c>
      <c r="I96" s="50" t="s">
        <v>399</v>
      </c>
      <c r="J9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BVES_Stakeholder Cooperation &amp; Community Engagement_Community engagement _BVEPP-002-2
BVSCCE-001_2022</v>
      </c>
      <c r="K96" s="54">
        <v>139</v>
      </c>
      <c r="L96" s="33" t="s">
        <v>387</v>
      </c>
      <c r="M96" s="54">
        <f>90*4</f>
        <v>360</v>
      </c>
      <c r="N96" s="54">
        <v>90</v>
      </c>
      <c r="O96" s="54">
        <v>180</v>
      </c>
      <c r="P96" s="54">
        <v>270</v>
      </c>
      <c r="Q96" s="61">
        <f>270+90</f>
        <v>360</v>
      </c>
      <c r="R96" s="54">
        <v>141</v>
      </c>
      <c r="S96" s="54">
        <v>286</v>
      </c>
      <c r="T96" s="54">
        <v>462</v>
      </c>
      <c r="U96" s="61"/>
      <c r="V96" s="54" t="s">
        <v>127</v>
      </c>
      <c r="W96" s="28" t="s">
        <v>127</v>
      </c>
      <c r="X96" s="28" t="s">
        <v>127</v>
      </c>
      <c r="Y96" s="28" t="s">
        <v>127</v>
      </c>
      <c r="Z96" s="28"/>
      <c r="AA96" s="33" t="s">
        <v>135</v>
      </c>
      <c r="AB96" s="28" t="s">
        <v>127</v>
      </c>
      <c r="AC96" s="2"/>
      <c r="AD96" s="2"/>
      <c r="AE96" s="27"/>
      <c r="AF96" s="32"/>
      <c r="AG96" s="31"/>
      <c r="AH96" s="31"/>
    </row>
    <row r="97" spans="1:34" customFormat="1" ht="79.150000000000006" customHeight="1" x14ac:dyDescent="0.25">
      <c r="A97" s="2" t="str">
        <f>'READ ME FIRST'!$D$12</f>
        <v>BVES</v>
      </c>
      <c r="B97" s="39">
        <f>'READ ME FIRST'!$D$15</f>
        <v>44683</v>
      </c>
      <c r="C97" s="43" t="s">
        <v>397</v>
      </c>
      <c r="D97" s="36" t="str">
        <f>IF(Table2[[#This Row],[WMPInitiativeCategory]]="", "",INDEX('Initiative mapping-DO NOT EDIT'!$H$3:$H$12, MATCH(Table2[[#This Row],[WMPInitiativeCategory]],'Initiative mapping-DO NOT EDIT'!$G$3:$G$12,0)))</f>
        <v>7.3.10.</v>
      </c>
      <c r="E97" s="43" t="s">
        <v>400</v>
      </c>
      <c r="F97" s="29"/>
      <c r="G97" s="2">
        <f>IF(Table2[[#This Row],[WMPInitiativeActivity]]="","x",IF(Table2[[#This Row],[WMPInitiativeActivity]]="other", Table2[[#This Row],[ActivityNameifOther]], INDEX('Initiative mapping-DO NOT EDIT'!$C$3:$C$91,MATCH(Table2[[#This Row],[WMPInitiativeActivity]],'Initiative mapping-DO NOT EDIT'!$D$3:$D$91,0))))</f>
        <v>2</v>
      </c>
      <c r="H97" s="47" t="s">
        <v>400</v>
      </c>
      <c r="I97" s="50" t="s">
        <v>401</v>
      </c>
      <c r="J97"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BVES_Stakeholder Cooperation &amp; Community Engagement_Cooperation and best practice sharing with agencies outside CA _BVSCCE-002_2022</v>
      </c>
      <c r="K97" s="54" t="s">
        <v>127</v>
      </c>
      <c r="L97" s="33" t="s">
        <v>127</v>
      </c>
      <c r="M97" s="54" t="s">
        <v>127</v>
      </c>
      <c r="N97" s="54" t="s">
        <v>127</v>
      </c>
      <c r="O97" s="54" t="s">
        <v>127</v>
      </c>
      <c r="P97" s="54" t="s">
        <v>127</v>
      </c>
      <c r="Q97" s="61" t="s">
        <v>127</v>
      </c>
      <c r="R97" s="54" t="s">
        <v>127</v>
      </c>
      <c r="S97" s="54" t="s">
        <v>127</v>
      </c>
      <c r="T97" s="54" t="s">
        <v>127</v>
      </c>
      <c r="U97" s="61"/>
      <c r="V97" s="54" t="s">
        <v>127</v>
      </c>
      <c r="W97" s="28" t="s">
        <v>127</v>
      </c>
      <c r="X97" s="28" t="s">
        <v>127</v>
      </c>
      <c r="Y97" s="28" t="s">
        <v>127</v>
      </c>
      <c r="Z97" s="28"/>
      <c r="AA97" s="33" t="s">
        <v>272</v>
      </c>
      <c r="AB97" s="28" t="s">
        <v>127</v>
      </c>
      <c r="AC97" s="2"/>
      <c r="AD97" s="2"/>
      <c r="AE97" s="27"/>
      <c r="AF97" s="32"/>
      <c r="AG97" s="31"/>
      <c r="AH97" s="31"/>
    </row>
    <row r="98" spans="1:34" customFormat="1" ht="67.900000000000006" customHeight="1" x14ac:dyDescent="0.25">
      <c r="A98" s="2" t="str">
        <f>'READ ME FIRST'!$D$12</f>
        <v>BVES</v>
      </c>
      <c r="B98" s="39">
        <f>'READ ME FIRST'!$D$15</f>
        <v>44683</v>
      </c>
      <c r="C98" s="43" t="s">
        <v>397</v>
      </c>
      <c r="D98" s="36" t="str">
        <f>IF(Table2[[#This Row],[WMPInitiativeCategory]]="", "",INDEX('Initiative mapping-DO NOT EDIT'!$H$3:$H$12, MATCH(Table2[[#This Row],[WMPInitiativeCategory]],'Initiative mapping-DO NOT EDIT'!$G$3:$G$12,0)))</f>
        <v>7.3.10.</v>
      </c>
      <c r="E98" s="43" t="s">
        <v>402</v>
      </c>
      <c r="F98" s="29"/>
      <c r="G98" s="2">
        <f>IF(Table2[[#This Row],[WMPInitiativeActivity]]="","x",IF(Table2[[#This Row],[WMPInitiativeActivity]]="other", Table2[[#This Row],[ActivityNameifOther]], INDEX('Initiative mapping-DO NOT EDIT'!$C$3:$C$91,MATCH(Table2[[#This Row],[WMPInitiativeActivity]],'Initiative mapping-DO NOT EDIT'!$D$3:$D$91,0))))</f>
        <v>3</v>
      </c>
      <c r="H98" s="47" t="s">
        <v>402</v>
      </c>
      <c r="I98" s="50" t="s">
        <v>403</v>
      </c>
      <c r="J9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BVES_Stakeholder Cooperation &amp; Community Engagement_Cooperation with suppression agencies _BVSCCE-003_2022</v>
      </c>
      <c r="K98" s="54" t="s">
        <v>127</v>
      </c>
      <c r="L98" s="33" t="s">
        <v>127</v>
      </c>
      <c r="M98" s="54" t="s">
        <v>127</v>
      </c>
      <c r="N98" s="54" t="s">
        <v>127</v>
      </c>
      <c r="O98" s="54" t="s">
        <v>127</v>
      </c>
      <c r="P98" s="54" t="s">
        <v>127</v>
      </c>
      <c r="Q98" s="61" t="s">
        <v>127</v>
      </c>
      <c r="R98" s="54" t="s">
        <v>127</v>
      </c>
      <c r="S98" s="54" t="s">
        <v>127</v>
      </c>
      <c r="T98" s="54" t="s">
        <v>127</v>
      </c>
      <c r="U98" s="61"/>
      <c r="V98" s="54" t="s">
        <v>127</v>
      </c>
      <c r="W98" s="28" t="s">
        <v>127</v>
      </c>
      <c r="X98" s="28" t="s">
        <v>127</v>
      </c>
      <c r="Y98" s="28" t="s">
        <v>127</v>
      </c>
      <c r="Z98" s="28"/>
      <c r="AA98" s="33" t="s">
        <v>127</v>
      </c>
      <c r="AB98" s="28" t="s">
        <v>127</v>
      </c>
      <c r="AC98" s="2"/>
      <c r="AD98" s="2"/>
      <c r="AE98" s="27"/>
      <c r="AF98" s="32"/>
      <c r="AG98" s="31"/>
      <c r="AH98" s="31"/>
    </row>
    <row r="99" spans="1:34" customFormat="1" ht="66.599999999999994" customHeight="1" x14ac:dyDescent="0.25">
      <c r="A99" s="2" t="str">
        <f>'READ ME FIRST'!$D$12</f>
        <v>BVES</v>
      </c>
      <c r="B99" s="39">
        <f>'READ ME FIRST'!$D$15</f>
        <v>44683</v>
      </c>
      <c r="C99" s="43" t="s">
        <v>397</v>
      </c>
      <c r="D99" s="36" t="str">
        <f>IF(Table2[[#This Row],[WMPInitiativeCategory]]="", "",INDEX('Initiative mapping-DO NOT EDIT'!$H$3:$H$12, MATCH(Table2[[#This Row],[WMPInitiativeCategory]],'Initiative mapping-DO NOT EDIT'!$G$3:$G$12,0)))</f>
        <v>7.3.10.</v>
      </c>
      <c r="E99" s="43" t="s">
        <v>404</v>
      </c>
      <c r="F99" s="29"/>
      <c r="G99" s="2">
        <f>IF(Table2[[#This Row],[WMPInitiativeActivity]]="","x",IF(Table2[[#This Row],[WMPInitiativeActivity]]="other", Table2[[#This Row],[ActivityNameifOther]], INDEX('Initiative mapping-DO NOT EDIT'!$C$3:$C$91,MATCH(Table2[[#This Row],[WMPInitiativeActivity]],'Initiative mapping-DO NOT EDIT'!$D$3:$D$91,0))))</f>
        <v>4</v>
      </c>
      <c r="H99" s="47" t="s">
        <v>404</v>
      </c>
      <c r="I99" s="35" t="s">
        <v>405</v>
      </c>
      <c r="J9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BVES_Stakeholder Cooperation &amp; Community Engagement_Forest service and fuel reduction cooperation and joint roadmap _BVSCCE-004_2022</v>
      </c>
      <c r="K99" s="54" t="s">
        <v>127</v>
      </c>
      <c r="L99" s="33" t="s">
        <v>127</v>
      </c>
      <c r="M99" s="54" t="s">
        <v>127</v>
      </c>
      <c r="N99" s="54" t="s">
        <v>127</v>
      </c>
      <c r="O99" s="54" t="s">
        <v>127</v>
      </c>
      <c r="P99" s="54" t="s">
        <v>127</v>
      </c>
      <c r="Q99" s="61" t="s">
        <v>127</v>
      </c>
      <c r="R99" s="54" t="s">
        <v>127</v>
      </c>
      <c r="S99" s="54" t="s">
        <v>127</v>
      </c>
      <c r="T99" s="54" t="s">
        <v>127</v>
      </c>
      <c r="U99" s="61"/>
      <c r="V99" s="54" t="s">
        <v>127</v>
      </c>
      <c r="W99" s="28" t="s">
        <v>127</v>
      </c>
      <c r="X99" s="28" t="s">
        <v>127</v>
      </c>
      <c r="Y99" s="28" t="s">
        <v>127</v>
      </c>
      <c r="Z99" s="28"/>
      <c r="AA99" s="33" t="s">
        <v>127</v>
      </c>
      <c r="AB99" s="28" t="s">
        <v>127</v>
      </c>
      <c r="AC99" s="2"/>
      <c r="AD99" s="2"/>
      <c r="AE99" s="27"/>
      <c r="AF99" s="32"/>
      <c r="AG99" s="31"/>
      <c r="AH99" s="31"/>
    </row>
    <row r="100" spans="1:34" customFormat="1" x14ac:dyDescent="0.25">
      <c r="E100" s="42"/>
      <c r="H100" s="42"/>
      <c r="K100" s="55"/>
      <c r="M100" s="55"/>
      <c r="N100" s="55"/>
      <c r="O100" s="55"/>
      <c r="P100" s="55"/>
      <c r="Q100" s="55"/>
      <c r="R100" s="55"/>
      <c r="S100" s="55"/>
      <c r="T100" s="55"/>
      <c r="U100" s="55"/>
      <c r="V100" s="55"/>
      <c r="Z100" s="24"/>
    </row>
    <row r="101" spans="1:34" customFormat="1" x14ac:dyDescent="0.25">
      <c r="E101" s="42"/>
      <c r="H101" s="42"/>
      <c r="K101" s="55"/>
      <c r="M101" s="55"/>
      <c r="N101" s="55"/>
      <c r="O101" s="55"/>
      <c r="P101" s="55"/>
      <c r="Q101" s="55"/>
      <c r="R101" s="55"/>
      <c r="S101" s="55"/>
      <c r="T101" s="55"/>
      <c r="U101" s="55"/>
      <c r="V101" s="55"/>
      <c r="Z101" s="24"/>
    </row>
    <row r="102" spans="1:34" customFormat="1" x14ac:dyDescent="0.25">
      <c r="E102" s="42"/>
      <c r="H102" s="42"/>
      <c r="K102" s="55"/>
      <c r="M102" s="55"/>
      <c r="N102" s="55"/>
      <c r="O102" s="55"/>
      <c r="P102" s="55"/>
      <c r="Q102" s="55"/>
      <c r="R102" s="55"/>
      <c r="S102" s="55"/>
      <c r="T102" s="55"/>
      <c r="U102" s="55"/>
      <c r="V102" s="55"/>
      <c r="Z102" s="24"/>
    </row>
    <row r="103" spans="1:34" customFormat="1" x14ac:dyDescent="0.25">
      <c r="E103" s="42"/>
      <c r="H103" s="42"/>
      <c r="K103" s="55"/>
      <c r="M103" s="55"/>
      <c r="N103" s="55"/>
      <c r="O103" s="55"/>
      <c r="P103" s="55"/>
      <c r="Q103" s="55"/>
      <c r="R103" s="55"/>
      <c r="S103" s="55"/>
      <c r="T103" s="55"/>
      <c r="U103" s="55"/>
      <c r="V103" s="55"/>
      <c r="Z103" s="24"/>
    </row>
    <row r="104" spans="1:34" customFormat="1" x14ac:dyDescent="0.25">
      <c r="E104" s="42"/>
      <c r="H104" s="42"/>
      <c r="K104" s="55"/>
      <c r="M104" s="55"/>
      <c r="N104" s="55"/>
      <c r="O104" s="55"/>
      <c r="P104" s="55"/>
      <c r="Q104" s="55"/>
      <c r="R104" s="55"/>
      <c r="S104" s="55"/>
      <c r="T104" s="55"/>
      <c r="U104" s="55"/>
      <c r="V104" s="55"/>
      <c r="Z104" s="24"/>
    </row>
    <row r="105" spans="1:34" customFormat="1" x14ac:dyDescent="0.25">
      <c r="E105" s="42"/>
      <c r="H105" s="42"/>
      <c r="K105" s="55"/>
      <c r="M105" s="55"/>
      <c r="N105" s="55"/>
      <c r="O105" s="55"/>
      <c r="P105" s="55"/>
      <c r="Q105" s="55"/>
      <c r="R105" s="55"/>
      <c r="S105" s="55"/>
      <c r="T105" s="55"/>
      <c r="U105" s="55"/>
      <c r="V105" s="55"/>
      <c r="Z105" s="24"/>
    </row>
    <row r="106" spans="1:34" customFormat="1" x14ac:dyDescent="0.25">
      <c r="E106" s="42"/>
      <c r="H106" s="42"/>
      <c r="K106" s="55"/>
      <c r="M106" s="55"/>
      <c r="N106" s="55"/>
      <c r="O106" s="55"/>
      <c r="P106" s="55"/>
      <c r="Q106" s="55"/>
      <c r="R106" s="55"/>
      <c r="S106" s="55"/>
      <c r="T106" s="55"/>
      <c r="U106" s="55"/>
      <c r="V106" s="55"/>
      <c r="Z106" s="24"/>
    </row>
    <row r="107" spans="1:34" customFormat="1" x14ac:dyDescent="0.25">
      <c r="E107" s="42"/>
      <c r="H107" s="42"/>
      <c r="K107" s="55"/>
      <c r="M107" s="55"/>
      <c r="N107" s="55"/>
      <c r="O107" s="55"/>
      <c r="P107" s="55"/>
      <c r="Q107" s="55"/>
      <c r="R107" s="55"/>
      <c r="S107" s="55"/>
      <c r="T107" s="55"/>
      <c r="U107" s="55"/>
      <c r="V107" s="55"/>
      <c r="Z107" s="24"/>
    </row>
    <row r="108" spans="1:34" customFormat="1" x14ac:dyDescent="0.25">
      <c r="E108" s="42"/>
      <c r="H108" s="42"/>
      <c r="K108" s="55"/>
      <c r="M108" s="55"/>
      <c r="N108" s="55"/>
      <c r="O108" s="55"/>
      <c r="P108" s="55"/>
      <c r="Q108" s="55"/>
      <c r="R108" s="55"/>
      <c r="S108" s="55"/>
      <c r="T108" s="55"/>
      <c r="U108" s="55"/>
      <c r="V108" s="55"/>
      <c r="Z108" s="24"/>
    </row>
    <row r="109" spans="1:34" customFormat="1" x14ac:dyDescent="0.25">
      <c r="E109" s="42"/>
      <c r="H109" s="42"/>
      <c r="K109" s="55"/>
      <c r="M109" s="55"/>
      <c r="N109" s="55"/>
      <c r="O109" s="55"/>
      <c r="P109" s="55"/>
      <c r="Q109" s="55"/>
      <c r="R109" s="55"/>
      <c r="S109" s="55"/>
      <c r="T109" s="55"/>
      <c r="U109" s="55"/>
      <c r="V109" s="55"/>
      <c r="Z109" s="24"/>
    </row>
    <row r="110" spans="1:34" customFormat="1" x14ac:dyDescent="0.25">
      <c r="E110" s="42"/>
      <c r="H110" s="42"/>
      <c r="K110" s="55"/>
      <c r="M110" s="55"/>
      <c r="N110" s="55"/>
      <c r="O110" s="55"/>
      <c r="P110" s="55"/>
      <c r="Q110" s="55"/>
      <c r="R110" s="55"/>
      <c r="S110" s="55"/>
      <c r="T110" s="55"/>
      <c r="U110" s="55"/>
      <c r="V110" s="55"/>
      <c r="Z110" s="24"/>
    </row>
    <row r="111" spans="1:34" customFormat="1" x14ac:dyDescent="0.25">
      <c r="E111" s="42"/>
      <c r="H111" s="42"/>
      <c r="K111" s="55"/>
      <c r="M111" s="55"/>
      <c r="N111" s="55"/>
      <c r="O111" s="55"/>
      <c r="P111" s="55"/>
      <c r="Q111" s="55"/>
      <c r="R111" s="55"/>
      <c r="S111" s="55"/>
      <c r="T111" s="55"/>
      <c r="U111" s="55"/>
      <c r="V111" s="55"/>
      <c r="Z111" s="24"/>
    </row>
    <row r="112" spans="1:34" customFormat="1" x14ac:dyDescent="0.25">
      <c r="E112" s="42"/>
      <c r="H112" s="42"/>
      <c r="K112" s="55"/>
      <c r="M112" s="55"/>
      <c r="N112" s="55"/>
      <c r="O112" s="55"/>
      <c r="P112" s="55"/>
      <c r="Q112" s="55"/>
      <c r="R112" s="55"/>
      <c r="S112" s="55"/>
      <c r="T112" s="55"/>
      <c r="U112" s="55"/>
      <c r="V112" s="55"/>
      <c r="Z112" s="24"/>
    </row>
    <row r="113" spans="5:26" customFormat="1" x14ac:dyDescent="0.25">
      <c r="E113" s="42"/>
      <c r="H113" s="42"/>
      <c r="K113" s="55"/>
      <c r="M113" s="55"/>
      <c r="N113" s="55"/>
      <c r="O113" s="55"/>
      <c r="P113" s="55"/>
      <c r="Q113" s="55"/>
      <c r="R113" s="55"/>
      <c r="S113" s="55"/>
      <c r="T113" s="55"/>
      <c r="U113" s="55"/>
      <c r="V113" s="55"/>
      <c r="Z113" s="24"/>
    </row>
    <row r="114" spans="5:26" customFormat="1" x14ac:dyDescent="0.25">
      <c r="E114" s="42"/>
      <c r="H114" s="42"/>
      <c r="K114" s="55"/>
      <c r="M114" s="55"/>
      <c r="N114" s="55"/>
      <c r="O114" s="55"/>
      <c r="P114" s="55"/>
      <c r="Q114" s="55"/>
      <c r="R114" s="55"/>
      <c r="S114" s="55"/>
      <c r="T114" s="55"/>
      <c r="U114" s="55"/>
      <c r="V114" s="55"/>
      <c r="Z114" s="24"/>
    </row>
    <row r="115" spans="5:26" customFormat="1" x14ac:dyDescent="0.25">
      <c r="E115" s="42"/>
      <c r="H115" s="42"/>
      <c r="K115" s="55"/>
      <c r="M115" s="55"/>
      <c r="N115" s="55"/>
      <c r="O115" s="55"/>
      <c r="P115" s="55"/>
      <c r="Q115" s="55"/>
      <c r="R115" s="55"/>
      <c r="S115" s="55"/>
      <c r="T115" s="55"/>
      <c r="U115" s="55"/>
      <c r="V115" s="55"/>
      <c r="Z115" s="24"/>
    </row>
    <row r="116" spans="5:26" customFormat="1" x14ac:dyDescent="0.25">
      <c r="E116" s="42"/>
      <c r="H116" s="42"/>
      <c r="K116" s="55"/>
      <c r="M116" s="55"/>
      <c r="N116" s="55"/>
      <c r="O116" s="55"/>
      <c r="P116" s="55"/>
      <c r="Q116" s="55"/>
      <c r="R116" s="55"/>
      <c r="S116" s="55"/>
      <c r="T116" s="55"/>
      <c r="U116" s="55"/>
      <c r="V116" s="55"/>
      <c r="Z116" s="24"/>
    </row>
    <row r="117" spans="5:26" customFormat="1" x14ac:dyDescent="0.25">
      <c r="E117" s="42"/>
      <c r="H117" s="42"/>
      <c r="K117" s="55"/>
      <c r="M117" s="55"/>
      <c r="N117" s="55"/>
      <c r="O117" s="55"/>
      <c r="P117" s="55"/>
      <c r="Q117" s="55"/>
      <c r="R117" s="55"/>
      <c r="S117" s="55"/>
      <c r="T117" s="55"/>
      <c r="U117" s="55"/>
      <c r="V117" s="55"/>
      <c r="Z117" s="24"/>
    </row>
    <row r="118" spans="5:26" customFormat="1" x14ac:dyDescent="0.25">
      <c r="E118" s="42"/>
      <c r="H118" s="42"/>
      <c r="K118" s="55"/>
      <c r="M118" s="55"/>
      <c r="N118" s="55"/>
      <c r="O118" s="55"/>
      <c r="P118" s="55"/>
      <c r="Q118" s="55"/>
      <c r="R118" s="55"/>
      <c r="S118" s="55"/>
      <c r="T118" s="55"/>
      <c r="U118" s="55"/>
      <c r="V118" s="55"/>
      <c r="Z118" s="24"/>
    </row>
    <row r="119" spans="5:26" customFormat="1" x14ac:dyDescent="0.25">
      <c r="E119" s="42"/>
      <c r="H119" s="42"/>
      <c r="K119" s="55"/>
      <c r="M119" s="55"/>
      <c r="N119" s="55"/>
      <c r="O119" s="55"/>
      <c r="P119" s="55"/>
      <c r="Q119" s="55"/>
      <c r="R119" s="55"/>
      <c r="S119" s="55"/>
      <c r="T119" s="55"/>
      <c r="U119" s="55"/>
      <c r="V119" s="55"/>
      <c r="Z119" s="24"/>
    </row>
    <row r="120" spans="5:26" customFormat="1" x14ac:dyDescent="0.25">
      <c r="E120" s="42"/>
      <c r="H120" s="42"/>
      <c r="K120" s="55"/>
      <c r="M120" s="55"/>
      <c r="N120" s="55"/>
      <c r="O120" s="55"/>
      <c r="P120" s="55"/>
      <c r="Q120" s="55"/>
      <c r="R120" s="55"/>
      <c r="S120" s="55"/>
      <c r="T120" s="55"/>
      <c r="U120" s="55"/>
      <c r="V120" s="55"/>
      <c r="Z120" s="24"/>
    </row>
    <row r="121" spans="5:26" customFormat="1" x14ac:dyDescent="0.25">
      <c r="E121" s="42"/>
      <c r="H121" s="42"/>
      <c r="K121" s="55"/>
      <c r="M121" s="55"/>
      <c r="N121" s="55"/>
      <c r="O121" s="55"/>
      <c r="P121" s="55"/>
      <c r="Q121" s="55"/>
      <c r="R121" s="55"/>
      <c r="S121" s="55"/>
      <c r="T121" s="55"/>
      <c r="U121" s="55"/>
      <c r="V121" s="55"/>
      <c r="Z121" s="24"/>
    </row>
    <row r="122" spans="5:26" customFormat="1" x14ac:dyDescent="0.25">
      <c r="E122" s="42"/>
      <c r="H122" s="42"/>
      <c r="K122" s="55"/>
      <c r="M122" s="55"/>
      <c r="N122" s="55"/>
      <c r="O122" s="55"/>
      <c r="P122" s="55"/>
      <c r="Q122" s="55"/>
      <c r="R122" s="55"/>
      <c r="S122" s="55"/>
      <c r="T122" s="55"/>
      <c r="U122" s="55"/>
      <c r="V122" s="55"/>
      <c r="Z122" s="24"/>
    </row>
    <row r="123" spans="5:26" customFormat="1" x14ac:dyDescent="0.25">
      <c r="E123" s="42"/>
      <c r="H123" s="42"/>
      <c r="K123" s="55"/>
      <c r="M123" s="55"/>
      <c r="N123" s="55"/>
      <c r="O123" s="55"/>
      <c r="P123" s="55"/>
      <c r="Q123" s="55"/>
      <c r="R123" s="55"/>
      <c r="S123" s="55"/>
      <c r="T123" s="55"/>
      <c r="U123" s="55"/>
      <c r="V123" s="55"/>
      <c r="Z123" s="24"/>
    </row>
    <row r="124" spans="5:26" customFormat="1" x14ac:dyDescent="0.25">
      <c r="E124" s="42"/>
      <c r="H124" s="42"/>
      <c r="K124" s="55"/>
      <c r="M124" s="55"/>
      <c r="N124" s="55"/>
      <c r="O124" s="55"/>
      <c r="P124" s="55"/>
      <c r="Q124" s="55"/>
      <c r="R124" s="55"/>
      <c r="S124" s="55"/>
      <c r="T124" s="55"/>
      <c r="U124" s="55"/>
      <c r="V124" s="55"/>
      <c r="Z124" s="24"/>
    </row>
    <row r="125" spans="5:26" customFormat="1" x14ac:dyDescent="0.25">
      <c r="E125" s="42"/>
      <c r="H125" s="42"/>
      <c r="K125" s="55"/>
      <c r="M125" s="55"/>
      <c r="N125" s="55"/>
      <c r="O125" s="55"/>
      <c r="P125" s="55"/>
      <c r="Q125" s="55"/>
      <c r="R125" s="55"/>
      <c r="S125" s="55"/>
      <c r="T125" s="55"/>
      <c r="U125" s="55"/>
      <c r="V125" s="55"/>
      <c r="Z125" s="24"/>
    </row>
    <row r="126" spans="5:26" customFormat="1" x14ac:dyDescent="0.25">
      <c r="E126" s="42"/>
      <c r="H126" s="42"/>
      <c r="K126" s="55"/>
      <c r="M126" s="55"/>
      <c r="N126" s="55"/>
      <c r="O126" s="55"/>
      <c r="P126" s="55"/>
      <c r="Q126" s="55"/>
      <c r="R126" s="55"/>
      <c r="S126" s="55"/>
      <c r="T126" s="55"/>
      <c r="U126" s="55"/>
      <c r="V126" s="55"/>
      <c r="Z126" s="24"/>
    </row>
    <row r="127" spans="5:26" customFormat="1" x14ac:dyDescent="0.25">
      <c r="E127" s="42"/>
      <c r="H127" s="42"/>
      <c r="K127" s="55"/>
      <c r="M127" s="55"/>
      <c r="N127" s="55"/>
      <c r="O127" s="55"/>
      <c r="P127" s="55"/>
      <c r="Q127" s="55"/>
      <c r="R127" s="55"/>
      <c r="S127" s="55"/>
      <c r="T127" s="55"/>
      <c r="U127" s="55"/>
      <c r="V127" s="55"/>
      <c r="Z127" s="24"/>
    </row>
    <row r="128" spans="5:26" customFormat="1" x14ac:dyDescent="0.25">
      <c r="E128" s="42"/>
      <c r="H128" s="42"/>
      <c r="K128" s="55"/>
      <c r="M128" s="55"/>
      <c r="N128" s="55"/>
      <c r="O128" s="55"/>
      <c r="P128" s="55"/>
      <c r="Q128" s="55"/>
      <c r="R128" s="55"/>
      <c r="S128" s="55"/>
      <c r="T128" s="55"/>
      <c r="U128" s="55"/>
      <c r="V128" s="55"/>
      <c r="Z128" s="24"/>
    </row>
    <row r="129" spans="5:26" customFormat="1" x14ac:dyDescent="0.25">
      <c r="E129" s="42"/>
      <c r="H129" s="42"/>
      <c r="K129" s="55"/>
      <c r="M129" s="55"/>
      <c r="N129" s="55"/>
      <c r="O129" s="55"/>
      <c r="P129" s="55"/>
      <c r="Q129" s="55"/>
      <c r="R129" s="55"/>
      <c r="S129" s="55"/>
      <c r="T129" s="55"/>
      <c r="U129" s="55"/>
      <c r="V129" s="55"/>
      <c r="Z129" s="24"/>
    </row>
    <row r="130" spans="5:26" customFormat="1" x14ac:dyDescent="0.25">
      <c r="E130" s="42"/>
      <c r="H130" s="42"/>
      <c r="K130" s="55"/>
      <c r="M130" s="55"/>
      <c r="N130" s="55"/>
      <c r="O130" s="55"/>
      <c r="P130" s="55"/>
      <c r="Q130" s="55"/>
      <c r="R130" s="55"/>
      <c r="S130" s="55"/>
      <c r="T130" s="55"/>
      <c r="U130" s="55"/>
      <c r="V130" s="55"/>
      <c r="Z130" s="24"/>
    </row>
    <row r="131" spans="5:26" customFormat="1" x14ac:dyDescent="0.25">
      <c r="E131" s="42"/>
      <c r="H131" s="42"/>
      <c r="K131" s="55"/>
      <c r="M131" s="55"/>
      <c r="N131" s="55"/>
      <c r="O131" s="55"/>
      <c r="P131" s="55"/>
      <c r="Q131" s="55"/>
      <c r="R131" s="55"/>
      <c r="S131" s="55"/>
      <c r="T131" s="55"/>
      <c r="U131" s="55"/>
      <c r="V131" s="55"/>
      <c r="Z131" s="24"/>
    </row>
    <row r="132" spans="5:26" customFormat="1" x14ac:dyDescent="0.25">
      <c r="E132" s="42"/>
      <c r="H132" s="42"/>
      <c r="K132" s="55"/>
      <c r="M132" s="55"/>
      <c r="N132" s="55"/>
      <c r="O132" s="55"/>
      <c r="P132" s="55"/>
      <c r="Q132" s="55"/>
      <c r="R132" s="55"/>
      <c r="S132" s="55"/>
      <c r="T132" s="55"/>
      <c r="U132" s="55"/>
      <c r="V132" s="55"/>
      <c r="Z132" s="24"/>
    </row>
    <row r="133" spans="5:26" customFormat="1" x14ac:dyDescent="0.25">
      <c r="E133" s="42"/>
      <c r="H133" s="42"/>
      <c r="K133" s="55"/>
      <c r="M133" s="55"/>
      <c r="N133" s="55"/>
      <c r="O133" s="55"/>
      <c r="P133" s="55"/>
      <c r="Q133" s="55"/>
      <c r="R133" s="55"/>
      <c r="S133" s="55"/>
      <c r="T133" s="55"/>
      <c r="U133" s="55"/>
      <c r="V133" s="55"/>
      <c r="Z133" s="24"/>
    </row>
    <row r="134" spans="5:26" customFormat="1" x14ac:dyDescent="0.25">
      <c r="E134" s="42"/>
      <c r="H134" s="42"/>
      <c r="K134" s="55"/>
      <c r="M134" s="55"/>
      <c r="N134" s="55"/>
      <c r="O134" s="55"/>
      <c r="P134" s="55"/>
      <c r="Q134" s="55"/>
      <c r="R134" s="55"/>
      <c r="S134" s="55"/>
      <c r="T134" s="55"/>
      <c r="U134" s="55"/>
      <c r="V134" s="55"/>
      <c r="Z134" s="24"/>
    </row>
    <row r="135" spans="5:26" customFormat="1" x14ac:dyDescent="0.25">
      <c r="E135" s="42"/>
      <c r="H135" s="42"/>
      <c r="K135" s="55"/>
      <c r="M135" s="55"/>
      <c r="N135" s="55"/>
      <c r="O135" s="55"/>
      <c r="P135" s="55"/>
      <c r="Q135" s="55"/>
      <c r="R135" s="55"/>
      <c r="S135" s="55"/>
      <c r="T135" s="55"/>
      <c r="U135" s="55"/>
      <c r="V135" s="55"/>
      <c r="Z135" s="24"/>
    </row>
    <row r="136" spans="5:26" customFormat="1" x14ac:dyDescent="0.25">
      <c r="E136" s="42"/>
      <c r="H136" s="42"/>
      <c r="K136" s="55"/>
      <c r="M136" s="55"/>
      <c r="N136" s="55"/>
      <c r="O136" s="55"/>
      <c r="P136" s="55"/>
      <c r="Q136" s="55"/>
      <c r="R136" s="55"/>
      <c r="S136" s="55"/>
      <c r="T136" s="55"/>
      <c r="U136" s="55"/>
      <c r="V136" s="55"/>
      <c r="Z136" s="24"/>
    </row>
    <row r="137" spans="5:26" customFormat="1" x14ac:dyDescent="0.25">
      <c r="E137" s="42"/>
      <c r="H137" s="42"/>
      <c r="K137" s="55"/>
      <c r="M137" s="55"/>
      <c r="N137" s="55"/>
      <c r="O137" s="55"/>
      <c r="P137" s="55"/>
      <c r="Q137" s="55"/>
      <c r="R137" s="55"/>
      <c r="S137" s="55"/>
      <c r="T137" s="55"/>
      <c r="U137" s="55"/>
      <c r="V137" s="55"/>
      <c r="Z137" s="24"/>
    </row>
    <row r="138" spans="5:26" customFormat="1" x14ac:dyDescent="0.25">
      <c r="E138" s="42"/>
      <c r="H138" s="42"/>
      <c r="K138" s="55"/>
      <c r="M138" s="55"/>
      <c r="N138" s="55"/>
      <c r="O138" s="55"/>
      <c r="P138" s="55"/>
      <c r="Q138" s="55"/>
      <c r="R138" s="55"/>
      <c r="S138" s="55"/>
      <c r="T138" s="55"/>
      <c r="U138" s="55"/>
      <c r="V138" s="55"/>
      <c r="Z138" s="24"/>
    </row>
    <row r="139" spans="5:26" customFormat="1" x14ac:dyDescent="0.25">
      <c r="E139" s="42"/>
      <c r="H139" s="42"/>
      <c r="K139" s="55"/>
      <c r="M139" s="55"/>
      <c r="N139" s="55"/>
      <c r="O139" s="55"/>
      <c r="P139" s="55"/>
      <c r="Q139" s="55"/>
      <c r="R139" s="55"/>
      <c r="S139" s="55"/>
      <c r="T139" s="55"/>
      <c r="U139" s="55"/>
      <c r="V139" s="55"/>
      <c r="Z139" s="24"/>
    </row>
    <row r="140" spans="5:26" customFormat="1" x14ac:dyDescent="0.25">
      <c r="E140" s="42"/>
      <c r="H140" s="42"/>
      <c r="K140" s="55"/>
      <c r="M140" s="55"/>
      <c r="N140" s="55"/>
      <c r="O140" s="55"/>
      <c r="P140" s="55"/>
      <c r="Q140" s="55"/>
      <c r="R140" s="55"/>
      <c r="S140" s="55"/>
      <c r="T140" s="55"/>
      <c r="U140" s="55"/>
      <c r="V140" s="55"/>
      <c r="Z140" s="24"/>
    </row>
    <row r="141" spans="5:26" customFormat="1" x14ac:dyDescent="0.25">
      <c r="E141" s="42"/>
      <c r="H141" s="42"/>
      <c r="K141" s="55"/>
      <c r="M141" s="55"/>
      <c r="N141" s="55"/>
      <c r="O141" s="55"/>
      <c r="P141" s="55"/>
      <c r="Q141" s="55"/>
      <c r="R141" s="55"/>
      <c r="S141" s="55"/>
      <c r="T141" s="55"/>
      <c r="U141" s="55"/>
      <c r="V141" s="55"/>
      <c r="Z141" s="24"/>
    </row>
    <row r="142" spans="5:26" customFormat="1" x14ac:dyDescent="0.25">
      <c r="E142" s="42"/>
      <c r="H142" s="42"/>
      <c r="K142" s="55"/>
      <c r="M142" s="55"/>
      <c r="N142" s="55"/>
      <c r="O142" s="55"/>
      <c r="P142" s="55"/>
      <c r="Q142" s="55"/>
      <c r="R142" s="55"/>
      <c r="S142" s="55"/>
      <c r="T142" s="55"/>
      <c r="U142" s="55"/>
      <c r="V142" s="55"/>
      <c r="Z142" s="24"/>
    </row>
    <row r="143" spans="5:26" customFormat="1" x14ac:dyDescent="0.25">
      <c r="E143" s="42"/>
      <c r="H143" s="42"/>
      <c r="K143" s="55"/>
      <c r="M143" s="55"/>
      <c r="N143" s="55"/>
      <c r="O143" s="55"/>
      <c r="P143" s="55"/>
      <c r="Q143" s="55"/>
      <c r="R143" s="55"/>
      <c r="S143" s="55"/>
      <c r="T143" s="55"/>
      <c r="U143" s="55"/>
      <c r="V143" s="55"/>
      <c r="Z143" s="24"/>
    </row>
    <row r="144" spans="5:26" customFormat="1" x14ac:dyDescent="0.25">
      <c r="E144" s="42"/>
      <c r="H144" s="42"/>
      <c r="K144" s="55"/>
      <c r="M144" s="55"/>
      <c r="N144" s="55"/>
      <c r="O144" s="55"/>
      <c r="P144" s="55"/>
      <c r="Q144" s="55"/>
      <c r="R144" s="55"/>
      <c r="S144" s="55"/>
      <c r="T144" s="55"/>
      <c r="U144" s="55"/>
      <c r="V144" s="55"/>
      <c r="Z144" s="24"/>
    </row>
    <row r="145" spans="5:26" customFormat="1" x14ac:dyDescent="0.25">
      <c r="E145" s="42"/>
      <c r="H145" s="42"/>
      <c r="K145" s="55"/>
      <c r="M145" s="55"/>
      <c r="N145" s="55"/>
      <c r="O145" s="55"/>
      <c r="P145" s="55"/>
      <c r="Q145" s="55"/>
      <c r="R145" s="55"/>
      <c r="S145" s="55"/>
      <c r="T145" s="55"/>
      <c r="U145" s="55"/>
      <c r="V145" s="55"/>
      <c r="Z145" s="24"/>
    </row>
    <row r="146" spans="5:26" customFormat="1" x14ac:dyDescent="0.25">
      <c r="E146" s="42"/>
      <c r="H146" s="42"/>
      <c r="K146" s="55"/>
      <c r="M146" s="55"/>
      <c r="N146" s="55"/>
      <c r="O146" s="55"/>
      <c r="P146" s="55"/>
      <c r="Q146" s="55"/>
      <c r="R146" s="55"/>
      <c r="S146" s="55"/>
      <c r="T146" s="55"/>
      <c r="U146" s="55"/>
      <c r="V146" s="55"/>
      <c r="Z146" s="24"/>
    </row>
    <row r="147" spans="5:26" customFormat="1" x14ac:dyDescent="0.25">
      <c r="E147" s="42"/>
      <c r="H147" s="42"/>
      <c r="K147" s="55"/>
      <c r="M147" s="55"/>
      <c r="N147" s="55"/>
      <c r="O147" s="55"/>
      <c r="P147" s="55"/>
      <c r="Q147" s="55"/>
      <c r="R147" s="55"/>
      <c r="S147" s="55"/>
      <c r="T147" s="55"/>
      <c r="U147" s="55"/>
      <c r="V147" s="55"/>
      <c r="Z147" s="24"/>
    </row>
    <row r="148" spans="5:26" customFormat="1" x14ac:dyDescent="0.25">
      <c r="E148" s="42"/>
      <c r="H148" s="42"/>
      <c r="K148" s="55"/>
      <c r="M148" s="55"/>
      <c r="N148" s="55"/>
      <c r="O148" s="55"/>
      <c r="P148" s="55"/>
      <c r="Q148" s="55"/>
      <c r="R148" s="55"/>
      <c r="S148" s="55"/>
      <c r="T148" s="55"/>
      <c r="U148" s="55"/>
      <c r="V148" s="55"/>
      <c r="Z148" s="24"/>
    </row>
    <row r="149" spans="5:26" customFormat="1" x14ac:dyDescent="0.25">
      <c r="E149" s="42"/>
      <c r="H149" s="42"/>
      <c r="K149" s="55"/>
      <c r="M149" s="55"/>
      <c r="N149" s="55"/>
      <c r="O149" s="55"/>
      <c r="P149" s="55"/>
      <c r="Q149" s="55"/>
      <c r="R149" s="55"/>
      <c r="S149" s="55"/>
      <c r="T149" s="55"/>
      <c r="U149" s="55"/>
      <c r="V149" s="55"/>
      <c r="Z149" s="24"/>
    </row>
    <row r="150" spans="5:26" customFormat="1" x14ac:dyDescent="0.25">
      <c r="E150" s="42"/>
      <c r="H150" s="42"/>
      <c r="K150" s="55"/>
      <c r="M150" s="55"/>
      <c r="N150" s="55"/>
      <c r="O150" s="55"/>
      <c r="P150" s="55"/>
      <c r="Q150" s="55"/>
      <c r="R150" s="55"/>
      <c r="S150" s="55"/>
      <c r="T150" s="55"/>
      <c r="U150" s="55"/>
      <c r="V150" s="55"/>
      <c r="Z150" s="24"/>
    </row>
    <row r="151" spans="5:26" customFormat="1" x14ac:dyDescent="0.25">
      <c r="E151" s="42"/>
      <c r="H151" s="42"/>
      <c r="K151" s="55"/>
      <c r="M151" s="55"/>
      <c r="N151" s="55"/>
      <c r="O151" s="55"/>
      <c r="P151" s="55"/>
      <c r="Q151" s="55"/>
      <c r="R151" s="55"/>
      <c r="S151" s="55"/>
      <c r="T151" s="55"/>
      <c r="U151" s="55"/>
      <c r="V151" s="55"/>
      <c r="Z151" s="24"/>
    </row>
    <row r="152" spans="5:26" customFormat="1" x14ac:dyDescent="0.25">
      <c r="E152" s="42"/>
      <c r="H152" s="42"/>
      <c r="K152" s="55"/>
      <c r="M152" s="55"/>
      <c r="N152" s="55"/>
      <c r="O152" s="55"/>
      <c r="P152" s="55"/>
      <c r="Q152" s="55"/>
      <c r="R152" s="55"/>
      <c r="S152" s="55"/>
      <c r="T152" s="55"/>
      <c r="U152" s="55"/>
      <c r="V152" s="55"/>
      <c r="Z152" s="24"/>
    </row>
    <row r="153" spans="5:26" customFormat="1" x14ac:dyDescent="0.25">
      <c r="E153" s="42"/>
      <c r="H153" s="42"/>
      <c r="K153" s="55"/>
      <c r="M153" s="55"/>
      <c r="N153" s="55"/>
      <c r="O153" s="55"/>
      <c r="P153" s="55"/>
      <c r="Q153" s="55"/>
      <c r="R153" s="55"/>
      <c r="S153" s="55"/>
      <c r="T153" s="55"/>
      <c r="U153" s="55"/>
      <c r="V153" s="55"/>
      <c r="Z153" s="24"/>
    </row>
    <row r="154" spans="5:26" customFormat="1" x14ac:dyDescent="0.25">
      <c r="E154" s="42"/>
      <c r="H154" s="42"/>
      <c r="K154" s="55"/>
      <c r="M154" s="55"/>
      <c r="N154" s="55"/>
      <c r="O154" s="55"/>
      <c r="P154" s="55"/>
      <c r="Q154" s="55"/>
      <c r="R154" s="55"/>
      <c r="S154" s="55"/>
      <c r="T154" s="55"/>
      <c r="U154" s="55"/>
      <c r="V154" s="55"/>
      <c r="Z154" s="24"/>
    </row>
    <row r="155" spans="5:26" customFormat="1" x14ac:dyDescent="0.25">
      <c r="E155" s="42"/>
      <c r="H155" s="42"/>
      <c r="K155" s="55"/>
      <c r="M155" s="55"/>
      <c r="N155" s="55"/>
      <c r="O155" s="55"/>
      <c r="P155" s="55"/>
      <c r="Q155" s="55"/>
      <c r="R155" s="55"/>
      <c r="S155" s="55"/>
      <c r="T155" s="55"/>
      <c r="U155" s="55"/>
      <c r="V155" s="55"/>
      <c r="Z155" s="24"/>
    </row>
    <row r="156" spans="5:26" customFormat="1" x14ac:dyDescent="0.25">
      <c r="E156" s="42"/>
      <c r="H156" s="42"/>
      <c r="K156" s="55"/>
      <c r="M156" s="55"/>
      <c r="N156" s="55"/>
      <c r="O156" s="55"/>
      <c r="P156" s="55"/>
      <c r="Q156" s="55"/>
      <c r="R156" s="55"/>
      <c r="S156" s="55"/>
      <c r="T156" s="55"/>
      <c r="U156" s="55"/>
      <c r="V156" s="55"/>
      <c r="Z156" s="24"/>
    </row>
    <row r="157" spans="5:26" customFormat="1" x14ac:dyDescent="0.25">
      <c r="E157" s="42"/>
      <c r="H157" s="42"/>
      <c r="K157" s="55"/>
      <c r="M157" s="55"/>
      <c r="N157" s="55"/>
      <c r="O157" s="55"/>
      <c r="P157" s="55"/>
      <c r="Q157" s="55"/>
      <c r="R157" s="55"/>
      <c r="S157" s="55"/>
      <c r="T157" s="55"/>
      <c r="U157" s="55"/>
      <c r="V157" s="55"/>
      <c r="Z157" s="24"/>
    </row>
    <row r="158" spans="5:26" customFormat="1" x14ac:dyDescent="0.25">
      <c r="E158" s="42"/>
      <c r="H158" s="42"/>
      <c r="K158" s="55"/>
      <c r="M158" s="55"/>
      <c r="N158" s="55"/>
      <c r="O158" s="55"/>
      <c r="P158" s="55"/>
      <c r="Q158" s="55"/>
      <c r="R158" s="55"/>
      <c r="S158" s="55"/>
      <c r="T158" s="55"/>
      <c r="U158" s="55"/>
      <c r="V158" s="55"/>
      <c r="Z158" s="24"/>
    </row>
    <row r="159" spans="5:26" customFormat="1" x14ac:dyDescent="0.25">
      <c r="E159" s="42"/>
      <c r="H159" s="42"/>
      <c r="K159" s="55"/>
      <c r="M159" s="55"/>
      <c r="N159" s="55"/>
      <c r="O159" s="55"/>
      <c r="P159" s="55"/>
      <c r="Q159" s="55"/>
      <c r="R159" s="55"/>
      <c r="S159" s="55"/>
      <c r="T159" s="55"/>
      <c r="U159" s="55"/>
      <c r="V159" s="55"/>
      <c r="Z159" s="24"/>
    </row>
    <row r="160" spans="5:26" customFormat="1" x14ac:dyDescent="0.25">
      <c r="E160" s="42"/>
      <c r="H160" s="42"/>
      <c r="K160" s="55"/>
      <c r="M160" s="55"/>
      <c r="N160" s="55"/>
      <c r="O160" s="55"/>
      <c r="P160" s="55"/>
      <c r="Q160" s="55"/>
      <c r="R160" s="55"/>
      <c r="S160" s="55"/>
      <c r="T160" s="55"/>
      <c r="U160" s="55"/>
      <c r="V160" s="55"/>
      <c r="Z160" s="24"/>
    </row>
    <row r="161" spans="5:26" customFormat="1" x14ac:dyDescent="0.25">
      <c r="E161" s="42"/>
      <c r="H161" s="42"/>
      <c r="K161" s="55"/>
      <c r="M161" s="55"/>
      <c r="N161" s="55"/>
      <c r="O161" s="55"/>
      <c r="P161" s="55"/>
      <c r="Q161" s="55"/>
      <c r="R161" s="55"/>
      <c r="S161" s="55"/>
      <c r="T161" s="55"/>
      <c r="U161" s="55"/>
      <c r="V161" s="55"/>
      <c r="Z161" s="24"/>
    </row>
    <row r="162" spans="5:26" customFormat="1" x14ac:dyDescent="0.25">
      <c r="E162" s="42"/>
      <c r="H162" s="42"/>
      <c r="K162" s="55"/>
      <c r="M162" s="55"/>
      <c r="N162" s="55"/>
      <c r="O162" s="55"/>
      <c r="P162" s="55"/>
      <c r="Q162" s="55"/>
      <c r="R162" s="55"/>
      <c r="S162" s="55"/>
      <c r="T162" s="55"/>
      <c r="U162" s="55"/>
      <c r="V162" s="55"/>
      <c r="Z162" s="24"/>
    </row>
    <row r="163" spans="5:26" customFormat="1" x14ac:dyDescent="0.25">
      <c r="E163" s="42"/>
      <c r="H163" s="42"/>
      <c r="K163" s="55"/>
      <c r="M163" s="55"/>
      <c r="N163" s="55"/>
      <c r="O163" s="55"/>
      <c r="P163" s="55"/>
      <c r="Q163" s="55"/>
      <c r="R163" s="55"/>
      <c r="S163" s="55"/>
      <c r="T163" s="55"/>
      <c r="U163" s="55"/>
      <c r="V163" s="55"/>
      <c r="Z163" s="24"/>
    </row>
    <row r="164" spans="5:26" customFormat="1" x14ac:dyDescent="0.25">
      <c r="E164" s="42"/>
      <c r="H164" s="42"/>
      <c r="K164" s="55"/>
      <c r="M164" s="55"/>
      <c r="N164" s="55"/>
      <c r="O164" s="55"/>
      <c r="P164" s="55"/>
      <c r="Q164" s="55"/>
      <c r="R164" s="55"/>
      <c r="S164" s="55"/>
      <c r="T164" s="55"/>
      <c r="U164" s="55"/>
      <c r="V164" s="55"/>
      <c r="Z164" s="24"/>
    </row>
    <row r="165" spans="5:26" customFormat="1" x14ac:dyDescent="0.25">
      <c r="E165" s="42"/>
      <c r="H165" s="42"/>
      <c r="K165" s="55"/>
      <c r="M165" s="55"/>
      <c r="N165" s="55"/>
      <c r="O165" s="55"/>
      <c r="P165" s="55"/>
      <c r="Q165" s="55"/>
      <c r="R165" s="55"/>
      <c r="S165" s="55"/>
      <c r="T165" s="55"/>
      <c r="U165" s="55"/>
      <c r="V165" s="55"/>
      <c r="Z165" s="24"/>
    </row>
    <row r="166" spans="5:26" customFormat="1" x14ac:dyDescent="0.25">
      <c r="E166" s="42"/>
      <c r="H166" s="42"/>
      <c r="K166" s="55"/>
      <c r="M166" s="55"/>
      <c r="N166" s="55"/>
      <c r="O166" s="55"/>
      <c r="P166" s="55"/>
      <c r="Q166" s="55"/>
      <c r="R166" s="55"/>
      <c r="S166" s="55"/>
      <c r="T166" s="55"/>
      <c r="U166" s="55"/>
      <c r="V166" s="55"/>
      <c r="Z166" s="24"/>
    </row>
    <row r="167" spans="5:26" customFormat="1" x14ac:dyDescent="0.25">
      <c r="E167" s="42"/>
      <c r="H167" s="42"/>
      <c r="K167" s="55"/>
      <c r="M167" s="55"/>
      <c r="N167" s="55"/>
      <c r="O167" s="55"/>
      <c r="P167" s="55"/>
      <c r="Q167" s="55"/>
      <c r="R167" s="55"/>
      <c r="S167" s="55"/>
      <c r="T167" s="55"/>
      <c r="U167" s="55"/>
      <c r="V167" s="55"/>
      <c r="Z167" s="24"/>
    </row>
    <row r="168" spans="5:26" customFormat="1" x14ac:dyDescent="0.25">
      <c r="E168" s="42"/>
      <c r="H168" s="42"/>
      <c r="K168" s="55"/>
      <c r="M168" s="55"/>
      <c r="N168" s="55"/>
      <c r="O168" s="55"/>
      <c r="P168" s="55"/>
      <c r="Q168" s="55"/>
      <c r="R168" s="55"/>
      <c r="S168" s="55"/>
      <c r="T168" s="55"/>
      <c r="U168" s="55"/>
      <c r="V168" s="55"/>
      <c r="Z168" s="24"/>
    </row>
    <row r="169" spans="5:26" customFormat="1" x14ac:dyDescent="0.25">
      <c r="E169" s="42"/>
      <c r="H169" s="42"/>
      <c r="K169" s="55"/>
      <c r="M169" s="55"/>
      <c r="N169" s="55"/>
      <c r="O169" s="55"/>
      <c r="P169" s="55"/>
      <c r="Q169" s="55"/>
      <c r="R169" s="55"/>
      <c r="S169" s="55"/>
      <c r="T169" s="55"/>
      <c r="U169" s="55"/>
      <c r="V169" s="55"/>
      <c r="Z169" s="24"/>
    </row>
    <row r="170" spans="5:26" customFormat="1" x14ac:dyDescent="0.25">
      <c r="E170" s="42"/>
      <c r="H170" s="42"/>
      <c r="K170" s="55"/>
      <c r="M170" s="55"/>
      <c r="N170" s="55"/>
      <c r="O170" s="55"/>
      <c r="P170" s="55"/>
      <c r="Q170" s="55"/>
      <c r="R170" s="55"/>
      <c r="S170" s="55"/>
      <c r="T170" s="55"/>
      <c r="U170" s="55"/>
      <c r="V170" s="55"/>
      <c r="Z170" s="24"/>
    </row>
    <row r="171" spans="5:26" customFormat="1" x14ac:dyDescent="0.25">
      <c r="E171" s="42"/>
      <c r="H171" s="42"/>
      <c r="K171" s="55"/>
      <c r="M171" s="55"/>
      <c r="N171" s="55"/>
      <c r="O171" s="55"/>
      <c r="P171" s="55"/>
      <c r="Q171" s="55"/>
      <c r="R171" s="55"/>
      <c r="S171" s="55"/>
      <c r="T171" s="55"/>
      <c r="U171" s="55"/>
      <c r="V171" s="55"/>
      <c r="Z171" s="24"/>
    </row>
    <row r="172" spans="5:26" customFormat="1" x14ac:dyDescent="0.25">
      <c r="E172" s="42"/>
      <c r="H172" s="42"/>
      <c r="K172" s="55"/>
      <c r="M172" s="55"/>
      <c r="N172" s="55"/>
      <c r="O172" s="55"/>
      <c r="P172" s="55"/>
      <c r="Q172" s="55"/>
      <c r="R172" s="55"/>
      <c r="S172" s="55"/>
      <c r="T172" s="55"/>
      <c r="U172" s="55"/>
      <c r="V172" s="55"/>
      <c r="Z172" s="24"/>
    </row>
    <row r="173" spans="5:26" customFormat="1" x14ac:dyDescent="0.25">
      <c r="E173" s="42"/>
      <c r="H173" s="42"/>
      <c r="K173" s="55"/>
      <c r="M173" s="55"/>
      <c r="N173" s="55"/>
      <c r="O173" s="55"/>
      <c r="P173" s="55"/>
      <c r="Q173" s="55"/>
      <c r="R173" s="55"/>
      <c r="S173" s="55"/>
      <c r="T173" s="55"/>
      <c r="U173" s="55"/>
      <c r="V173" s="55"/>
      <c r="Z173" s="24"/>
    </row>
    <row r="174" spans="5:26" customFormat="1" x14ac:dyDescent="0.25">
      <c r="E174" s="42"/>
      <c r="H174" s="42"/>
      <c r="K174" s="55"/>
      <c r="M174" s="55"/>
      <c r="N174" s="55"/>
      <c r="O174" s="55"/>
      <c r="P174" s="55"/>
      <c r="Q174" s="55"/>
      <c r="R174" s="55"/>
      <c r="S174" s="55"/>
      <c r="T174" s="55"/>
      <c r="U174" s="55"/>
      <c r="V174" s="55"/>
      <c r="Z174" s="24"/>
    </row>
    <row r="175" spans="5:26" customFormat="1" x14ac:dyDescent="0.25">
      <c r="E175" s="42"/>
      <c r="H175" s="42"/>
      <c r="K175" s="55"/>
      <c r="M175" s="55"/>
      <c r="N175" s="55"/>
      <c r="O175" s="55"/>
      <c r="P175" s="55"/>
      <c r="Q175" s="55"/>
      <c r="R175" s="55"/>
      <c r="S175" s="55"/>
      <c r="T175" s="55"/>
      <c r="U175" s="55"/>
      <c r="V175" s="55"/>
      <c r="Z175" s="24"/>
    </row>
    <row r="176" spans="5:26" customFormat="1" x14ac:dyDescent="0.25">
      <c r="E176" s="42"/>
      <c r="H176" s="42"/>
      <c r="K176" s="55"/>
      <c r="M176" s="55"/>
      <c r="N176" s="55"/>
      <c r="O176" s="55"/>
      <c r="P176" s="55"/>
      <c r="Q176" s="55"/>
      <c r="R176" s="55"/>
      <c r="S176" s="55"/>
      <c r="T176" s="55"/>
      <c r="U176" s="55"/>
      <c r="V176" s="55"/>
      <c r="Z176" s="24"/>
    </row>
    <row r="177" spans="5:26" customFormat="1" x14ac:dyDescent="0.25">
      <c r="E177" s="42"/>
      <c r="H177" s="42"/>
      <c r="K177" s="55"/>
      <c r="M177" s="55"/>
      <c r="N177" s="55"/>
      <c r="O177" s="55"/>
      <c r="P177" s="55"/>
      <c r="Q177" s="55"/>
      <c r="R177" s="55"/>
      <c r="S177" s="55"/>
      <c r="T177" s="55"/>
      <c r="U177" s="55"/>
      <c r="V177" s="55"/>
      <c r="Z177" s="24"/>
    </row>
    <row r="178" spans="5:26" customFormat="1" x14ac:dyDescent="0.25">
      <c r="E178" s="42"/>
      <c r="H178" s="42"/>
      <c r="K178" s="55"/>
      <c r="M178" s="55"/>
      <c r="N178" s="55"/>
      <c r="O178" s="55"/>
      <c r="P178" s="55"/>
      <c r="Q178" s="55"/>
      <c r="R178" s="55"/>
      <c r="S178" s="55"/>
      <c r="T178" s="55"/>
      <c r="U178" s="55"/>
      <c r="V178" s="55"/>
      <c r="Z178" s="24"/>
    </row>
    <row r="179" spans="5:26" customFormat="1" x14ac:dyDescent="0.25">
      <c r="E179" s="42"/>
      <c r="H179" s="42"/>
      <c r="K179" s="55"/>
      <c r="M179" s="55"/>
      <c r="N179" s="55"/>
      <c r="O179" s="55"/>
      <c r="P179" s="55"/>
      <c r="Q179" s="55"/>
      <c r="R179" s="55"/>
      <c r="S179" s="55"/>
      <c r="T179" s="55"/>
      <c r="U179" s="55"/>
      <c r="V179" s="55"/>
      <c r="Z179" s="24"/>
    </row>
    <row r="180" spans="5:26" customFormat="1" x14ac:dyDescent="0.25">
      <c r="E180" s="42"/>
      <c r="H180" s="42"/>
      <c r="K180" s="55"/>
      <c r="M180" s="55"/>
      <c r="N180" s="55"/>
      <c r="O180" s="55"/>
      <c r="P180" s="55"/>
      <c r="Q180" s="55"/>
      <c r="R180" s="55"/>
      <c r="S180" s="55"/>
      <c r="T180" s="55"/>
      <c r="U180" s="55"/>
      <c r="V180" s="55"/>
      <c r="Z180" s="24"/>
    </row>
    <row r="181" spans="5:26" customFormat="1" x14ac:dyDescent="0.25">
      <c r="E181" s="42"/>
      <c r="H181" s="42"/>
      <c r="K181" s="55"/>
      <c r="M181" s="55"/>
      <c r="N181" s="55"/>
      <c r="O181" s="55"/>
      <c r="P181" s="55"/>
      <c r="Q181" s="55"/>
      <c r="R181" s="55"/>
      <c r="S181" s="55"/>
      <c r="T181" s="55"/>
      <c r="U181" s="55"/>
      <c r="V181" s="55"/>
      <c r="Z181" s="24"/>
    </row>
    <row r="182" spans="5:26" customFormat="1" x14ac:dyDescent="0.25">
      <c r="E182" s="42"/>
      <c r="H182" s="42"/>
      <c r="K182" s="55"/>
      <c r="M182" s="55"/>
      <c r="N182" s="55"/>
      <c r="O182" s="55"/>
      <c r="P182" s="55"/>
      <c r="Q182" s="55"/>
      <c r="R182" s="55"/>
      <c r="S182" s="55"/>
      <c r="T182" s="55"/>
      <c r="U182" s="55"/>
      <c r="V182" s="55"/>
      <c r="Z182" s="24"/>
    </row>
    <row r="183" spans="5:26" customFormat="1" x14ac:dyDescent="0.25">
      <c r="E183" s="42"/>
      <c r="H183" s="42"/>
      <c r="K183" s="55"/>
      <c r="M183" s="55"/>
      <c r="N183" s="55"/>
      <c r="O183" s="55"/>
      <c r="P183" s="55"/>
      <c r="Q183" s="55"/>
      <c r="R183" s="55"/>
      <c r="S183" s="55"/>
      <c r="T183" s="55"/>
      <c r="U183" s="55"/>
      <c r="V183" s="55"/>
      <c r="Z183" s="24"/>
    </row>
    <row r="184" spans="5:26" customFormat="1" x14ac:dyDescent="0.25">
      <c r="E184" s="42"/>
      <c r="H184" s="42"/>
      <c r="K184" s="55"/>
      <c r="M184" s="55"/>
      <c r="N184" s="55"/>
      <c r="O184" s="55"/>
      <c r="P184" s="55"/>
      <c r="Q184" s="55"/>
      <c r="R184" s="55"/>
      <c r="S184" s="55"/>
      <c r="T184" s="55"/>
      <c r="U184" s="55"/>
      <c r="V184" s="55"/>
      <c r="Z184" s="24"/>
    </row>
    <row r="185" spans="5:26" customFormat="1" x14ac:dyDescent="0.25">
      <c r="E185" s="42"/>
      <c r="H185" s="42"/>
      <c r="K185" s="55"/>
      <c r="M185" s="55"/>
      <c r="N185" s="55"/>
      <c r="O185" s="55"/>
      <c r="P185" s="55"/>
      <c r="Q185" s="55"/>
      <c r="R185" s="55"/>
      <c r="S185" s="55"/>
      <c r="T185" s="55"/>
      <c r="U185" s="55"/>
      <c r="V185" s="55"/>
      <c r="Z185" s="24"/>
    </row>
    <row r="186" spans="5:26" customFormat="1" x14ac:dyDescent="0.25">
      <c r="E186" s="42"/>
      <c r="H186" s="42"/>
      <c r="K186" s="55"/>
      <c r="M186" s="55"/>
      <c r="N186" s="55"/>
      <c r="O186" s="55"/>
      <c r="P186" s="55"/>
      <c r="Q186" s="55"/>
      <c r="R186" s="55"/>
      <c r="S186" s="55"/>
      <c r="T186" s="55"/>
      <c r="U186" s="55"/>
      <c r="V186" s="55"/>
      <c r="Z186" s="24"/>
    </row>
    <row r="187" spans="5:26" customFormat="1" x14ac:dyDescent="0.25">
      <c r="E187" s="42"/>
      <c r="H187" s="42"/>
      <c r="K187" s="55"/>
      <c r="M187" s="55"/>
      <c r="N187" s="55"/>
      <c r="O187" s="55"/>
      <c r="P187" s="55"/>
      <c r="Q187" s="55"/>
      <c r="R187" s="55"/>
      <c r="S187" s="55"/>
      <c r="T187" s="55"/>
      <c r="U187" s="55"/>
      <c r="V187" s="55"/>
      <c r="Z187" s="24"/>
    </row>
    <row r="188" spans="5:26" customFormat="1" x14ac:dyDescent="0.25">
      <c r="E188" s="42"/>
      <c r="H188" s="42"/>
      <c r="K188" s="55"/>
      <c r="M188" s="55"/>
      <c r="N188" s="55"/>
      <c r="O188" s="55"/>
      <c r="P188" s="55"/>
      <c r="Q188" s="55"/>
      <c r="R188" s="55"/>
      <c r="S188" s="55"/>
      <c r="T188" s="55"/>
      <c r="U188" s="55"/>
      <c r="V188" s="55"/>
      <c r="Z188" s="24"/>
    </row>
    <row r="189" spans="5:26" customFormat="1" x14ac:dyDescent="0.25">
      <c r="E189" s="42"/>
      <c r="H189" s="42"/>
      <c r="K189" s="55"/>
      <c r="M189" s="55"/>
      <c r="N189" s="55"/>
      <c r="O189" s="55"/>
      <c r="P189" s="55"/>
      <c r="Q189" s="55"/>
      <c r="R189" s="55"/>
      <c r="S189" s="55"/>
      <c r="T189" s="55"/>
      <c r="U189" s="55"/>
      <c r="V189" s="55"/>
      <c r="Z189" s="24"/>
    </row>
    <row r="190" spans="5:26" customFormat="1" x14ac:dyDescent="0.25">
      <c r="E190" s="42"/>
      <c r="H190" s="42"/>
      <c r="K190" s="55"/>
      <c r="M190" s="55"/>
      <c r="N190" s="55"/>
      <c r="O190" s="55"/>
      <c r="P190" s="55"/>
      <c r="Q190" s="55"/>
      <c r="R190" s="55"/>
      <c r="S190" s="55"/>
      <c r="T190" s="55"/>
      <c r="U190" s="55"/>
      <c r="V190" s="55"/>
      <c r="Z190" s="24"/>
    </row>
    <row r="191" spans="5:26" customFormat="1" x14ac:dyDescent="0.25">
      <c r="E191" s="42"/>
      <c r="H191" s="42"/>
      <c r="K191" s="55"/>
      <c r="M191" s="55"/>
      <c r="N191" s="55"/>
      <c r="O191" s="55"/>
      <c r="P191" s="55"/>
      <c r="Q191" s="55"/>
      <c r="R191" s="55"/>
      <c r="S191" s="55"/>
      <c r="T191" s="55"/>
      <c r="U191" s="55"/>
      <c r="V191" s="55"/>
      <c r="Z191" s="24"/>
    </row>
    <row r="192" spans="5:26" customFormat="1" x14ac:dyDescent="0.25">
      <c r="E192" s="42"/>
      <c r="H192" s="42"/>
      <c r="K192" s="55"/>
      <c r="M192" s="55"/>
      <c r="N192" s="55"/>
      <c r="O192" s="55"/>
      <c r="P192" s="55"/>
      <c r="Q192" s="55"/>
      <c r="R192" s="55"/>
      <c r="S192" s="55"/>
      <c r="T192" s="55"/>
      <c r="U192" s="55"/>
      <c r="V192" s="55"/>
      <c r="Z192" s="24"/>
    </row>
    <row r="193" spans="5:26" customFormat="1" x14ac:dyDescent="0.25">
      <c r="E193" s="42"/>
      <c r="H193" s="42"/>
      <c r="K193" s="55"/>
      <c r="M193" s="55"/>
      <c r="N193" s="55"/>
      <c r="O193" s="55"/>
      <c r="P193" s="55"/>
      <c r="Q193" s="55"/>
      <c r="R193" s="55"/>
      <c r="S193" s="55"/>
      <c r="T193" s="55"/>
      <c r="U193" s="55"/>
      <c r="V193" s="55"/>
      <c r="Z193" s="24"/>
    </row>
    <row r="194" spans="5:26" customFormat="1" x14ac:dyDescent="0.25">
      <c r="E194" s="42"/>
      <c r="H194" s="42"/>
      <c r="K194" s="55"/>
      <c r="M194" s="55"/>
      <c r="N194" s="55"/>
      <c r="O194" s="55"/>
      <c r="P194" s="55"/>
      <c r="Q194" s="55"/>
      <c r="R194" s="55"/>
      <c r="S194" s="55"/>
      <c r="T194" s="55"/>
      <c r="U194" s="55"/>
      <c r="V194" s="55"/>
      <c r="Z194" s="24"/>
    </row>
    <row r="195" spans="5:26" customFormat="1" x14ac:dyDescent="0.25">
      <c r="E195" s="42"/>
      <c r="H195" s="42"/>
      <c r="K195" s="55"/>
      <c r="M195" s="55"/>
      <c r="N195" s="55"/>
      <c r="O195" s="55"/>
      <c r="P195" s="55"/>
      <c r="Q195" s="55"/>
      <c r="R195" s="55"/>
      <c r="S195" s="55"/>
      <c r="T195" s="55"/>
      <c r="U195" s="55"/>
      <c r="V195" s="55"/>
      <c r="Z195" s="24"/>
    </row>
    <row r="196" spans="5:26" customFormat="1" x14ac:dyDescent="0.25">
      <c r="E196" s="42"/>
      <c r="H196" s="42"/>
      <c r="K196" s="55"/>
      <c r="M196" s="55"/>
      <c r="N196" s="55"/>
      <c r="O196" s="55"/>
      <c r="P196" s="55"/>
      <c r="Q196" s="55"/>
      <c r="R196" s="55"/>
      <c r="S196" s="55"/>
      <c r="T196" s="55"/>
      <c r="U196" s="55"/>
      <c r="V196" s="55"/>
      <c r="Z196" s="24"/>
    </row>
    <row r="197" spans="5:26" customFormat="1" x14ac:dyDescent="0.25">
      <c r="E197" s="42"/>
      <c r="H197" s="42"/>
      <c r="K197" s="55"/>
      <c r="M197" s="55"/>
      <c r="N197" s="55"/>
      <c r="O197" s="55"/>
      <c r="P197" s="55"/>
      <c r="Q197" s="55"/>
      <c r="R197" s="55"/>
      <c r="S197" s="55"/>
      <c r="T197" s="55"/>
      <c r="U197" s="55"/>
      <c r="V197" s="55"/>
      <c r="Z197" s="24"/>
    </row>
    <row r="198" spans="5:26" customFormat="1" x14ac:dyDescent="0.25">
      <c r="E198" s="42"/>
      <c r="H198" s="42"/>
      <c r="K198" s="55"/>
      <c r="M198" s="55"/>
      <c r="N198" s="55"/>
      <c r="O198" s="55"/>
      <c r="P198" s="55"/>
      <c r="Q198" s="55"/>
      <c r="R198" s="55"/>
      <c r="S198" s="55"/>
      <c r="T198" s="55"/>
      <c r="U198" s="55"/>
      <c r="V198" s="55"/>
      <c r="Z198" s="24"/>
    </row>
    <row r="199" spans="5:26" customFormat="1" x14ac:dyDescent="0.25">
      <c r="E199" s="42"/>
      <c r="H199" s="42"/>
      <c r="K199" s="55"/>
      <c r="M199" s="55"/>
      <c r="N199" s="55"/>
      <c r="O199" s="55"/>
      <c r="P199" s="55"/>
      <c r="Q199" s="55"/>
      <c r="R199" s="55"/>
      <c r="S199" s="55"/>
      <c r="T199" s="55"/>
      <c r="U199" s="55"/>
      <c r="V199" s="55"/>
      <c r="Z199" s="24"/>
    </row>
    <row r="200" spans="5:26" customFormat="1" x14ac:dyDescent="0.25">
      <c r="E200" s="42"/>
      <c r="H200" s="42"/>
      <c r="K200" s="55"/>
      <c r="M200" s="55"/>
      <c r="N200" s="55"/>
      <c r="O200" s="55"/>
      <c r="P200" s="55"/>
      <c r="Q200" s="55"/>
      <c r="R200" s="55"/>
      <c r="S200" s="55"/>
      <c r="T200" s="55"/>
      <c r="U200" s="55"/>
      <c r="V200" s="55"/>
      <c r="Z200" s="24"/>
    </row>
    <row r="201" spans="5:26" customFormat="1" x14ac:dyDescent="0.25">
      <c r="E201" s="42"/>
      <c r="H201" s="42"/>
      <c r="K201" s="55"/>
      <c r="M201" s="55"/>
      <c r="N201" s="55"/>
      <c r="O201" s="55"/>
      <c r="P201" s="55"/>
      <c r="Q201" s="55"/>
      <c r="R201" s="55"/>
      <c r="S201" s="55"/>
      <c r="T201" s="55"/>
      <c r="U201" s="55"/>
      <c r="V201" s="55"/>
      <c r="Z201" s="24"/>
    </row>
    <row r="202" spans="5:26" customFormat="1" x14ac:dyDescent="0.25">
      <c r="E202" s="42"/>
      <c r="H202" s="42"/>
      <c r="K202" s="55"/>
      <c r="M202" s="55"/>
      <c r="N202" s="55"/>
      <c r="O202" s="55"/>
      <c r="P202" s="55"/>
      <c r="Q202" s="55"/>
      <c r="R202" s="55"/>
      <c r="S202" s="55"/>
      <c r="T202" s="55"/>
      <c r="U202" s="55"/>
      <c r="V202" s="55"/>
      <c r="Z202" s="24"/>
    </row>
  </sheetData>
  <phoneticPr fontId="5" type="noConversion"/>
  <pageMargins left="0.7" right="0.7" top="0.75" bottom="0.75" header="0.3" footer="0.3"/>
  <pageSetup scale="15" orientation="landscape" horizontalDpi="90" verticalDpi="90"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'Initiative mapping-DO NOT EDIT'!$G$3:$G$12</xm:f>
          </x14:formula1>
          <xm:sqref>C2:C99</xm:sqref>
        </x14:dataValidation>
        <x14:dataValidation type="list" allowBlank="1" showInputMessage="1" showErrorMessage="1" xr:uid="{00000000-0002-0000-0100-000001000000}">
          <x14:formula1>
            <xm:f>'Initiative mapping-DO NOT EDIT'!$J$3:$J$10</xm:f>
          </x14:formula1>
          <xm:sqref>A2:A99</xm:sqref>
        </x14:dataValidation>
        <x14:dataValidation type="list" allowBlank="1" showInputMessage="1" showErrorMessage="1" xr:uid="{00000000-0002-0000-0100-000002000000}">
          <x14:formula1>
            <xm:f>'Initiative mapping-DO NOT EDIT'!$D$3:$D$91</xm:f>
          </x14:formula1>
          <xm:sqref>E2:E99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J91"/>
  <sheetViews>
    <sheetView topLeftCell="A25" workbookViewId="0">
      <selection activeCell="D52" sqref="D52"/>
    </sheetView>
  </sheetViews>
  <sheetFormatPr defaultRowHeight="15" x14ac:dyDescent="0.25"/>
  <cols>
    <col min="3" max="3" width="15.28515625" bestFit="1" customWidth="1"/>
    <col min="4" max="4" width="127.28515625" bestFit="1" customWidth="1"/>
    <col min="7" max="7" width="47.140625" bestFit="1" customWidth="1"/>
    <col min="8" max="8" width="10.140625" bestFit="1" customWidth="1"/>
  </cols>
  <sheetData>
    <row r="2" spans="2:10" x14ac:dyDescent="0.25">
      <c r="B2" t="s">
        <v>406</v>
      </c>
      <c r="C2" t="s">
        <v>407</v>
      </c>
      <c r="D2" t="s">
        <v>408</v>
      </c>
      <c r="G2" t="s">
        <v>409</v>
      </c>
      <c r="H2" t="s">
        <v>410</v>
      </c>
      <c r="J2" t="s">
        <v>7</v>
      </c>
    </row>
    <row r="3" spans="2:10" x14ac:dyDescent="0.25">
      <c r="B3" t="s">
        <v>123</v>
      </c>
      <c r="C3">
        <v>1</v>
      </c>
      <c r="D3" t="s">
        <v>124</v>
      </c>
      <c r="G3" t="s">
        <v>123</v>
      </c>
      <c r="H3" t="s">
        <v>411</v>
      </c>
      <c r="J3" t="s">
        <v>412</v>
      </c>
    </row>
    <row r="4" spans="2:10" x14ac:dyDescent="0.25">
      <c r="B4" t="s">
        <v>123</v>
      </c>
      <c r="C4">
        <v>2</v>
      </c>
      <c r="D4" t="s">
        <v>129</v>
      </c>
      <c r="G4" t="s">
        <v>138</v>
      </c>
      <c r="H4" t="s">
        <v>413</v>
      </c>
      <c r="J4" t="s">
        <v>414</v>
      </c>
    </row>
    <row r="5" spans="2:10" x14ac:dyDescent="0.25">
      <c r="B5" t="s">
        <v>123</v>
      </c>
      <c r="C5">
        <v>3</v>
      </c>
      <c r="D5" t="s">
        <v>131</v>
      </c>
      <c r="G5" t="s">
        <v>161</v>
      </c>
      <c r="H5" t="s">
        <v>415</v>
      </c>
      <c r="J5" t="s">
        <v>416</v>
      </c>
    </row>
    <row r="6" spans="2:10" x14ac:dyDescent="0.25">
      <c r="B6" t="s">
        <v>123</v>
      </c>
      <c r="C6">
        <v>4</v>
      </c>
      <c r="D6" t="s">
        <v>133</v>
      </c>
      <c r="G6" t="s">
        <v>230</v>
      </c>
      <c r="H6" t="s">
        <v>417</v>
      </c>
      <c r="J6" t="s">
        <v>8</v>
      </c>
    </row>
    <row r="7" spans="2:10" x14ac:dyDescent="0.25">
      <c r="B7" t="s">
        <v>123</v>
      </c>
      <c r="C7">
        <v>5</v>
      </c>
      <c r="D7" t="s">
        <v>136</v>
      </c>
      <c r="G7" t="s">
        <v>277</v>
      </c>
      <c r="H7" t="s">
        <v>418</v>
      </c>
      <c r="J7" t="s">
        <v>419</v>
      </c>
    </row>
    <row r="8" spans="2:10" x14ac:dyDescent="0.25">
      <c r="B8" t="s">
        <v>138</v>
      </c>
      <c r="C8">
        <v>1</v>
      </c>
      <c r="D8" t="s">
        <v>139</v>
      </c>
      <c r="G8" t="s">
        <v>337</v>
      </c>
      <c r="H8" t="s">
        <v>420</v>
      </c>
      <c r="J8" t="s">
        <v>421</v>
      </c>
    </row>
    <row r="9" spans="2:10" x14ac:dyDescent="0.25">
      <c r="B9" t="s">
        <v>138</v>
      </c>
      <c r="C9">
        <v>2</v>
      </c>
      <c r="D9" t="s">
        <v>143</v>
      </c>
      <c r="G9" t="s">
        <v>357</v>
      </c>
      <c r="H9" t="s">
        <v>422</v>
      </c>
      <c r="J9" t="s">
        <v>423</v>
      </c>
    </row>
    <row r="10" spans="2:10" x14ac:dyDescent="0.25">
      <c r="B10" t="s">
        <v>138</v>
      </c>
      <c r="C10">
        <v>3</v>
      </c>
      <c r="D10" t="s">
        <v>146</v>
      </c>
      <c r="G10" t="s">
        <v>372</v>
      </c>
      <c r="H10" t="s">
        <v>424</v>
      </c>
      <c r="J10" t="s">
        <v>425</v>
      </c>
    </row>
    <row r="11" spans="2:10" x14ac:dyDescent="0.25">
      <c r="B11" t="s">
        <v>138</v>
      </c>
      <c r="C11">
        <v>4</v>
      </c>
      <c r="D11" t="s">
        <v>149</v>
      </c>
      <c r="G11" t="s">
        <v>379</v>
      </c>
      <c r="H11" t="s">
        <v>426</v>
      </c>
    </row>
    <row r="12" spans="2:10" x14ac:dyDescent="0.25">
      <c r="B12" t="s">
        <v>138</v>
      </c>
      <c r="C12">
        <v>5</v>
      </c>
      <c r="D12" t="s">
        <v>152</v>
      </c>
      <c r="G12" t="s">
        <v>397</v>
      </c>
      <c r="H12" t="s">
        <v>427</v>
      </c>
    </row>
    <row r="13" spans="2:10" x14ac:dyDescent="0.25">
      <c r="B13" t="s">
        <v>138</v>
      </c>
      <c r="C13">
        <v>6</v>
      </c>
      <c r="D13" t="s">
        <v>157</v>
      </c>
    </row>
    <row r="14" spans="2:10" x14ac:dyDescent="0.25">
      <c r="B14" t="s">
        <v>161</v>
      </c>
      <c r="C14">
        <v>1</v>
      </c>
      <c r="D14" t="s">
        <v>162</v>
      </c>
    </row>
    <row r="15" spans="2:10" x14ac:dyDescent="0.25">
      <c r="B15" t="s">
        <v>161</v>
      </c>
      <c r="C15">
        <v>2</v>
      </c>
      <c r="D15" t="s">
        <v>165</v>
      </c>
    </row>
    <row r="16" spans="2:10" x14ac:dyDescent="0.25">
      <c r="B16" t="s">
        <v>161</v>
      </c>
      <c r="C16">
        <v>3</v>
      </c>
      <c r="D16" t="s">
        <v>167</v>
      </c>
    </row>
    <row r="17" spans="2:4" x14ac:dyDescent="0.25">
      <c r="B17" t="s">
        <v>161</v>
      </c>
      <c r="C17">
        <v>4</v>
      </c>
      <c r="D17" t="s">
        <v>173</v>
      </c>
    </row>
    <row r="18" spans="2:4" x14ac:dyDescent="0.25">
      <c r="B18" t="s">
        <v>161</v>
      </c>
      <c r="C18">
        <v>5</v>
      </c>
      <c r="D18" t="s">
        <v>175</v>
      </c>
    </row>
    <row r="19" spans="2:4" x14ac:dyDescent="0.25">
      <c r="B19" t="s">
        <v>161</v>
      </c>
      <c r="C19">
        <v>6</v>
      </c>
      <c r="D19" t="s">
        <v>177</v>
      </c>
    </row>
    <row r="20" spans="2:4" x14ac:dyDescent="0.25">
      <c r="B20" t="s">
        <v>161</v>
      </c>
      <c r="C20">
        <v>7</v>
      </c>
      <c r="D20" t="s">
        <v>187</v>
      </c>
    </row>
    <row r="21" spans="2:4" x14ac:dyDescent="0.25">
      <c r="B21" t="s">
        <v>161</v>
      </c>
      <c r="C21">
        <v>8</v>
      </c>
      <c r="D21" t="s">
        <v>191</v>
      </c>
    </row>
    <row r="22" spans="2:4" x14ac:dyDescent="0.25">
      <c r="B22" t="s">
        <v>161</v>
      </c>
      <c r="C22">
        <v>9</v>
      </c>
      <c r="D22" t="s">
        <v>195</v>
      </c>
    </row>
    <row r="23" spans="2:4" x14ac:dyDescent="0.25">
      <c r="B23" t="s">
        <v>161</v>
      </c>
      <c r="C23">
        <v>10</v>
      </c>
      <c r="D23" t="s">
        <v>201</v>
      </c>
    </row>
    <row r="24" spans="2:4" x14ac:dyDescent="0.25">
      <c r="B24" t="s">
        <v>161</v>
      </c>
      <c r="C24">
        <v>11</v>
      </c>
      <c r="D24" t="s">
        <v>203</v>
      </c>
    </row>
    <row r="25" spans="2:4" x14ac:dyDescent="0.25">
      <c r="B25" t="s">
        <v>161</v>
      </c>
      <c r="C25">
        <v>12</v>
      </c>
      <c r="D25" t="s">
        <v>209</v>
      </c>
    </row>
    <row r="26" spans="2:4" x14ac:dyDescent="0.25">
      <c r="B26" t="s">
        <v>161</v>
      </c>
      <c r="C26">
        <v>13</v>
      </c>
      <c r="D26" t="s">
        <v>215</v>
      </c>
    </row>
    <row r="27" spans="2:4" x14ac:dyDescent="0.25">
      <c r="B27" t="s">
        <v>161</v>
      </c>
      <c r="C27">
        <v>14</v>
      </c>
      <c r="D27" t="s">
        <v>219</v>
      </c>
    </row>
    <row r="28" spans="2:4" x14ac:dyDescent="0.25">
      <c r="B28" t="s">
        <v>161</v>
      </c>
      <c r="C28">
        <v>15</v>
      </c>
      <c r="D28" t="s">
        <v>221</v>
      </c>
    </row>
    <row r="29" spans="2:4" x14ac:dyDescent="0.25">
      <c r="B29" t="s">
        <v>161</v>
      </c>
      <c r="C29">
        <v>16</v>
      </c>
      <c r="D29" t="s">
        <v>224</v>
      </c>
    </row>
    <row r="30" spans="2:4" x14ac:dyDescent="0.25">
      <c r="B30" t="s">
        <v>161</v>
      </c>
      <c r="C30">
        <v>17</v>
      </c>
      <c r="D30" t="s">
        <v>227</v>
      </c>
    </row>
    <row r="31" spans="2:4" x14ac:dyDescent="0.25">
      <c r="B31" t="s">
        <v>230</v>
      </c>
      <c r="C31">
        <v>1</v>
      </c>
      <c r="D31" t="s">
        <v>231</v>
      </c>
    </row>
    <row r="32" spans="2:4" x14ac:dyDescent="0.25">
      <c r="B32" t="s">
        <v>230</v>
      </c>
      <c r="C32">
        <v>2</v>
      </c>
      <c r="D32" t="s">
        <v>235</v>
      </c>
    </row>
    <row r="33" spans="2:4" x14ac:dyDescent="0.25">
      <c r="B33" t="s">
        <v>230</v>
      </c>
      <c r="C33">
        <v>3</v>
      </c>
      <c r="D33" t="s">
        <v>237</v>
      </c>
    </row>
    <row r="34" spans="2:4" x14ac:dyDescent="0.25">
      <c r="B34" t="s">
        <v>230</v>
      </c>
      <c r="C34">
        <v>4</v>
      </c>
      <c r="D34" t="s">
        <v>240</v>
      </c>
    </row>
    <row r="35" spans="2:4" x14ac:dyDescent="0.25">
      <c r="B35" t="s">
        <v>230</v>
      </c>
      <c r="C35">
        <v>5</v>
      </c>
      <c r="D35" t="s">
        <v>243</v>
      </c>
    </row>
    <row r="36" spans="2:4" x14ac:dyDescent="0.25">
      <c r="B36" t="s">
        <v>230</v>
      </c>
      <c r="C36">
        <v>6</v>
      </c>
      <c r="D36" t="s">
        <v>245</v>
      </c>
    </row>
    <row r="37" spans="2:4" x14ac:dyDescent="0.25">
      <c r="B37" t="s">
        <v>230</v>
      </c>
      <c r="C37">
        <v>7</v>
      </c>
      <c r="D37" t="s">
        <v>248</v>
      </c>
    </row>
    <row r="38" spans="2:4" x14ac:dyDescent="0.25">
      <c r="B38" t="s">
        <v>230</v>
      </c>
      <c r="C38">
        <v>8</v>
      </c>
      <c r="D38" t="s">
        <v>252</v>
      </c>
    </row>
    <row r="39" spans="2:4" x14ac:dyDescent="0.25">
      <c r="B39" t="s">
        <v>230</v>
      </c>
      <c r="C39">
        <v>9</v>
      </c>
      <c r="D39" t="s">
        <v>254</v>
      </c>
    </row>
    <row r="40" spans="2:4" x14ac:dyDescent="0.25">
      <c r="B40" t="s">
        <v>230</v>
      </c>
      <c r="C40">
        <v>10</v>
      </c>
      <c r="D40" t="s">
        <v>259</v>
      </c>
    </row>
    <row r="41" spans="2:4" x14ac:dyDescent="0.25">
      <c r="B41" t="s">
        <v>230</v>
      </c>
      <c r="C41">
        <v>11</v>
      </c>
      <c r="D41" t="s">
        <v>261</v>
      </c>
    </row>
    <row r="42" spans="2:4" x14ac:dyDescent="0.25">
      <c r="B42" t="s">
        <v>230</v>
      </c>
      <c r="C42">
        <v>12</v>
      </c>
      <c r="D42" t="s">
        <v>264</v>
      </c>
    </row>
    <row r="43" spans="2:4" x14ac:dyDescent="0.25">
      <c r="B43" t="s">
        <v>230</v>
      </c>
      <c r="C43">
        <v>13</v>
      </c>
      <c r="D43" t="s">
        <v>266</v>
      </c>
    </row>
    <row r="44" spans="2:4" x14ac:dyDescent="0.25">
      <c r="B44" t="s">
        <v>230</v>
      </c>
      <c r="C44">
        <v>14</v>
      </c>
      <c r="D44" t="s">
        <v>269</v>
      </c>
    </row>
    <row r="45" spans="2:4" x14ac:dyDescent="0.25">
      <c r="B45" t="s">
        <v>230</v>
      </c>
      <c r="C45">
        <v>15</v>
      </c>
      <c r="D45" t="s">
        <v>273</v>
      </c>
    </row>
    <row r="46" spans="2:4" x14ac:dyDescent="0.25">
      <c r="B46" t="s">
        <v>277</v>
      </c>
      <c r="C46">
        <v>1</v>
      </c>
      <c r="D46" t="s">
        <v>278</v>
      </c>
    </row>
    <row r="47" spans="2:4" x14ac:dyDescent="0.25">
      <c r="B47" t="s">
        <v>277</v>
      </c>
      <c r="C47">
        <v>2</v>
      </c>
      <c r="D47" s="42" t="s">
        <v>280</v>
      </c>
    </row>
    <row r="48" spans="2:4" x14ac:dyDescent="0.25">
      <c r="B48" t="s">
        <v>277</v>
      </c>
      <c r="C48">
        <v>3</v>
      </c>
      <c r="D48" t="s">
        <v>282</v>
      </c>
    </row>
    <row r="49" spans="2:4" x14ac:dyDescent="0.25">
      <c r="B49" t="s">
        <v>277</v>
      </c>
      <c r="C49">
        <v>4</v>
      </c>
      <c r="D49" t="s">
        <v>284</v>
      </c>
    </row>
    <row r="50" spans="2:4" x14ac:dyDescent="0.25">
      <c r="B50" t="s">
        <v>277</v>
      </c>
      <c r="C50">
        <v>5</v>
      </c>
      <c r="D50" t="s">
        <v>287</v>
      </c>
    </row>
    <row r="51" spans="2:4" x14ac:dyDescent="0.25">
      <c r="B51" t="s">
        <v>277</v>
      </c>
      <c r="C51">
        <v>6</v>
      </c>
      <c r="D51" t="s">
        <v>292</v>
      </c>
    </row>
    <row r="52" spans="2:4" x14ac:dyDescent="0.25">
      <c r="B52" t="s">
        <v>277</v>
      </c>
      <c r="C52">
        <v>7</v>
      </c>
      <c r="D52" t="s">
        <v>295</v>
      </c>
    </row>
    <row r="53" spans="2:4" x14ac:dyDescent="0.25">
      <c r="B53" t="s">
        <v>277</v>
      </c>
      <c r="C53">
        <v>8</v>
      </c>
      <c r="D53" t="s">
        <v>297</v>
      </c>
    </row>
    <row r="54" spans="2:4" x14ac:dyDescent="0.25">
      <c r="B54" t="s">
        <v>277</v>
      </c>
      <c r="C54">
        <v>9</v>
      </c>
      <c r="D54" t="s">
        <v>299</v>
      </c>
    </row>
    <row r="55" spans="2:4" x14ac:dyDescent="0.25">
      <c r="B55" t="s">
        <v>277</v>
      </c>
      <c r="C55">
        <v>10</v>
      </c>
      <c r="D55" t="s">
        <v>428</v>
      </c>
    </row>
    <row r="56" spans="2:4" x14ac:dyDescent="0.25">
      <c r="B56" t="s">
        <v>277</v>
      </c>
      <c r="C56">
        <v>11</v>
      </c>
      <c r="D56" t="s">
        <v>303</v>
      </c>
    </row>
    <row r="57" spans="2:4" x14ac:dyDescent="0.25">
      <c r="B57" t="s">
        <v>277</v>
      </c>
      <c r="C57">
        <v>12</v>
      </c>
      <c r="D57" t="s">
        <v>305</v>
      </c>
    </row>
    <row r="58" spans="2:4" x14ac:dyDescent="0.25">
      <c r="B58" t="s">
        <v>277</v>
      </c>
      <c r="C58">
        <v>13</v>
      </c>
      <c r="D58" t="s">
        <v>307</v>
      </c>
    </row>
    <row r="59" spans="2:4" x14ac:dyDescent="0.25">
      <c r="B59" t="s">
        <v>277</v>
      </c>
      <c r="C59">
        <v>14</v>
      </c>
      <c r="D59" t="s">
        <v>310</v>
      </c>
    </row>
    <row r="60" spans="2:4" x14ac:dyDescent="0.25">
      <c r="B60" t="s">
        <v>277</v>
      </c>
      <c r="C60">
        <v>15</v>
      </c>
      <c r="D60" t="s">
        <v>315</v>
      </c>
    </row>
    <row r="61" spans="2:4" x14ac:dyDescent="0.25">
      <c r="B61" t="s">
        <v>277</v>
      </c>
      <c r="C61">
        <v>16</v>
      </c>
      <c r="D61" t="s">
        <v>317</v>
      </c>
    </row>
    <row r="62" spans="2:4" x14ac:dyDescent="0.25">
      <c r="B62" t="s">
        <v>277</v>
      </c>
      <c r="C62">
        <v>17</v>
      </c>
      <c r="D62" t="s">
        <v>320</v>
      </c>
    </row>
    <row r="63" spans="2:4" x14ac:dyDescent="0.25">
      <c r="B63" t="s">
        <v>277</v>
      </c>
      <c r="C63">
        <v>18</v>
      </c>
      <c r="D63" t="s">
        <v>323</v>
      </c>
    </row>
    <row r="64" spans="2:4" x14ac:dyDescent="0.25">
      <c r="B64" t="s">
        <v>277</v>
      </c>
      <c r="C64">
        <v>19</v>
      </c>
      <c r="D64" t="s">
        <v>328</v>
      </c>
    </row>
    <row r="65" spans="2:4" x14ac:dyDescent="0.25">
      <c r="B65" t="s">
        <v>277</v>
      </c>
      <c r="C65">
        <v>20</v>
      </c>
      <c r="D65" t="s">
        <v>333</v>
      </c>
    </row>
    <row r="66" spans="2:4" x14ac:dyDescent="0.25">
      <c r="B66" t="s">
        <v>277</v>
      </c>
      <c r="C66">
        <v>21</v>
      </c>
      <c r="D66" t="s">
        <v>336</v>
      </c>
    </row>
    <row r="67" spans="2:4" x14ac:dyDescent="0.25">
      <c r="B67" t="s">
        <v>337</v>
      </c>
      <c r="C67">
        <v>1</v>
      </c>
      <c r="D67" t="s">
        <v>338</v>
      </c>
    </row>
    <row r="68" spans="2:4" x14ac:dyDescent="0.25">
      <c r="B68" t="s">
        <v>337</v>
      </c>
      <c r="C68">
        <v>2</v>
      </c>
      <c r="D68" t="s">
        <v>340</v>
      </c>
    </row>
    <row r="69" spans="2:4" x14ac:dyDescent="0.25">
      <c r="B69" t="s">
        <v>337</v>
      </c>
      <c r="C69">
        <v>3</v>
      </c>
      <c r="D69" t="s">
        <v>342</v>
      </c>
    </row>
    <row r="70" spans="2:4" x14ac:dyDescent="0.25">
      <c r="B70" t="s">
        <v>337</v>
      </c>
      <c r="C70">
        <v>4</v>
      </c>
      <c r="D70" t="s">
        <v>345</v>
      </c>
    </row>
    <row r="71" spans="2:4" x14ac:dyDescent="0.25">
      <c r="B71" t="s">
        <v>337</v>
      </c>
      <c r="C71">
        <v>5</v>
      </c>
      <c r="D71" t="s">
        <v>349</v>
      </c>
    </row>
    <row r="72" spans="2:4" x14ac:dyDescent="0.25">
      <c r="B72" t="s">
        <v>337</v>
      </c>
      <c r="C72">
        <v>6</v>
      </c>
      <c r="D72" t="s">
        <v>351</v>
      </c>
    </row>
    <row r="73" spans="2:4" x14ac:dyDescent="0.25">
      <c r="B73" t="s">
        <v>337</v>
      </c>
      <c r="C73">
        <v>7</v>
      </c>
      <c r="D73" t="s">
        <v>353</v>
      </c>
    </row>
    <row r="74" spans="2:4" x14ac:dyDescent="0.25">
      <c r="B74" t="s">
        <v>357</v>
      </c>
      <c r="C74">
        <v>1</v>
      </c>
      <c r="D74" t="s">
        <v>358</v>
      </c>
    </row>
    <row r="75" spans="2:4" x14ac:dyDescent="0.25">
      <c r="B75" t="s">
        <v>357</v>
      </c>
      <c r="C75">
        <v>2</v>
      </c>
      <c r="D75" t="s">
        <v>362</v>
      </c>
    </row>
    <row r="76" spans="2:4" x14ac:dyDescent="0.25">
      <c r="B76" t="s">
        <v>357</v>
      </c>
      <c r="C76">
        <v>3</v>
      </c>
      <c r="D76" t="s">
        <v>365</v>
      </c>
    </row>
    <row r="77" spans="2:4" x14ac:dyDescent="0.25">
      <c r="B77" t="s">
        <v>357</v>
      </c>
      <c r="C77">
        <v>4</v>
      </c>
      <c r="D77" t="s">
        <v>367</v>
      </c>
    </row>
    <row r="78" spans="2:4" x14ac:dyDescent="0.25">
      <c r="B78" t="s">
        <v>372</v>
      </c>
      <c r="C78">
        <v>1</v>
      </c>
      <c r="D78" t="s">
        <v>373</v>
      </c>
    </row>
    <row r="79" spans="2:4" x14ac:dyDescent="0.25">
      <c r="B79" t="s">
        <v>372</v>
      </c>
      <c r="C79">
        <v>2</v>
      </c>
      <c r="D79" t="s">
        <v>375</v>
      </c>
    </row>
    <row r="80" spans="2:4" x14ac:dyDescent="0.25">
      <c r="B80" t="s">
        <v>372</v>
      </c>
      <c r="C80">
        <v>3</v>
      </c>
      <c r="D80" t="s">
        <v>377</v>
      </c>
    </row>
    <row r="81" spans="2:4" x14ac:dyDescent="0.25">
      <c r="B81" t="s">
        <v>379</v>
      </c>
      <c r="C81">
        <v>1</v>
      </c>
      <c r="D81" t="s">
        <v>380</v>
      </c>
    </row>
    <row r="82" spans="2:4" x14ac:dyDescent="0.25">
      <c r="B82" t="s">
        <v>379</v>
      </c>
      <c r="C82">
        <v>2</v>
      </c>
      <c r="D82" t="s">
        <v>384</v>
      </c>
    </row>
    <row r="83" spans="2:4" x14ac:dyDescent="0.25">
      <c r="B83" t="s">
        <v>379</v>
      </c>
      <c r="C83">
        <v>3</v>
      </c>
      <c r="D83" t="s">
        <v>388</v>
      </c>
    </row>
    <row r="84" spans="2:4" x14ac:dyDescent="0.25">
      <c r="B84" t="s">
        <v>379</v>
      </c>
      <c r="C84">
        <v>4</v>
      </c>
      <c r="D84" t="s">
        <v>391</v>
      </c>
    </row>
    <row r="85" spans="2:4" x14ac:dyDescent="0.25">
      <c r="B85" t="s">
        <v>379</v>
      </c>
      <c r="C85">
        <v>5</v>
      </c>
      <c r="D85" t="s">
        <v>393</v>
      </c>
    </row>
    <row r="86" spans="2:4" x14ac:dyDescent="0.25">
      <c r="B86" t="s">
        <v>379</v>
      </c>
      <c r="C86">
        <v>6</v>
      </c>
      <c r="D86" t="s">
        <v>395</v>
      </c>
    </row>
    <row r="87" spans="2:4" x14ac:dyDescent="0.25">
      <c r="B87" t="s">
        <v>397</v>
      </c>
      <c r="C87">
        <v>1</v>
      </c>
      <c r="D87" t="s">
        <v>398</v>
      </c>
    </row>
    <row r="88" spans="2:4" x14ac:dyDescent="0.25">
      <c r="B88" t="s">
        <v>397</v>
      </c>
      <c r="C88">
        <v>2</v>
      </c>
      <c r="D88" t="s">
        <v>400</v>
      </c>
    </row>
    <row r="89" spans="2:4" x14ac:dyDescent="0.25">
      <c r="B89" t="s">
        <v>397</v>
      </c>
      <c r="C89">
        <v>3</v>
      </c>
      <c r="D89" t="s">
        <v>402</v>
      </c>
    </row>
    <row r="90" spans="2:4" x14ac:dyDescent="0.25">
      <c r="B90" t="s">
        <v>397</v>
      </c>
      <c r="C90">
        <v>4</v>
      </c>
      <c r="D90" t="s">
        <v>404</v>
      </c>
    </row>
    <row r="91" spans="2:4" x14ac:dyDescent="0.25">
      <c r="C91" t="s">
        <v>429</v>
      </c>
      <c r="D91" t="s">
        <v>430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D2B52E50011D94B9538EC0978E0670A" ma:contentTypeVersion="18" ma:contentTypeDescription="Create a new document." ma:contentTypeScope="" ma:versionID="07541e813b2f20d9c6e543b82b61b085">
  <xsd:schema xmlns:xsd="http://www.w3.org/2001/XMLSchema" xmlns:xs="http://www.w3.org/2001/XMLSchema" xmlns:p="http://schemas.microsoft.com/office/2006/metadata/properties" xmlns:ns2="35fdd28b-742f-4f64-9190-c736dbae8f9d" xmlns:ns3="1a9f970e-ad8e-4d00-b50f-9d9f307cea3c" xmlns:ns4="93404bf5-3af7-484c-bcc4-c299146eb87e" targetNamespace="http://schemas.microsoft.com/office/2006/metadata/properties" ma:root="true" ma:fieldsID="8446efd980e7a716f92903056f2427f8" ns2:_="" ns3:_="" ns4:_="">
    <xsd:import namespace="35fdd28b-742f-4f64-9190-c736dbae8f9d"/>
    <xsd:import namespace="1a9f970e-ad8e-4d00-b50f-9d9f307cea3c"/>
    <xsd:import namespace="93404bf5-3af7-484c-bcc4-c299146eb8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fdd28b-742f-4f64-9190-c736dbae8f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9f970e-ad8e-4d00-b50f-9d9f307cea3c"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404bf5-3af7-484c-bcc4-c299146eb87e" elementFormDefault="qualified">
    <xsd:import namespace="http://schemas.microsoft.com/office/2006/documentManagement/types"/>
    <xsd:import namespace="http://schemas.microsoft.com/office/infopath/2007/PartnerControls"/>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05B9FC-7D08-4F02-BC1C-DCDD11E0CF0E}">
  <ds:schemaRefs>
    <ds:schemaRef ds:uri="http://schemas.microsoft.com/sharepoint/v3/contenttype/forms"/>
  </ds:schemaRefs>
</ds:datastoreItem>
</file>

<file path=customXml/itemProps2.xml><?xml version="1.0" encoding="utf-8"?>
<ds:datastoreItem xmlns:ds="http://schemas.openxmlformats.org/officeDocument/2006/customXml" ds:itemID="{4534F18B-4524-4410-B1A1-E11EC7CD2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fdd28b-742f-4f64-9190-c736dbae8f9d"/>
    <ds:schemaRef ds:uri="1a9f970e-ad8e-4d00-b50f-9d9f307cea3c"/>
    <ds:schemaRef ds:uri="93404bf5-3af7-484c-bcc4-c299146eb8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34F85E-3015-4A23-8D03-B82EA280DAE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2022-10-25T22:34:28Z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0x010100CD2B52E50011D94B9538EC0978E0670A</vt:lpwstr>
  </property>
</Properties>
</file>