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namedSheetViews/namedSheetView1.xml" ContentType="application/vnd.ms-excel.namedsheetview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filterPrivacy="1" defaultThemeVersion="166925"/>
  <xr:revisionPtr revIDLastSave="1159" documentId="8_{5A84937D-F19F-4062-B1B6-F81F5B931C43}" xr6:coauthVersionLast="47" xr6:coauthVersionMax="47" xr10:uidLastSave="{FCC3E232-9E72-4F50-9471-E9B5EADFEC03}"/>
  <bookViews>
    <workbookView xWindow="28680" yWindow="-120" windowWidth="29040" windowHeight="15840" firstSheet="1" activeTab="1" xr2:uid="{00000000-000D-0000-FFFF-FFFF00000000}"/>
  </bookViews>
  <sheets>
    <sheet name="READ ME FIRST" sheetId="15" r:id="rId1"/>
    <sheet name="Initiatives" sheetId="1" r:id="rId2"/>
    <sheet name="Initiative mapping-DO NOT EDIT" sheetId="14" state="hidden" r:id="rId3"/>
  </sheets>
  <externalReferences>
    <externalReference r:id="rId4"/>
  </externalReferences>
  <definedNames>
    <definedName name="_xlnm.Print_Area" localSheetId="1">Initiatives!$A$1:$AI$99</definedName>
  </definedNames>
  <calcPr calcId="191028"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75" i="1" l="1"/>
  <c r="J2" i="1"/>
  <c r="J3" i="1"/>
  <c r="J4" i="1"/>
  <c r="J5" i="1"/>
  <c r="J6" i="1"/>
  <c r="J7" i="1"/>
  <c r="J8" i="1"/>
  <c r="J9" i="1"/>
  <c r="J10" i="1"/>
  <c r="J11" i="1"/>
  <c r="J12" i="1"/>
  <c r="J13" i="1"/>
  <c r="J14" i="1"/>
  <c r="J15" i="1"/>
  <c r="J16" i="1"/>
  <c r="J17" i="1"/>
  <c r="J18" i="1"/>
  <c r="J19" i="1"/>
  <c r="J20" i="1"/>
  <c r="J21" i="1"/>
  <c r="J22" i="1"/>
  <c r="J23" i="1"/>
  <c r="J24" i="1"/>
  <c r="J25" i="1"/>
  <c r="J26" i="1"/>
  <c r="J27" i="1"/>
  <c r="J28" i="1"/>
  <c r="J29" i="1"/>
  <c r="J30" i="1"/>
  <c r="J31" i="1"/>
  <c r="J32" i="1"/>
  <c r="J33" i="1"/>
  <c r="J34" i="1"/>
  <c r="J35" i="1"/>
  <c r="J36" i="1"/>
  <c r="J37" i="1"/>
  <c r="J38" i="1"/>
  <c r="J39" i="1"/>
  <c r="J40" i="1"/>
  <c r="J41" i="1"/>
  <c r="J42" i="1"/>
  <c r="J43" i="1"/>
  <c r="J44" i="1"/>
  <c r="J45" i="1"/>
  <c r="J46" i="1"/>
  <c r="J47" i="1"/>
  <c r="J48" i="1"/>
  <c r="J49" i="1"/>
  <c r="J50" i="1"/>
  <c r="J51" i="1"/>
  <c r="J52" i="1"/>
  <c r="J53" i="1"/>
  <c r="J54" i="1"/>
  <c r="J55" i="1"/>
  <c r="J56" i="1"/>
  <c r="J57" i="1"/>
  <c r="J58" i="1"/>
  <c r="J59" i="1"/>
  <c r="J60" i="1"/>
  <c r="J61" i="1"/>
  <c r="J62" i="1"/>
  <c r="J63" i="1"/>
  <c r="J64" i="1"/>
  <c r="J65" i="1"/>
  <c r="J66" i="1"/>
  <c r="J67" i="1"/>
  <c r="J68" i="1"/>
  <c r="J69" i="1"/>
  <c r="J70" i="1"/>
  <c r="J71" i="1"/>
  <c r="J72" i="1"/>
  <c r="J73" i="1"/>
  <c r="J74" i="1"/>
  <c r="J76" i="1"/>
  <c r="J77" i="1"/>
  <c r="J78" i="1"/>
  <c r="J79" i="1"/>
  <c r="J80" i="1"/>
  <c r="J81" i="1"/>
  <c r="J82" i="1"/>
  <c r="J83" i="1"/>
  <c r="J84" i="1"/>
  <c r="J85" i="1"/>
  <c r="J86" i="1"/>
  <c r="J87" i="1"/>
  <c r="J88" i="1"/>
  <c r="J89" i="1"/>
  <c r="J90" i="1"/>
  <c r="J91" i="1"/>
  <c r="J92" i="1"/>
  <c r="J93" i="1"/>
  <c r="J94" i="1"/>
  <c r="J95" i="1"/>
  <c r="J96" i="1"/>
  <c r="J97" i="1"/>
  <c r="J98" i="1"/>
  <c r="J99" i="1"/>
  <c r="D27" i="1" l="1"/>
  <c r="A27" i="1"/>
  <c r="B27" i="1"/>
  <c r="G27" i="1"/>
  <c r="G2" i="1"/>
  <c r="A77" i="1"/>
  <c r="B77" i="1"/>
  <c r="D77" i="1"/>
  <c r="G77" i="1"/>
  <c r="D75" i="1"/>
  <c r="A75" i="1"/>
  <c r="B75" i="1"/>
  <c r="G75" i="1"/>
  <c r="D63" i="1"/>
  <c r="G63" i="1"/>
  <c r="A63" i="1"/>
  <c r="B63" i="1"/>
  <c r="D30" i="1"/>
  <c r="G30" i="1"/>
  <c r="A30" i="1"/>
  <c r="B30" i="1"/>
  <c r="D26" i="1"/>
  <c r="G26" i="1"/>
  <c r="A26" i="1"/>
  <c r="B26" i="1"/>
  <c r="D20" i="1" l="1"/>
  <c r="A20" i="1"/>
  <c r="B20" i="1"/>
  <c r="G20" i="1"/>
  <c r="D47" i="1" l="1"/>
  <c r="B47" i="1"/>
  <c r="A47" i="1"/>
  <c r="G47" i="1"/>
  <c r="D22" i="1"/>
  <c r="B22" i="1"/>
  <c r="A22" i="1"/>
  <c r="D21" i="1"/>
  <c r="B21" i="1"/>
  <c r="A21" i="1"/>
  <c r="G21" i="1"/>
  <c r="G22" i="1"/>
  <c r="D16" i="1"/>
  <c r="B16" i="1"/>
  <c r="A16" i="1"/>
  <c r="G16" i="1"/>
  <c r="Q91" i="1" l="1"/>
  <c r="M91" i="1"/>
  <c r="M96" i="1"/>
  <c r="Q96" i="1"/>
  <c r="G32" i="1" l="1"/>
  <c r="D32" i="1"/>
  <c r="B32" i="1"/>
  <c r="A32" i="1"/>
  <c r="G31" i="1"/>
  <c r="D31" i="1"/>
  <c r="B31" i="1"/>
  <c r="A31" i="1"/>
  <c r="A64" i="1" l="1"/>
  <c r="B64" i="1"/>
  <c r="D64" i="1"/>
  <c r="G64" i="1"/>
  <c r="G56" i="1"/>
  <c r="G57" i="1"/>
  <c r="G58" i="1"/>
  <c r="G59" i="1"/>
  <c r="G60" i="1"/>
  <c r="G61" i="1"/>
  <c r="G62" i="1"/>
  <c r="G65" i="1"/>
  <c r="G66" i="1"/>
  <c r="G67" i="1"/>
  <c r="G68" i="1"/>
  <c r="G69" i="1"/>
  <c r="G70" i="1"/>
  <c r="G71" i="1"/>
  <c r="G72" i="1"/>
  <c r="A97" i="1"/>
  <c r="B97" i="1"/>
  <c r="D97" i="1"/>
  <c r="G97" i="1"/>
  <c r="A98" i="1"/>
  <c r="B98" i="1"/>
  <c r="D98" i="1"/>
  <c r="G98" i="1"/>
  <c r="A99" i="1"/>
  <c r="B99" i="1"/>
  <c r="D99" i="1"/>
  <c r="G99" i="1"/>
  <c r="A93" i="1" l="1"/>
  <c r="B93" i="1"/>
  <c r="D93" i="1"/>
  <c r="G93" i="1"/>
  <c r="A94" i="1"/>
  <c r="B94" i="1"/>
  <c r="D94" i="1"/>
  <c r="G94" i="1"/>
  <c r="A95" i="1"/>
  <c r="B95" i="1"/>
  <c r="D95" i="1"/>
  <c r="G95" i="1"/>
  <c r="A23" i="1"/>
  <c r="A24" i="1"/>
  <c r="A25" i="1"/>
  <c r="A28" i="1"/>
  <c r="A29" i="1"/>
  <c r="A33" i="1"/>
  <c r="A34" i="1"/>
  <c r="A35" i="1"/>
  <c r="A36" i="1"/>
  <c r="A37" i="1"/>
  <c r="A38" i="1"/>
  <c r="A39" i="1"/>
  <c r="A40" i="1"/>
  <c r="A41" i="1"/>
  <c r="A42" i="1"/>
  <c r="A43" i="1"/>
  <c r="A44" i="1"/>
  <c r="A45" i="1"/>
  <c r="A46" i="1"/>
  <c r="A48" i="1"/>
  <c r="B23" i="1"/>
  <c r="B24" i="1"/>
  <c r="B25" i="1"/>
  <c r="B28" i="1"/>
  <c r="B29" i="1"/>
  <c r="B33" i="1"/>
  <c r="B34" i="1"/>
  <c r="B35" i="1"/>
  <c r="B36" i="1"/>
  <c r="B37" i="1"/>
  <c r="B38" i="1"/>
  <c r="B39" i="1"/>
  <c r="B40" i="1"/>
  <c r="B41" i="1"/>
  <c r="B42" i="1"/>
  <c r="B43" i="1"/>
  <c r="B44" i="1"/>
  <c r="B45" i="1"/>
  <c r="B46" i="1"/>
  <c r="B48" i="1"/>
  <c r="D23" i="1"/>
  <c r="D24" i="1"/>
  <c r="D25" i="1"/>
  <c r="D28" i="1"/>
  <c r="D29" i="1"/>
  <c r="D33" i="1"/>
  <c r="D34" i="1"/>
  <c r="D35" i="1"/>
  <c r="D36" i="1"/>
  <c r="D37" i="1"/>
  <c r="D38" i="1"/>
  <c r="D39" i="1"/>
  <c r="D40" i="1"/>
  <c r="D41" i="1"/>
  <c r="D42" i="1"/>
  <c r="D43" i="1"/>
  <c r="D44" i="1"/>
  <c r="D45" i="1"/>
  <c r="D46" i="1"/>
  <c r="D48" i="1"/>
  <c r="G23" i="1"/>
  <c r="G24" i="1"/>
  <c r="G25" i="1"/>
  <c r="G28" i="1"/>
  <c r="G29" i="1"/>
  <c r="G33" i="1"/>
  <c r="G34" i="1"/>
  <c r="G35" i="1"/>
  <c r="G36" i="1"/>
  <c r="G37" i="1"/>
  <c r="G38" i="1"/>
  <c r="G39" i="1"/>
  <c r="G40" i="1"/>
  <c r="G41" i="1"/>
  <c r="G42" i="1"/>
  <c r="G43" i="1"/>
  <c r="G44" i="1"/>
  <c r="G45" i="1"/>
  <c r="G46" i="1"/>
  <c r="G48" i="1"/>
  <c r="A49" i="1"/>
  <c r="A50" i="1"/>
  <c r="A51" i="1"/>
  <c r="A52" i="1"/>
  <c r="A53" i="1"/>
  <c r="A54" i="1"/>
  <c r="A55" i="1"/>
  <c r="A56" i="1"/>
  <c r="A57" i="1"/>
  <c r="A58" i="1"/>
  <c r="A59" i="1"/>
  <c r="A60" i="1"/>
  <c r="A61" i="1"/>
  <c r="A62" i="1"/>
  <c r="A65" i="1"/>
  <c r="A66" i="1"/>
  <c r="A67" i="1"/>
  <c r="A68" i="1"/>
  <c r="A69" i="1"/>
  <c r="A70" i="1"/>
  <c r="B49" i="1"/>
  <c r="B50" i="1"/>
  <c r="B51" i="1"/>
  <c r="B52" i="1"/>
  <c r="B53" i="1"/>
  <c r="B54" i="1"/>
  <c r="B55" i="1"/>
  <c r="B56" i="1"/>
  <c r="B57" i="1"/>
  <c r="B58" i="1"/>
  <c r="B59" i="1"/>
  <c r="B60" i="1"/>
  <c r="B61" i="1"/>
  <c r="B62" i="1"/>
  <c r="B65" i="1"/>
  <c r="B66" i="1"/>
  <c r="B67" i="1"/>
  <c r="B68" i="1"/>
  <c r="B69" i="1"/>
  <c r="B70" i="1"/>
  <c r="D49" i="1"/>
  <c r="D50" i="1"/>
  <c r="D51" i="1"/>
  <c r="D52" i="1"/>
  <c r="D53" i="1"/>
  <c r="D54" i="1"/>
  <c r="D55" i="1"/>
  <c r="D56" i="1"/>
  <c r="D57" i="1"/>
  <c r="D58" i="1"/>
  <c r="D59" i="1"/>
  <c r="D60" i="1"/>
  <c r="D61" i="1"/>
  <c r="D62" i="1"/>
  <c r="D65" i="1"/>
  <c r="D66" i="1"/>
  <c r="D67" i="1"/>
  <c r="D68" i="1"/>
  <c r="D69" i="1"/>
  <c r="D70" i="1"/>
  <c r="G49" i="1"/>
  <c r="G50" i="1"/>
  <c r="G51" i="1"/>
  <c r="G52" i="1"/>
  <c r="G53" i="1"/>
  <c r="G54" i="1"/>
  <c r="G55" i="1"/>
  <c r="A13" i="1"/>
  <c r="A14" i="1"/>
  <c r="A15" i="1"/>
  <c r="A17" i="1"/>
  <c r="A18" i="1"/>
  <c r="A19" i="1"/>
  <c r="A71" i="1"/>
  <c r="A72" i="1"/>
  <c r="A73" i="1"/>
  <c r="B13" i="1"/>
  <c r="B14" i="1"/>
  <c r="B15" i="1"/>
  <c r="B17" i="1"/>
  <c r="B18" i="1"/>
  <c r="B19" i="1"/>
  <c r="B71" i="1"/>
  <c r="B72" i="1"/>
  <c r="B73" i="1"/>
  <c r="D13" i="1"/>
  <c r="D14" i="1"/>
  <c r="D15" i="1"/>
  <c r="D17" i="1"/>
  <c r="D18" i="1"/>
  <c r="D19" i="1"/>
  <c r="D71" i="1"/>
  <c r="D72" i="1"/>
  <c r="D73" i="1"/>
  <c r="G13" i="1"/>
  <c r="G14" i="1"/>
  <c r="G15" i="1"/>
  <c r="G17" i="1"/>
  <c r="G18" i="1"/>
  <c r="G19" i="1"/>
  <c r="G73" i="1"/>
  <c r="A74" i="1"/>
  <c r="A76" i="1"/>
  <c r="A78" i="1"/>
  <c r="A79" i="1"/>
  <c r="A80" i="1"/>
  <c r="A81" i="1"/>
  <c r="A82" i="1"/>
  <c r="A83" i="1"/>
  <c r="A84" i="1"/>
  <c r="B74" i="1"/>
  <c r="B76" i="1"/>
  <c r="B78" i="1"/>
  <c r="B79" i="1"/>
  <c r="B80" i="1"/>
  <c r="B81" i="1"/>
  <c r="B82" i="1"/>
  <c r="B83" i="1"/>
  <c r="B84" i="1"/>
  <c r="D74" i="1"/>
  <c r="D76" i="1"/>
  <c r="D78" i="1"/>
  <c r="D79" i="1"/>
  <c r="D80" i="1"/>
  <c r="D81" i="1"/>
  <c r="D82" i="1"/>
  <c r="D83" i="1"/>
  <c r="D84" i="1"/>
  <c r="G74" i="1"/>
  <c r="G76" i="1"/>
  <c r="G78" i="1"/>
  <c r="G79" i="1"/>
  <c r="G80" i="1"/>
  <c r="G81" i="1"/>
  <c r="G82" i="1"/>
  <c r="G83" i="1"/>
  <c r="G84" i="1"/>
  <c r="A86" i="1"/>
  <c r="A87" i="1"/>
  <c r="A88" i="1"/>
  <c r="B86" i="1"/>
  <c r="B87" i="1"/>
  <c r="B88" i="1"/>
  <c r="D86" i="1"/>
  <c r="D87" i="1"/>
  <c r="D88" i="1"/>
  <c r="G86" i="1"/>
  <c r="G87" i="1"/>
  <c r="G88" i="1"/>
  <c r="A89" i="1"/>
  <c r="B89" i="1"/>
  <c r="D89" i="1"/>
  <c r="G89" i="1"/>
  <c r="A85" i="1"/>
  <c r="B85" i="1"/>
  <c r="D85" i="1"/>
  <c r="G85" i="1"/>
  <c r="A90" i="1"/>
  <c r="B90" i="1"/>
  <c r="D90" i="1"/>
  <c r="G90" i="1"/>
  <c r="A91" i="1"/>
  <c r="B91" i="1"/>
  <c r="D91" i="1"/>
  <c r="G91" i="1"/>
  <c r="A92" i="1"/>
  <c r="B92" i="1"/>
  <c r="D92" i="1"/>
  <c r="G92" i="1"/>
  <c r="A96" i="1"/>
  <c r="B96" i="1"/>
  <c r="D96" i="1"/>
  <c r="G96" i="1"/>
  <c r="A12" i="1" l="1"/>
  <c r="A11" i="1"/>
  <c r="A10" i="1"/>
  <c r="A9" i="1"/>
  <c r="A8" i="1"/>
  <c r="A7" i="1"/>
  <c r="A6" i="1"/>
  <c r="A5" i="1"/>
  <c r="A4" i="1"/>
  <c r="A3" i="1"/>
  <c r="A2" i="1"/>
  <c r="G3" i="1"/>
  <c r="G4" i="1"/>
  <c r="G5" i="1"/>
  <c r="G6" i="1"/>
  <c r="G7" i="1"/>
  <c r="G8" i="1"/>
  <c r="G9" i="1"/>
  <c r="G10" i="1"/>
  <c r="G11" i="1"/>
  <c r="G12" i="1"/>
  <c r="B12" i="1"/>
  <c r="B11" i="1"/>
  <c r="B10" i="1"/>
  <c r="B9" i="1"/>
  <c r="B8" i="1"/>
  <c r="B7" i="1"/>
  <c r="B6" i="1"/>
  <c r="B5" i="1"/>
  <c r="B4" i="1"/>
  <c r="B3" i="1"/>
  <c r="B2" i="1"/>
  <c r="D2" i="1" l="1"/>
  <c r="D3" i="1"/>
  <c r="D4" i="1"/>
  <c r="D5" i="1"/>
  <c r="D6" i="1"/>
  <c r="D7" i="1"/>
  <c r="D8" i="1"/>
  <c r="D9" i="1"/>
  <c r="D10" i="1"/>
  <c r="D11" i="1"/>
  <c r="D12" i="1"/>
</calcChain>
</file>

<file path=xl/sharedStrings.xml><?xml version="1.0" encoding="utf-8"?>
<sst xmlns="http://schemas.openxmlformats.org/spreadsheetml/2006/main" count="1983" uniqueCount="443">
  <si>
    <t>Quarterly Initiative Update - WMP Initiative Status Updates</t>
  </si>
  <si>
    <t>Instructions for use</t>
  </si>
  <si>
    <r>
      <t xml:space="preserve">Update progress on WMP Initiatives on "Initiatives" sheet by populating columns </t>
    </r>
    <r>
      <rPr>
        <b/>
        <sz val="11"/>
        <color theme="1"/>
        <rFont val="Calibri"/>
        <family val="2"/>
        <scheme val="minor"/>
      </rPr>
      <t>A</t>
    </r>
    <r>
      <rPr>
        <sz val="11"/>
        <color theme="1"/>
        <rFont val="Calibri"/>
        <family val="2"/>
        <scheme val="minor"/>
      </rPr>
      <t xml:space="preserve"> through </t>
    </r>
    <r>
      <rPr>
        <b/>
        <sz val="11"/>
        <color theme="1"/>
        <rFont val="Calibri"/>
        <family val="2"/>
        <scheme val="minor"/>
      </rPr>
      <t>AB</t>
    </r>
    <r>
      <rPr>
        <sz val="11"/>
        <color theme="1"/>
        <rFont val="Calibri"/>
        <family val="2"/>
        <scheme val="minor"/>
      </rPr>
      <t xml:space="preserve">. Progress currently filled in is an </t>
    </r>
    <r>
      <rPr>
        <b/>
        <u/>
        <sz val="11"/>
        <color theme="1"/>
        <rFont val="Calibri"/>
        <family val="2"/>
        <scheme val="minor"/>
      </rPr>
      <t>example</t>
    </r>
    <r>
      <rPr>
        <sz val="11"/>
        <color theme="1"/>
        <rFont val="Calibri"/>
        <family val="2"/>
        <scheme val="minor"/>
      </rPr>
      <t xml:space="preserve">. Yellow cells indicate information that needs to be filled out or confirmed by utility. WMP initiatives that are not already listed in the "Initiatives" sheet shall be added as separate line items on the "Initiatives" sheet. Quantitative information, included initiative targets, the units of said targets and subsequent progress are reported in columns </t>
    </r>
    <r>
      <rPr>
        <b/>
        <sz val="11"/>
        <color theme="1"/>
        <rFont val="Calibri"/>
        <family val="2"/>
        <scheme val="minor"/>
      </rPr>
      <t>L</t>
    </r>
    <r>
      <rPr>
        <sz val="11"/>
        <color theme="1"/>
        <rFont val="Calibri"/>
        <family val="2"/>
        <scheme val="minor"/>
      </rPr>
      <t xml:space="preserve"> through </t>
    </r>
    <r>
      <rPr>
        <b/>
        <sz val="11"/>
        <color theme="1"/>
        <rFont val="Calibri"/>
        <family val="2"/>
        <scheme val="minor"/>
      </rPr>
      <t>U</t>
    </r>
    <r>
      <rPr>
        <sz val="11"/>
        <color theme="1"/>
        <rFont val="Calibri"/>
        <family val="2"/>
        <scheme val="minor"/>
      </rPr>
      <t xml:space="preserve"> with qualitative targets and progress described in columns </t>
    </r>
    <r>
      <rPr>
        <b/>
        <sz val="11"/>
        <color theme="1"/>
        <rFont val="Calibri"/>
        <family val="2"/>
        <scheme val="minor"/>
      </rPr>
      <t>V</t>
    </r>
    <r>
      <rPr>
        <sz val="11"/>
        <color theme="1"/>
        <rFont val="Calibri"/>
        <family val="2"/>
        <scheme val="minor"/>
      </rPr>
      <t xml:space="preserve"> through </t>
    </r>
    <r>
      <rPr>
        <b/>
        <sz val="11"/>
        <color theme="1"/>
        <rFont val="Calibri"/>
        <family val="2"/>
        <scheme val="minor"/>
      </rPr>
      <t>Z</t>
    </r>
    <r>
      <rPr>
        <sz val="11"/>
        <color theme="1"/>
        <rFont val="Calibri"/>
        <family val="2"/>
        <scheme val="minor"/>
      </rPr>
      <t xml:space="preserve">. </t>
    </r>
  </si>
  <si>
    <r>
      <t xml:space="preserve">WSD Compliance will reach out to follow up on which Initiatives require documentation for auditing, indicated in columns </t>
    </r>
    <r>
      <rPr>
        <b/>
        <sz val="11"/>
        <color theme="1"/>
        <rFont val="Calibri"/>
        <family val="2"/>
        <scheme val="minor"/>
      </rPr>
      <t>AD</t>
    </r>
    <r>
      <rPr>
        <sz val="11"/>
        <color theme="1"/>
        <rFont val="Calibri"/>
        <family val="2"/>
        <scheme val="minor"/>
      </rPr>
      <t xml:space="preserve"> and </t>
    </r>
    <r>
      <rPr>
        <b/>
        <sz val="11"/>
        <color theme="1"/>
        <rFont val="Calibri"/>
        <family val="2"/>
        <scheme val="minor"/>
      </rPr>
      <t>AE</t>
    </r>
    <r>
      <rPr>
        <sz val="11"/>
        <color theme="1"/>
        <rFont val="Calibri"/>
        <family val="2"/>
        <scheme val="minor"/>
      </rPr>
      <t xml:space="preserve"> in the "Initiatives" sheet. For those initiatives requiring audit documentation, please fill out columns </t>
    </r>
    <r>
      <rPr>
        <b/>
        <sz val="11"/>
        <color theme="1"/>
        <rFont val="Calibri"/>
        <family val="2"/>
        <scheme val="minor"/>
      </rPr>
      <t>AF</t>
    </r>
    <r>
      <rPr>
        <sz val="11"/>
        <color theme="1"/>
        <rFont val="Calibri"/>
        <family val="2"/>
        <scheme val="minor"/>
      </rPr>
      <t xml:space="preserve"> through </t>
    </r>
    <r>
      <rPr>
        <b/>
        <sz val="11"/>
        <color theme="1"/>
        <rFont val="Calibri"/>
        <family val="2"/>
        <scheme val="minor"/>
      </rPr>
      <t>AH</t>
    </r>
    <r>
      <rPr>
        <sz val="11"/>
        <color theme="1"/>
        <rFont val="Calibri"/>
        <family val="2"/>
        <scheme val="minor"/>
      </rPr>
      <t xml:space="preserve">. Please be sure to </t>
    </r>
    <r>
      <rPr>
        <b/>
        <sz val="11"/>
        <color theme="1"/>
        <rFont val="Calibri"/>
        <family val="2"/>
        <scheme val="minor"/>
      </rPr>
      <t xml:space="preserve">link to a Kiteworks folder </t>
    </r>
    <r>
      <rPr>
        <sz val="11"/>
        <color theme="1"/>
        <rFont val="Calibri"/>
        <family val="2"/>
        <scheme val="minor"/>
      </rPr>
      <t xml:space="preserve">in column </t>
    </r>
    <r>
      <rPr>
        <b/>
        <sz val="11"/>
        <color theme="1"/>
        <rFont val="Calibri"/>
        <family val="2"/>
        <scheme val="minor"/>
      </rPr>
      <t>AF</t>
    </r>
    <r>
      <rPr>
        <sz val="11"/>
        <color theme="1"/>
        <rFont val="Calibri"/>
        <family val="2"/>
        <scheme val="minor"/>
      </rPr>
      <t>.</t>
    </r>
  </si>
  <si>
    <r>
      <t xml:space="preserve">Definitions for each field are provided in the table below starting in row 17 - </t>
    </r>
    <r>
      <rPr>
        <b/>
        <sz val="11"/>
        <color theme="1"/>
        <rFont val="Calibri"/>
        <family val="2"/>
        <scheme val="minor"/>
      </rPr>
      <t>READ BEFORE INPUTTING DATA</t>
    </r>
  </si>
  <si>
    <t>WSD Compliance will contact the electrical corporation with any follow-up questions regarding audits</t>
  </si>
  <si>
    <t>Update the below table to establish which year, quarter, month of the WMP cycle this submission represents</t>
  </si>
  <si>
    <t>Utility</t>
  </si>
  <si>
    <t>BVES</t>
  </si>
  <si>
    <t>Report Year</t>
  </si>
  <si>
    <t>Report Quarter</t>
  </si>
  <si>
    <t>Q1</t>
  </si>
  <si>
    <t>Submission Date</t>
  </si>
  <si>
    <t>Definition of fields</t>
  </si>
  <si>
    <t>Column</t>
  </si>
  <si>
    <t>Column name</t>
  </si>
  <si>
    <t>Definition</t>
  </si>
  <si>
    <t>Input type</t>
  </si>
  <si>
    <t>Submission in which to be completed</t>
  </si>
  <si>
    <t>A</t>
  </si>
  <si>
    <t>UtilityID</t>
  </si>
  <si>
    <t>Standardized ID of utility (PGE, SCE, SDGE, BVES, LU, PC, HWT, or TBC) - auto populated by utility field above</t>
  </si>
  <si>
    <t>Text</t>
  </si>
  <si>
    <t>B</t>
  </si>
  <si>
    <t>Autogenerated based on submission date field above</t>
  </si>
  <si>
    <t>Date</t>
  </si>
  <si>
    <t>C</t>
  </si>
  <si>
    <t>WMPInitiativeCategory</t>
  </si>
  <si>
    <t>One of the 10 initiative categories in the WMP</t>
  </si>
  <si>
    <t>D</t>
  </si>
  <si>
    <t>WMPInitiativeCategory#</t>
  </si>
  <si>
    <t>Autogenerated based on initiative category</t>
  </si>
  <si>
    <t>Numeric</t>
  </si>
  <si>
    <t>E</t>
  </si>
  <si>
    <t>WMPInitiativeActivity</t>
  </si>
  <si>
    <t>The relevant WMP activity classification for the initiative. If this initiative applies to an activity not presented, mark "other"</t>
  </si>
  <si>
    <t>F</t>
  </si>
  <si>
    <t>ActivityNameifOther</t>
  </si>
  <si>
    <t>If activity was "other", then provide the name of the appropriate activity. Should match an activity name in utility's WMP (Table 12)</t>
  </si>
  <si>
    <t>G</t>
  </si>
  <si>
    <t>WMPInitiativeActivity#</t>
  </si>
  <si>
    <t>Autogenerated based on initiative activity. Will be number or name of activity if activity was marked as "other"</t>
  </si>
  <si>
    <t>Numeric/Text</t>
  </si>
  <si>
    <t>H</t>
  </si>
  <si>
    <t>UtilityInitiativeName</t>
  </si>
  <si>
    <t>Utility name for initiative</t>
  </si>
  <si>
    <t>I</t>
  </si>
  <si>
    <t>InitiativeActivityID</t>
  </si>
  <si>
    <t>ID for the utility initiative. Must be unique to a utility's Initiative activity across submissions. If this initiative is also reported in the initiatives feature class for Grid hardening, Asset inspections, or vegetation management and inspections, then this ID should also connect to the ID in the corresponding initiative feature class (Fields "GhlogID", "AiLogID", "VmiLogID", "VmpLogID", and "OiLogID")</t>
  </si>
  <si>
    <t>J</t>
  </si>
  <si>
    <t>WMPInitiativeCode</t>
  </si>
  <si>
    <t>Unique ID of the initiative. Must be unique for each initiative for each utility for each year. Follows the format “[UtilityID]_ [WMPInitiativeCategory]_[ WMPInitiativeActivity]_[InitiativeActivityID]_[Year four digit number (e.g., “2021”)]”. For example the code “PGE_Vegetation Management &amp; Inspections_Substation vegetation management  _001_2021” would be where utility is PG&amp;E, Initiative category is Vegetation Management &amp; Inspections, activity is Substation vegetation management, unique initiative ID is 001 and the year is 2021</t>
  </si>
  <si>
    <t>K</t>
  </si>
  <si>
    <t>WMPPageNumber</t>
  </si>
  <si>
    <t>Page of most recent WMP where initiative is detailed. If the initiative is detailed on multiple pages, put the first page</t>
  </si>
  <si>
    <t>L</t>
  </si>
  <si>
    <t>QuantTargetUnits</t>
  </si>
  <si>
    <t>If initiative has a quantitative target, then report the units for the target. For example, if the initiative is installing covered conductors, then the unit would be "# of covered conductors installed"</t>
  </si>
  <si>
    <t>M</t>
  </si>
  <si>
    <t>AnnualQuantTarget</t>
  </si>
  <si>
    <t>Quantitative target for year</t>
  </si>
  <si>
    <t>N</t>
  </si>
  <si>
    <t>ProjectedQuantProgressQ1</t>
  </si>
  <si>
    <t>Quantitative projected progress by end of Q1: Jan 1 - Mar 31</t>
  </si>
  <si>
    <t>O</t>
  </si>
  <si>
    <t>ProjectedQuantProgressQ1-2</t>
  </si>
  <si>
    <t>Cumulative quantitative projected progress by end of Q2: Jan 1 - June 30. Q1 projected progress + Q2 projected progress</t>
  </si>
  <si>
    <t>P</t>
  </si>
  <si>
    <t>ProjectedQuantProgressQ1-3</t>
  </si>
  <si>
    <t>Cumulative quantitative projected progress by end of Q3: Jan 1 - Sep 30. Q1 projected progress + Q2 projected progress + Q3 projected progress</t>
  </si>
  <si>
    <t>Q</t>
  </si>
  <si>
    <t>ProjectedQuantProgressQ1-4</t>
  </si>
  <si>
    <t>Cumulative quantitative projected progress by end of Q4: Jan 1 - Dec 31. Equal to total annual target</t>
  </si>
  <si>
    <t>R</t>
  </si>
  <si>
    <t>QuantActualProgressQ1</t>
  </si>
  <si>
    <t>Quantitative progress by end of Q1: Jan 1 - Mar 31</t>
  </si>
  <si>
    <t>S</t>
  </si>
  <si>
    <t>QuantActualProgressQ1-2</t>
  </si>
  <si>
    <t>Cumulative quantitative progress by end of Q2: Jan 1 - June 30. Q1 progress + Q2 progress</t>
  </si>
  <si>
    <t>Q2</t>
  </si>
  <si>
    <t>T</t>
  </si>
  <si>
    <t>QuantActualProgressQ1-3</t>
  </si>
  <si>
    <t>Cumulative quantitative progress by end of Q3: Jan 1 - Sep 30. Q1 progress + Q2 progress + Q3 progress</t>
  </si>
  <si>
    <t>Q3</t>
  </si>
  <si>
    <t>U</t>
  </si>
  <si>
    <t>QuantActualProgressQ1-4</t>
  </si>
  <si>
    <t>Cumulative quantitative progress by end of Q4: Jan 1 - Dec 31. Total annual progress</t>
  </si>
  <si>
    <t>Q4</t>
  </si>
  <si>
    <t>V</t>
  </si>
  <si>
    <t>QualTargetAnnual</t>
  </si>
  <si>
    <t>If initiative has a qualitative target, then detail the target. For example, if the initiative is building a centralized data lake, then the target may be "Developing a centralized data lake by end of year"</t>
  </si>
  <si>
    <t>W</t>
  </si>
  <si>
    <t>QualProgressQ1</t>
  </si>
  <si>
    <t>Qualitative progress by end of Q1: Jan 1 - Mar 31</t>
  </si>
  <si>
    <t>X</t>
  </si>
  <si>
    <t>QualProgressQ1-2</t>
  </si>
  <si>
    <t>Qualitative progress by end of Q2: Jan 1 - June 30</t>
  </si>
  <si>
    <t>Y</t>
  </si>
  <si>
    <t>QualProgressQ1-3</t>
  </si>
  <si>
    <t>Qualitative progress by end of Q3: Jan 1 - Sep 30</t>
  </si>
  <si>
    <t>Z</t>
  </si>
  <si>
    <t>QualProgressQ1-4</t>
  </si>
  <si>
    <t>Qualitative progress by end of Q4: Jan 1 - Dec 31. Total annual progress</t>
  </si>
  <si>
    <t>AA</t>
  </si>
  <si>
    <t>Status</t>
  </si>
  <si>
    <t>Status of initiative, can be one of the following: Completed/In Progress/Planned/Delayed/Cancelled</t>
  </si>
  <si>
    <t>Q1, Q2, Q3, Q4</t>
  </si>
  <si>
    <t>AB</t>
  </si>
  <si>
    <t>CorrectiveActionsIfDelayed</t>
  </si>
  <si>
    <t>If initiative is delayed based on reported target vs progress (e.g., reported QuantProgress for Q1 was significantly below the ProjectedQuantProgress for Q1), detail corrective actions</t>
  </si>
  <si>
    <t>As needed</t>
  </si>
  <si>
    <t>AC-onwards is managed by WSD; columns AF-AH will only be completed by utility upon WSD request</t>
  </si>
  <si>
    <t>AnnualQualTarget</t>
  </si>
  <si>
    <t>QualActualProgressQ1</t>
  </si>
  <si>
    <t>QualActualProgressQ1-2</t>
  </si>
  <si>
    <t>QualActualProgressQ1-3</t>
  </si>
  <si>
    <t>QualActualProgressQ1-4</t>
  </si>
  <si>
    <t>REFERENCE: Compliance Branch Requirements --&gt;</t>
  </si>
  <si>
    <t>Audit</t>
  </si>
  <si>
    <t>Audit File Documentation Requested</t>
  </si>
  <si>
    <t>FolderLink</t>
  </si>
  <si>
    <t>PersonInChargeName</t>
  </si>
  <si>
    <t>PersonInChargeEmail</t>
  </si>
  <si>
    <t>Risk Assessment &amp; Mapping</t>
  </si>
  <si>
    <t xml:space="preserve">A summarized risk map that shows the overall ignition probability and estimated wildfire consequence along the electric lines and equipment  </t>
  </si>
  <si>
    <t>Ignition Probability &amp; Wildfire Consequence Mapping</t>
  </si>
  <si>
    <t>BVRAM-001-1</t>
  </si>
  <si>
    <t>NA</t>
  </si>
  <si>
    <t>Completed</t>
  </si>
  <si>
    <t xml:space="preserve">Climate-driven risk map and modelling based on various relevant weather scenarios </t>
  </si>
  <si>
    <t>BVRAM-001-2</t>
  </si>
  <si>
    <t xml:space="preserve">Ignition probability mapping showing the probability of ignition along the electric lines and equipment  </t>
  </si>
  <si>
    <t>BVRAM-001-3</t>
  </si>
  <si>
    <t xml:space="preserve">Initiative mapping and estimation of wildfire and PSPS risk-reduction impact </t>
  </si>
  <si>
    <t>BVRAM-001-4</t>
  </si>
  <si>
    <t>In Progress</t>
  </si>
  <si>
    <t xml:space="preserve">Match drop simulations showing the potential wildfire consequence of ignitions that occur along the electric lines and equipment  </t>
  </si>
  <si>
    <t>BVRAM-001-5</t>
  </si>
  <si>
    <t>Situational Awareness &amp; Forecasting</t>
  </si>
  <si>
    <t xml:space="preserve">Advanced weather monitoring and weather stations </t>
  </si>
  <si>
    <t>Situational Awareness Hardware Program</t>
  </si>
  <si>
    <t>BVSAF-001-1</t>
  </si>
  <si>
    <t>Number of Weather Stations Installed</t>
  </si>
  <si>
    <t xml:space="preserve">Continuous monitoring sensors </t>
  </si>
  <si>
    <t>BVSAF-001-2</t>
  </si>
  <si>
    <t>Number of HD Cameras Installed</t>
  </si>
  <si>
    <t xml:space="preserve">Fault indicators for detecting faults on electric lines and equipment  </t>
  </si>
  <si>
    <t>BVSAF-001-3</t>
  </si>
  <si>
    <t>Number of Fault Indicators</t>
  </si>
  <si>
    <t xml:space="preserve">Forecast of a fire risk index, fire potential index, or similar  </t>
  </si>
  <si>
    <t>Weather Consultant</t>
  </si>
  <si>
    <t>BVSAF-003-2</t>
  </si>
  <si>
    <t xml:space="preserve">Personnel monitoring areas of electric lines and equipment in elevated fire risk conditions  </t>
  </si>
  <si>
    <t>Grid Operations &amp; Protocol</t>
  </si>
  <si>
    <t>BVSAF-002</t>
  </si>
  <si>
    <t>Sufficient resources during high risk conditions</t>
  </si>
  <si>
    <t>No high risk events occurred</t>
  </si>
  <si>
    <t xml:space="preserve">Weather forecasting and estimating impacts on electric lines and equipment  </t>
  </si>
  <si>
    <t>BVSAF-003-1</t>
  </si>
  <si>
    <t>Consulting support for weather forecasting &amp; analysis</t>
  </si>
  <si>
    <t>Support requirement met</t>
  </si>
  <si>
    <t>Grid Design &amp; System Hardening</t>
  </si>
  <si>
    <t xml:space="preserve">Capacitor maintenance and replacement program  </t>
  </si>
  <si>
    <t>Program covered under ongoing maintenance of subtransmission and distribution facilities. There is not a separate WMP initiative.</t>
  </si>
  <si>
    <t>BVGDSH-001</t>
  </si>
  <si>
    <t xml:space="preserve">Circuit breaker maintenance and installation to de-energize lines upon detecting a fault  </t>
  </si>
  <si>
    <t>BVGDSH-002</t>
  </si>
  <si>
    <t xml:space="preserve">Covered conductor installation  </t>
  </si>
  <si>
    <t xml:space="preserve">Covered Conductor Replacement Program </t>
  </si>
  <si>
    <t>BVGDSH-003-1</t>
  </si>
  <si>
    <t>Circuit Miles Hardened</t>
  </si>
  <si>
    <t>Covered Conductor Replacement Program - Radford</t>
  </si>
  <si>
    <t>BVGDSH-003-2</t>
  </si>
  <si>
    <t xml:space="preserve">Covered conductor maintenance </t>
  </si>
  <si>
    <t>BVGDSH-004</t>
  </si>
  <si>
    <t xml:space="preserve">Crossarm maintenance, repair, and replacement  </t>
  </si>
  <si>
    <t>BVGDSH-005</t>
  </si>
  <si>
    <t xml:space="preserve">Distribution pole replacement and reinforcement, including with composite poles  </t>
  </si>
  <si>
    <t>Distribution Pole Repalcement and Reforcement – GO 95 Projects (7.3.3.6.1)</t>
  </si>
  <si>
    <t>BVGDSH-015-2</t>
  </si>
  <si>
    <t>Covered Conductor Project - Radford Line</t>
  </si>
  <si>
    <t>BVGDSH-015-4</t>
  </si>
  <si>
    <t>Evacuation Route Hardening Program - Pilot</t>
  </si>
  <si>
    <t>BVGDSH-015-5</t>
  </si>
  <si>
    <t>Poles Hardened</t>
  </si>
  <si>
    <t>Evacuation Route Hardening Program</t>
  </si>
  <si>
    <t>BVGDSH-015-6</t>
  </si>
  <si>
    <t xml:space="preserve">Expulsion fuse replacement  </t>
  </si>
  <si>
    <t>Fuse Replacement Program</t>
  </si>
  <si>
    <t>BVGDSH-006</t>
  </si>
  <si>
    <t>Number of Fuses Replaced</t>
  </si>
  <si>
    <t xml:space="preserve">Grid topology improvements to mitigate or reduce PSPS events  </t>
  </si>
  <si>
    <t>Grid Topology Improvements</t>
  </si>
  <si>
    <t>BVGDSH-007-1</t>
  </si>
  <si>
    <t># of Sectional Devices Installed Divided by # of Sectional Devices Needed</t>
  </si>
  <si>
    <t xml:space="preserve">Installation of system automation equipment </t>
  </si>
  <si>
    <t>Grid Automation Program</t>
  </si>
  <si>
    <t>BVGDSH-008-1</t>
  </si>
  <si>
    <t>Number of Subsations connected to SCADA</t>
  </si>
  <si>
    <t>Grid Automation Program // FLISR</t>
  </si>
  <si>
    <t>Grid Automation Program // Fuse Trip Saver</t>
  </si>
  <si>
    <t xml:space="preserve">Maintenance, repair, and replacement of connectors, including hotline clamps  </t>
  </si>
  <si>
    <t>BVGDSH-009</t>
  </si>
  <si>
    <t xml:space="preserve">Mitigation of impact on customers and other residents affected during PSPS event  </t>
  </si>
  <si>
    <t>Energy Storage Project</t>
  </si>
  <si>
    <t>BVGDSH-010</t>
  </si>
  <si>
    <t>BVES plans to install a 8MW/4MWh battery storage system in 2023</t>
  </si>
  <si>
    <t>Internal discussions for siting and permitting needs ahead of construction plan</t>
  </si>
  <si>
    <t>BVPP Phase 4 Upgrade Project</t>
  </si>
  <si>
    <t xml:space="preserve">Other corrective action  </t>
  </si>
  <si>
    <t>Tree Attachment Removal Program</t>
  </si>
  <si>
    <t>BVGDSH-013</t>
  </si>
  <si>
    <t>Tree Attachment Removal</t>
  </si>
  <si>
    <t>Evacuation Route Hardening</t>
  </si>
  <si>
    <t>BVGDSH-014</t>
  </si>
  <si>
    <t xml:space="preserve">Pole loading infrastructure hardening and replacement program based on pole loading assessment program </t>
  </si>
  <si>
    <t>Pole Loading &amp; Replacement Program</t>
  </si>
  <si>
    <t>BVGDSH-015-1</t>
  </si>
  <si>
    <t>Number of Poles Assessed</t>
  </si>
  <si>
    <t xml:space="preserve">Transformers maintenance and replacement  </t>
  </si>
  <si>
    <t>BVGDSH-016</t>
  </si>
  <si>
    <t xml:space="preserve">Transmission tower maintenance and replacement  </t>
  </si>
  <si>
    <t>BVES does not have any transmission level assets and maintains a subtransmission line (34.5kV) that is treated as a higher voltage asset.</t>
  </si>
  <si>
    <t>BVGDSH-017</t>
  </si>
  <si>
    <t xml:space="preserve">Undergrounding of electric lines and/or equipment  </t>
  </si>
  <si>
    <t>Ongoing Routine Undergrounding Projects</t>
  </si>
  <si>
    <t>BVGDSH-018</t>
  </si>
  <si>
    <t xml:space="preserve">Updates to grid topology to minimize risk of ignition in HFTDs  </t>
  </si>
  <si>
    <t xml:space="preserve">Grid Topology Improvements </t>
  </si>
  <si>
    <t>BVGDSH-007-2</t>
  </si>
  <si>
    <t>Asset Management &amp; Inspections</t>
  </si>
  <si>
    <t xml:space="preserve">Detailed inspections of distribution electric lines and equipment  </t>
  </si>
  <si>
    <t>Detailed Inspection Program</t>
  </si>
  <si>
    <t>BVAMI-001-1</t>
  </si>
  <si>
    <t>Circuit Miles Inspected</t>
  </si>
  <si>
    <t xml:space="preserve">Detailed inspections of transmission electric lines and equipment  </t>
  </si>
  <si>
    <t>BVAMI-002</t>
  </si>
  <si>
    <t xml:space="preserve">Improvement of inspections </t>
  </si>
  <si>
    <t>Improvement of Inspections</t>
  </si>
  <si>
    <t>BVAMI-003</t>
  </si>
  <si>
    <t xml:space="preserve">Infrared inspections of distribution electric lines and equipment  </t>
  </si>
  <si>
    <t>UAV Thermography Program</t>
  </si>
  <si>
    <t>BVAMI-004</t>
  </si>
  <si>
    <t xml:space="preserve">Infrared inspections of transmission electric lines and equipment  </t>
  </si>
  <si>
    <t>BVAMI-005</t>
  </si>
  <si>
    <t xml:space="preserve">Intrusive pole inspections  </t>
  </si>
  <si>
    <t>Intrusive Pole Inspection Program</t>
  </si>
  <si>
    <t>BVAMI-006</t>
  </si>
  <si>
    <t xml:space="preserve">LiDAR inspections of distribution electric lines and equipment </t>
  </si>
  <si>
    <t>LiDAR Inspection Program</t>
  </si>
  <si>
    <t>BVAMI-007-1</t>
  </si>
  <si>
    <t>Circuit Miles Surveyed</t>
  </si>
  <si>
    <t xml:space="preserve">LiDAR inspections of transmission electric lines and equipment </t>
  </si>
  <si>
    <t>BVAMI-008</t>
  </si>
  <si>
    <t xml:space="preserve">Other discretionary inspection of distribution electric lines and equipment, beyond inspections mandated by rules and regulations  </t>
  </si>
  <si>
    <t>Third Party Ground Patrol</t>
  </si>
  <si>
    <t>BVAMI-009</t>
  </si>
  <si>
    <t>UAV HD Photography/Video Program</t>
  </si>
  <si>
    <t>BVAMI-009-1</t>
  </si>
  <si>
    <t xml:space="preserve">Other discretionary inspection of transmission electric lines and </t>
  </si>
  <si>
    <t>BVAMI-010</t>
  </si>
  <si>
    <t xml:space="preserve">Patrol inspections of distribution electric lines and equipment  </t>
  </si>
  <si>
    <t>Patrol Inspection Program</t>
  </si>
  <si>
    <t>BVAMI-011-1</t>
  </si>
  <si>
    <t xml:space="preserve">Patrol inspections of transmission electric lines and equipment  </t>
  </si>
  <si>
    <t>BVAMI-012</t>
  </si>
  <si>
    <t xml:space="preserve">Pole loading assessment program to determine safety factor  </t>
  </si>
  <si>
    <r>
      <t>Pole Loading &amp; Replacement Program</t>
    </r>
    <r>
      <rPr>
        <b/>
        <sz val="11"/>
        <rFont val="Calibri"/>
        <family val="2"/>
        <scheme val="minor"/>
      </rPr>
      <t xml:space="preserve"> </t>
    </r>
  </si>
  <si>
    <t>BVGDSH-015-3
BVAMI-013</t>
  </si>
  <si>
    <t xml:space="preserve">Quality assurance / quality control of inspections  </t>
  </si>
  <si>
    <t>Quality Control of Inspections</t>
  </si>
  <si>
    <t>BVAMI-014-1</t>
  </si>
  <si>
    <t>Planned</t>
  </si>
  <si>
    <t xml:space="preserve">Substation inspections  </t>
  </si>
  <si>
    <t>GO-174 Substation Inspection Program</t>
  </si>
  <si>
    <t>BVAMI-015-1</t>
  </si>
  <si>
    <t>Number of Monthly Substations Inspected</t>
  </si>
  <si>
    <t>Vegetation Management &amp; Inspections</t>
  </si>
  <si>
    <t xml:space="preserve">Additional efforts to manage community and environmental impacts </t>
  </si>
  <si>
    <t>BVVMI-001</t>
  </si>
  <si>
    <t>Detailed inspections and management practices for vegetation clearances around distribution electrical lines and equipment</t>
  </si>
  <si>
    <t>BVAMI-001-2
BVVMI-002</t>
  </si>
  <si>
    <t>Detailed inspections and management practices for vegetation clearances around transmission electrical lines and equipment</t>
  </si>
  <si>
    <t>BVVMI-003</t>
  </si>
  <si>
    <t xml:space="preserve">Emergency response vegetation management due to red flag warning or other urgent weather conditions   </t>
  </si>
  <si>
    <t>Emergency Preparedness &amp; Response Program</t>
  </si>
  <si>
    <t>BVEPP-004-7
BVVMI-004</t>
  </si>
  <si>
    <t xml:space="preserve">Fuel management (including all wood management) and management of “slash” from vegetation management activities </t>
  </si>
  <si>
    <t>Enhanced Vegetation Management Program</t>
  </si>
  <si>
    <t>BVVMI-015-2</t>
  </si>
  <si>
    <t>Contractor removes veg waste as part of contract on daily basis</t>
  </si>
  <si>
    <t>Contractor meets requirements</t>
  </si>
  <si>
    <t>Improvement of inspections</t>
  </si>
  <si>
    <t>BVVMI-005</t>
  </si>
  <si>
    <t>Number of Vegetation Management Audits</t>
  </si>
  <si>
    <t>Remote sensing inspections of vegetation around distribution electric lines and equipment</t>
  </si>
  <si>
    <t>BVAMI-007-2
BVVMI-006</t>
  </si>
  <si>
    <t>Remote sensing inspections of vegetation around transmission electric lines and equipment</t>
  </si>
  <si>
    <t>BVVMI-007</t>
  </si>
  <si>
    <t xml:space="preserve">Other discretionary inspections of vegetation around distribution electric lines and equipment </t>
  </si>
  <si>
    <t>BVVMI-008</t>
  </si>
  <si>
    <t>Circuit Miles Inspected (UAV)</t>
  </si>
  <si>
    <t>BVVMI-009</t>
  </si>
  <si>
    <t xml:space="preserve">Patrol inspections of vegetation around distribution electric lines and equipment </t>
  </si>
  <si>
    <t>BVAMI-011-2
BVVMI-010</t>
  </si>
  <si>
    <t xml:space="preserve">Patrol inspections of vegetation around transmission electric lines and equipment </t>
  </si>
  <si>
    <t>BVVMI-011</t>
  </si>
  <si>
    <t>Quality assurance / quality control of vegetation management</t>
  </si>
  <si>
    <t>BVAMI-014-2
BVVMI-012</t>
  </si>
  <si>
    <t>Number of Quality Control Reviews Conducted</t>
  </si>
  <si>
    <t xml:space="preserve">Recruiting and training of vegetation management personnel  </t>
  </si>
  <si>
    <t>Vegetation Management Program Staffing</t>
  </si>
  <si>
    <t>BVVMI-013</t>
  </si>
  <si>
    <t>No gaps in staffing for veg management</t>
  </si>
  <si>
    <t>Met target</t>
  </si>
  <si>
    <t xml:space="preserve">Identification and remediation of “at-risk species” </t>
  </si>
  <si>
    <t>BVVMI-014</t>
  </si>
  <si>
    <t xml:space="preserve">Removal and remediation of trees with strike potential to electric lines and equipment  </t>
  </si>
  <si>
    <t>BVVMI-015-1</t>
  </si>
  <si>
    <t>Hazard Trees Removed/Remediated</t>
  </si>
  <si>
    <t xml:space="preserve">Substation inspection </t>
  </si>
  <si>
    <t>BVAMI-015-2
BVVMI-016</t>
  </si>
  <si>
    <t>Number of Substations Inspected</t>
  </si>
  <si>
    <t xml:space="preserve">Substation vegetation management  </t>
  </si>
  <si>
    <t>Substation Vegetation Management Inspections &amp; Corrections</t>
  </si>
  <si>
    <t>BVVMI-017</t>
  </si>
  <si>
    <t>Contractor assess and removes vegetation per substation on an annual basis</t>
  </si>
  <si>
    <t xml:space="preserve">inspected substations cleared of vegetation </t>
  </si>
  <si>
    <t>Vegetation management enterprise system</t>
  </si>
  <si>
    <t>GIS Data Collection &amp; Sharing</t>
  </si>
  <si>
    <t>BVDG-001-2
BVVMI-018</t>
  </si>
  <si>
    <t>System updates as necessary</t>
  </si>
  <si>
    <t>Trimmed Trees were entered into GIS</t>
  </si>
  <si>
    <t xml:space="preserve">Vegetation management to achieve clearances around electric lines and equipment  </t>
  </si>
  <si>
    <t>BVVMI-015-3
BVVMI-019</t>
  </si>
  <si>
    <t>Circuit Miles Cleared</t>
  </si>
  <si>
    <t xml:space="preserve">Vegetation management activities post-fire </t>
  </si>
  <si>
    <t>Grid Operations &amp; Operating Protocols</t>
  </si>
  <si>
    <t xml:space="preserve">Automatic recloser operations  </t>
  </si>
  <si>
    <t>BVGDSH-008-2
BVGOOP-001</t>
  </si>
  <si>
    <t>Protective equipment and device settings</t>
  </si>
  <si>
    <t>Protective Equipement and Device Settings</t>
  </si>
  <si>
    <t xml:space="preserve">Crew-accompanying ignition prevention and suppression resources and services </t>
  </si>
  <si>
    <t>BVEPP-004-5
BVGOOP-002-1</t>
  </si>
  <si>
    <t>Ongoing compliance with plan</t>
  </si>
  <si>
    <t xml:space="preserve">Personnel work procedures and training in conditions of elevated fire risk  </t>
  </si>
  <si>
    <t>PSPS Program &amp; Procedures</t>
  </si>
  <si>
    <t>BVGOOP-003-2</t>
  </si>
  <si>
    <t>Ongoing compliance with program and procedures</t>
  </si>
  <si>
    <t xml:space="preserve">Protocols for PSPS re-energization </t>
  </si>
  <si>
    <t>BVGOOP-003-3</t>
  </si>
  <si>
    <t xml:space="preserve">PSPS events and mitigation of PSPS impacts  </t>
  </si>
  <si>
    <t>BVGOOP-003-1</t>
  </si>
  <si>
    <t xml:space="preserve">Stationed and on-call ignition prevention and suppression resources and services </t>
  </si>
  <si>
    <t>BVEPP-004-6
BVGOOP-002-2</t>
  </si>
  <si>
    <t>Ability to comply with plan and respond to emergencies</t>
  </si>
  <si>
    <t xml:space="preserve">No emergency events occurred </t>
  </si>
  <si>
    <t>Data Governance</t>
  </si>
  <si>
    <t xml:space="preserve">Centralized repository for data </t>
  </si>
  <si>
    <t>BVDG-001-1</t>
  </si>
  <si>
    <t>Continued development and storage of GIS Data</t>
  </si>
  <si>
    <t>Continued refinement for GIS resources</t>
  </si>
  <si>
    <t xml:space="preserve">Collaborative research on utility ignition and/or wildfire </t>
  </si>
  <si>
    <t>BVES does not have a unique WMP initiative for this activity at this time. BVES is open to collaborative research on utility ignition and/or wildfire.</t>
  </si>
  <si>
    <t>BVDG-002</t>
  </si>
  <si>
    <t xml:space="preserve">Documentation and disclosure of wildfire-related data and algorithms </t>
  </si>
  <si>
    <t>BVDG-003</t>
  </si>
  <si>
    <t xml:space="preserve">Tracking and analysis of near miss data </t>
  </si>
  <si>
    <t>WMP Metrics Tracking</t>
  </si>
  <si>
    <t>BVDG-004</t>
  </si>
  <si>
    <t>Program in place and continued compliance with program</t>
  </si>
  <si>
    <t>Aligned recording mechanism to track near miss data with WSD/OEIS template</t>
  </si>
  <si>
    <t>Resource Allocation Methodology</t>
  </si>
  <si>
    <t xml:space="preserve">Allocation methodology development and application </t>
  </si>
  <si>
    <t>BVRES-001-1</t>
  </si>
  <si>
    <t xml:space="preserve">Risk reduction scenario development and analysis </t>
  </si>
  <si>
    <t>BVRAM-001-6
BVRES-002</t>
  </si>
  <si>
    <t>Risk spend efficiency analysis</t>
  </si>
  <si>
    <t>BVRAM-001-7
BVRES-003</t>
  </si>
  <si>
    <t>Emergency Planning &amp; Preparedness</t>
  </si>
  <si>
    <t xml:space="preserve">Adequate and trained workforce for service restoration </t>
  </si>
  <si>
    <t>BVRES-001-2
BVEPP-001</t>
  </si>
  <si>
    <t xml:space="preserve">BVES staffing contract and mutual aid adequate  for service restoration </t>
  </si>
  <si>
    <t>Adequate</t>
  </si>
  <si>
    <t xml:space="preserve">Community outreach, public awareness, and communications efforts </t>
  </si>
  <si>
    <t>Community Outreach Program</t>
  </si>
  <si>
    <t>BVEPP-002-1</t>
  </si>
  <si>
    <t>Number of Engagements (Radio, Newspaper, Online, Mail)</t>
  </si>
  <si>
    <t xml:space="preserve">Customer support in emergencies </t>
  </si>
  <si>
    <t>BVEPP-003-2</t>
  </si>
  <si>
    <t>Number of Emergencies</t>
  </si>
  <si>
    <t xml:space="preserve">Disaster and emergency preparedness plan </t>
  </si>
  <si>
    <t>BVEPP-003-1</t>
  </si>
  <si>
    <t xml:space="preserve">Preparedness and planning for service restoration </t>
  </si>
  <si>
    <t>BVEPP-003-3</t>
  </si>
  <si>
    <t xml:space="preserve">Protocols in place to learn from wildfire events </t>
  </si>
  <si>
    <t>BVEPP-003-4</t>
  </si>
  <si>
    <t>Stakeholder Cooperation &amp; Community Engagement</t>
  </si>
  <si>
    <t xml:space="preserve">Community engagement </t>
  </si>
  <si>
    <t>BVEPP-002-2
BVSCCE-001</t>
  </si>
  <si>
    <t xml:space="preserve">Cooperation and best practice sharing with agencies outside CA </t>
  </si>
  <si>
    <t>BVSCCE-002</t>
  </si>
  <si>
    <t xml:space="preserve">Cooperation with suppression agencies </t>
  </si>
  <si>
    <t>BVSCCE-003</t>
  </si>
  <si>
    <t xml:space="preserve">Forest service and fuel reduction cooperation and joint roadmap </t>
  </si>
  <si>
    <t>BVSCCE-004</t>
  </si>
  <si>
    <t>WMP Table # / Category</t>
  </si>
  <si>
    <t>WMP Initiative #</t>
  </si>
  <si>
    <t>Initative activity</t>
  </si>
  <si>
    <t>WMP category</t>
  </si>
  <si>
    <t>WMP code</t>
  </si>
  <si>
    <t>7.3.1.</t>
  </si>
  <si>
    <t>PGE</t>
  </si>
  <si>
    <t>7.3.2.</t>
  </si>
  <si>
    <t>SCE</t>
  </si>
  <si>
    <t>7.3.3.</t>
  </si>
  <si>
    <t>SDGE</t>
  </si>
  <si>
    <t>7.3.4.</t>
  </si>
  <si>
    <t>7.3.5.</t>
  </si>
  <si>
    <t>LU</t>
  </si>
  <si>
    <t>7.3.6.</t>
  </si>
  <si>
    <t>PC</t>
  </si>
  <si>
    <t>7.3.7.</t>
  </si>
  <si>
    <t>TBC</t>
  </si>
  <si>
    <t>7.3.8.</t>
  </si>
  <si>
    <t>HWT</t>
  </si>
  <si>
    <t>7.3.9.</t>
  </si>
  <si>
    <t>7.3.10.</t>
  </si>
  <si>
    <t xml:space="preserve">Other discretionary inspections of vegetation around transmission electric lines and equipment 
</t>
  </si>
  <si>
    <t>x</t>
  </si>
  <si>
    <t>Other</t>
  </si>
  <si>
    <t>Number of Poles Replaced</t>
  </si>
  <si>
    <t>System Instillation and Project Completion</t>
  </si>
  <si>
    <t>Project effort continue</t>
  </si>
  <si>
    <t>Awaiting Permits</t>
  </si>
  <si>
    <t>Continued evaluation of need</t>
  </si>
  <si>
    <t>Need Considered</t>
  </si>
  <si>
    <t>Contracted Forester Service // Environmental Impact Mitigation Activities</t>
  </si>
  <si>
    <t>Information exchange and coordination with land management agencies</t>
  </si>
  <si>
    <t>Vegetation Management Activities Post-Fire</t>
  </si>
  <si>
    <t>Outreach and best practice evaluation</t>
  </si>
  <si>
    <t>GIS-Based Applications // Data Sharing Activities</t>
  </si>
  <si>
    <t>Risk Model Working Group Information Exchange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</si>
</sst>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_);\(#,##0.0\);0.0_);@_)"/>
    <numFmt numFmtId="165" formatCode="\Q0"/>
    <numFmt numFmtId="166" formatCode="0&quot;.&quot;"/>
  </numFmts>
  <fonts count="13" x14ac:knownFonts="1">
    <font>
      <sz val="11"/>
      <color theme="1"/>
      <name val="Calibri"/>
      <family val="2"/>
      <scheme val="minor"/>
    </font>
    <font>
      <b/>
      <sz val="11"/>
      <name val="Calibri"/>
      <family val="2"/>
      <scheme val="minor"/>
    </font>
    <font>
      <sz val="11"/>
      <name val="Calibri"/>
      <family val="2"/>
      <scheme val="minor"/>
    </font>
    <font>
      <b/>
      <sz val="11"/>
      <color theme="1"/>
      <name val="Calibri"/>
      <family val="2"/>
      <scheme val="minor"/>
    </font>
    <font>
      <b/>
      <sz val="11"/>
      <color theme="0"/>
      <name val="Calibri"/>
      <family val="2"/>
      <scheme val="minor"/>
    </font>
    <font>
      <sz val="8"/>
      <name val="Calibri"/>
      <family val="2"/>
      <scheme val="minor"/>
    </font>
    <font>
      <sz val="10"/>
      <name val="Arial"/>
      <family val="2"/>
    </font>
    <font>
      <sz val="20"/>
      <color theme="1"/>
      <name val="Calibri"/>
      <family val="2"/>
      <scheme val="minor"/>
    </font>
    <font>
      <sz val="14"/>
      <color theme="1"/>
      <name val="Calibri"/>
      <family val="2"/>
      <scheme val="minor"/>
    </font>
    <font>
      <u/>
      <sz val="11"/>
      <color theme="4"/>
      <name val="Calibri"/>
      <family val="2"/>
      <scheme val="minor"/>
    </font>
    <font>
      <sz val="11"/>
      <color rgb="FFFF0000"/>
      <name val="Calibri"/>
      <family val="2"/>
      <scheme val="minor"/>
    </font>
    <font>
      <b/>
      <u/>
      <sz val="11"/>
      <color theme="1"/>
      <name val="Calibri"/>
      <family val="2"/>
      <scheme val="minor"/>
    </font>
    <font>
      <b/>
      <i/>
      <sz val="11"/>
      <name val="Calibri"/>
      <family val="2"/>
      <scheme val="minor"/>
    </font>
  </fonts>
  <fills count="12">
    <fill>
      <patternFill patternType="none"/>
    </fill>
    <fill>
      <patternFill patternType="gray125"/>
    </fill>
    <fill>
      <patternFill patternType="solid">
        <fgColor theme="3" tint="0.39997558519241921"/>
        <bgColor indexed="64"/>
      </patternFill>
    </fill>
    <fill>
      <patternFill patternType="solid">
        <fgColor theme="7" tint="0.79998168889431442"/>
        <bgColor indexed="64"/>
      </patternFill>
    </fill>
    <fill>
      <patternFill patternType="solid">
        <fgColor theme="0"/>
        <bgColor indexed="64"/>
      </patternFill>
    </fill>
    <fill>
      <patternFill patternType="solid">
        <fgColor theme="4"/>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9" tint="-0.249977111117893"/>
        <bgColor indexed="64"/>
      </patternFill>
    </fill>
    <fill>
      <patternFill patternType="solid">
        <fgColor theme="9" tint="0.59999389629810485"/>
        <bgColor indexed="64"/>
      </patternFill>
    </fill>
    <fill>
      <patternFill patternType="solid">
        <fgColor theme="4" tint="-0.249977111117893"/>
        <bgColor indexed="64"/>
      </patternFill>
    </fill>
    <fill>
      <patternFill patternType="solid">
        <fgColor theme="6" tint="0.59999389629810485"/>
        <bgColor indexed="64"/>
      </patternFill>
    </fill>
  </fills>
  <borders count="11">
    <border>
      <left/>
      <right/>
      <top/>
      <bottom/>
      <diagonal/>
    </border>
    <border>
      <left/>
      <right/>
      <top style="thin">
        <color theme="4" tint="0.39997558519241921"/>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right/>
      <top style="thin">
        <color indexed="64"/>
      </top>
      <bottom/>
      <diagonal/>
    </border>
  </borders>
  <cellStyleXfs count="2">
    <xf numFmtId="0" fontId="0" fillId="0" borderId="0"/>
    <xf numFmtId="164" fontId="6" fillId="0" borderId="0"/>
  </cellStyleXfs>
  <cellXfs count="72">
    <xf numFmtId="0" fontId="0" fillId="0" borderId="0" xfId="0"/>
    <xf numFmtId="0" fontId="2" fillId="0" borderId="0" xfId="0" applyFont="1"/>
    <xf numFmtId="0" fontId="2" fillId="0" borderId="1" xfId="0" applyFont="1" applyBorder="1"/>
    <xf numFmtId="0" fontId="1" fillId="4" borderId="0" xfId="0" applyFont="1" applyFill="1" applyAlignment="1">
      <alignment wrapText="1"/>
    </xf>
    <xf numFmtId="0" fontId="4" fillId="5" borderId="0" xfId="0" applyFont="1" applyFill="1" applyAlignment="1">
      <alignment wrapText="1"/>
    </xf>
    <xf numFmtId="0" fontId="4" fillId="2" borderId="0" xfId="0" applyFont="1" applyFill="1" applyAlignment="1">
      <alignment wrapText="1"/>
    </xf>
    <xf numFmtId="0" fontId="4" fillId="0" borderId="0" xfId="0" applyFont="1" applyAlignment="1">
      <alignment wrapText="1"/>
    </xf>
    <xf numFmtId="0" fontId="0" fillId="4" borderId="0" xfId="0" applyFill="1"/>
    <xf numFmtId="166" fontId="2" fillId="4" borderId="4" xfId="1" applyNumberFormat="1" applyFont="1" applyFill="1" applyBorder="1" applyAlignment="1">
      <alignment horizontal="center" vertical="top"/>
    </xf>
    <xf numFmtId="166" fontId="2" fillId="4" borderId="6" xfId="1" applyNumberFormat="1" applyFont="1" applyFill="1" applyBorder="1" applyAlignment="1">
      <alignment horizontal="center" vertical="top"/>
    </xf>
    <xf numFmtId="0" fontId="1" fillId="6" borderId="2" xfId="0" applyFont="1" applyFill="1" applyBorder="1" applyAlignment="1">
      <alignment horizontal="left" vertical="top"/>
    </xf>
    <xf numFmtId="0" fontId="2" fillId="6" borderId="8" xfId="0" applyFont="1" applyFill="1" applyBorder="1" applyAlignment="1">
      <alignment horizontal="left" vertical="top"/>
    </xf>
    <xf numFmtId="0" fontId="2" fillId="6" borderId="3" xfId="0" applyFont="1" applyFill="1" applyBorder="1" applyAlignment="1">
      <alignment horizontal="left" vertical="top"/>
    </xf>
    <xf numFmtId="0" fontId="3" fillId="4" borderId="0" xfId="0" applyFont="1" applyFill="1"/>
    <xf numFmtId="0" fontId="0" fillId="4" borderId="9" xfId="0" applyFill="1" applyBorder="1"/>
    <xf numFmtId="0" fontId="7" fillId="4" borderId="0" xfId="0" applyFont="1" applyFill="1"/>
    <xf numFmtId="0" fontId="0" fillId="4" borderId="8" xfId="0" applyFill="1" applyBorder="1"/>
    <xf numFmtId="14" fontId="0" fillId="3" borderId="7" xfId="0" applyNumberFormat="1" applyFill="1" applyBorder="1"/>
    <xf numFmtId="0" fontId="8" fillId="4" borderId="0" xfId="0" applyFont="1" applyFill="1"/>
    <xf numFmtId="0" fontId="3" fillId="4" borderId="2" xfId="0" applyFont="1" applyFill="1" applyBorder="1"/>
    <xf numFmtId="0" fontId="3" fillId="4" borderId="4" xfId="0" applyFont="1" applyFill="1" applyBorder="1"/>
    <xf numFmtId="0" fontId="3" fillId="4" borderId="6" xfId="0" applyFont="1" applyFill="1" applyBorder="1"/>
    <xf numFmtId="0" fontId="0" fillId="3" borderId="5" xfId="0" applyFill="1" applyBorder="1"/>
    <xf numFmtId="165" fontId="0" fillId="3" borderId="5" xfId="0" applyNumberFormat="1" applyFill="1" applyBorder="1" applyAlignment="1">
      <alignment horizontal="right"/>
    </xf>
    <xf numFmtId="0" fontId="0" fillId="0" borderId="0" xfId="0" applyProtection="1">
      <protection hidden="1"/>
    </xf>
    <xf numFmtId="0" fontId="4" fillId="2" borderId="0" xfId="0" applyFont="1" applyFill="1" applyAlignment="1" applyProtection="1">
      <alignment wrapText="1"/>
      <protection hidden="1"/>
    </xf>
    <xf numFmtId="0" fontId="2" fillId="0" borderId="0" xfId="0" applyFont="1" applyProtection="1">
      <protection hidden="1"/>
    </xf>
    <xf numFmtId="0" fontId="2" fillId="0" borderId="1" xfId="0" applyFont="1" applyBorder="1" applyAlignment="1" applyProtection="1">
      <alignment wrapText="1"/>
      <protection hidden="1"/>
    </xf>
    <xf numFmtId="0" fontId="10" fillId="3" borderId="1" xfId="0" applyFont="1" applyFill="1" applyBorder="1" applyAlignment="1">
      <alignment wrapText="1"/>
    </xf>
    <xf numFmtId="14" fontId="10" fillId="3" borderId="1" xfId="0" applyNumberFormat="1" applyFont="1" applyFill="1" applyBorder="1"/>
    <xf numFmtId="0" fontId="9" fillId="7" borderId="1" xfId="0" applyFont="1" applyFill="1" applyBorder="1" applyAlignment="1">
      <alignment wrapText="1"/>
    </xf>
    <xf numFmtId="0" fontId="10" fillId="7" borderId="1" xfId="0" applyFont="1" applyFill="1" applyBorder="1" applyAlignment="1">
      <alignment wrapText="1"/>
    </xf>
    <xf numFmtId="0" fontId="2" fillId="7" borderId="1" xfId="0" applyFont="1" applyFill="1" applyBorder="1" applyAlignment="1">
      <alignment wrapText="1"/>
    </xf>
    <xf numFmtId="0" fontId="2" fillId="3" borderId="1" xfId="0" applyFont="1" applyFill="1" applyBorder="1" applyAlignment="1">
      <alignment wrapText="1"/>
    </xf>
    <xf numFmtId="0" fontId="2" fillId="3" borderId="1" xfId="0" applyFont="1" applyFill="1" applyBorder="1"/>
    <xf numFmtId="49" fontId="10" fillId="3" borderId="1" xfId="0" applyNumberFormat="1" applyFont="1" applyFill="1" applyBorder="1"/>
    <xf numFmtId="0" fontId="2" fillId="0" borderId="1" xfId="0" applyFont="1" applyBorder="1" applyAlignment="1">
      <alignment wrapText="1"/>
    </xf>
    <xf numFmtId="0" fontId="4" fillId="10" borderId="0" xfId="0" applyFont="1" applyFill="1" applyAlignment="1">
      <alignment wrapText="1"/>
    </xf>
    <xf numFmtId="0" fontId="0" fillId="0" borderId="5" xfId="0" applyBorder="1"/>
    <xf numFmtId="14" fontId="2" fillId="0" borderId="1" xfId="0" applyNumberFormat="1" applyFont="1" applyBorder="1"/>
    <xf numFmtId="0" fontId="0" fillId="0" borderId="10" xfId="0" applyBorder="1"/>
    <xf numFmtId="0" fontId="0" fillId="3" borderId="3" xfId="0" applyFill="1" applyBorder="1"/>
    <xf numFmtId="0" fontId="0" fillId="0" borderId="0" xfId="0" applyAlignment="1">
      <alignment wrapText="1"/>
    </xf>
    <xf numFmtId="14" fontId="10" fillId="3" borderId="1" xfId="0" applyNumberFormat="1" applyFont="1" applyFill="1" applyBorder="1" applyAlignment="1">
      <alignment wrapText="1"/>
    </xf>
    <xf numFmtId="0" fontId="0" fillId="0" borderId="0" xfId="0" applyAlignment="1">
      <alignment vertical="top"/>
    </xf>
    <xf numFmtId="0" fontId="3" fillId="0" borderId="0" xfId="0" applyFont="1"/>
    <xf numFmtId="0" fontId="3" fillId="0" borderId="0" xfId="0" applyFont="1" applyAlignment="1">
      <alignment wrapText="1"/>
    </xf>
    <xf numFmtId="14" fontId="2" fillId="3" borderId="1" xfId="0" applyNumberFormat="1" applyFont="1" applyFill="1" applyBorder="1" applyAlignment="1">
      <alignment wrapText="1"/>
    </xf>
    <xf numFmtId="0" fontId="2" fillId="0" borderId="0" xfId="0" applyFont="1" applyAlignment="1">
      <alignment wrapText="1"/>
    </xf>
    <xf numFmtId="14" fontId="12" fillId="3" borderId="1" xfId="0" applyNumberFormat="1" applyFont="1" applyFill="1" applyBorder="1" applyAlignment="1">
      <alignment wrapText="1"/>
    </xf>
    <xf numFmtId="49" fontId="10" fillId="3" borderId="1" xfId="0" applyNumberFormat="1" applyFont="1" applyFill="1" applyBorder="1" applyAlignment="1">
      <alignment wrapText="1"/>
    </xf>
    <xf numFmtId="0" fontId="0" fillId="4" borderId="9" xfId="0" applyFill="1" applyBorder="1" applyAlignment="1">
      <alignment horizontal="left" vertical="top"/>
    </xf>
    <xf numFmtId="0" fontId="0" fillId="4" borderId="7" xfId="0" applyFill="1" applyBorder="1" applyAlignment="1">
      <alignment horizontal="left" vertical="top"/>
    </xf>
    <xf numFmtId="0" fontId="4" fillId="5" borderId="0" xfId="0" applyFont="1" applyFill="1" applyAlignment="1">
      <alignment horizontal="center" wrapText="1"/>
    </xf>
    <xf numFmtId="0" fontId="10" fillId="3" borderId="1" xfId="0" applyFont="1" applyFill="1" applyBorder="1" applyAlignment="1">
      <alignment horizontal="center" wrapText="1"/>
    </xf>
    <xf numFmtId="0" fontId="0" fillId="0" borderId="0" xfId="0" applyAlignment="1">
      <alignment horizontal="center"/>
    </xf>
    <xf numFmtId="0" fontId="2" fillId="0" borderId="0" xfId="0" applyFont="1" applyAlignment="1">
      <alignment horizontal="center"/>
    </xf>
    <xf numFmtId="0" fontId="1" fillId="9" borderId="0" xfId="0" applyFont="1" applyFill="1" applyAlignment="1">
      <alignment horizontal="center" wrapText="1"/>
    </xf>
    <xf numFmtId="0" fontId="4" fillId="8" borderId="0" xfId="0" applyFont="1" applyFill="1" applyAlignment="1">
      <alignment horizontal="center" wrapText="1"/>
    </xf>
    <xf numFmtId="0" fontId="1" fillId="6" borderId="0" xfId="0" applyFont="1" applyFill="1" applyAlignment="1">
      <alignment horizontal="center" wrapText="1"/>
    </xf>
    <xf numFmtId="0" fontId="2" fillId="3" borderId="1" xfId="0" applyFont="1" applyFill="1" applyBorder="1" applyAlignment="1">
      <alignment horizontal="center"/>
    </xf>
    <xf numFmtId="0" fontId="2" fillId="3" borderId="1" xfId="0" applyFont="1" applyFill="1" applyBorder="1" applyAlignment="1">
      <alignment horizontal="center" wrapText="1"/>
    </xf>
    <xf numFmtId="1" fontId="2" fillId="3" borderId="1" xfId="0" applyNumberFormat="1" applyFont="1" applyFill="1" applyBorder="1" applyAlignment="1">
      <alignment horizontal="center" wrapText="1"/>
    </xf>
    <xf numFmtId="2" fontId="2" fillId="3" borderId="1" xfId="0" applyNumberFormat="1" applyFont="1" applyFill="1" applyBorder="1" applyAlignment="1">
      <alignment horizontal="center" wrapText="1"/>
    </xf>
    <xf numFmtId="0" fontId="0" fillId="3" borderId="0" xfId="0" applyFill="1" applyAlignment="1">
      <alignment horizontal="left" vertical="top" wrapText="1"/>
    </xf>
    <xf numFmtId="0" fontId="0" fillId="3" borderId="5" xfId="0" applyFill="1" applyBorder="1" applyAlignment="1">
      <alignment horizontal="left" vertical="top" wrapText="1"/>
    </xf>
    <xf numFmtId="0" fontId="0" fillId="4" borderId="9" xfId="0" applyFill="1" applyBorder="1" applyAlignment="1">
      <alignment horizontal="left" vertical="top"/>
    </xf>
    <xf numFmtId="0" fontId="0" fillId="4" borderId="7" xfId="0" applyFill="1" applyBorder="1" applyAlignment="1">
      <alignment horizontal="left" vertical="top"/>
    </xf>
    <xf numFmtId="0" fontId="0" fillId="7" borderId="0" xfId="0" applyFill="1" applyAlignment="1">
      <alignment horizontal="left" vertical="top" wrapText="1"/>
    </xf>
    <xf numFmtId="0" fontId="0" fillId="7" borderId="5" xfId="0" applyFill="1" applyBorder="1" applyAlignment="1">
      <alignment horizontal="left" vertical="top" wrapText="1"/>
    </xf>
    <xf numFmtId="0" fontId="0" fillId="11" borderId="0" xfId="0" applyFill="1" applyAlignment="1">
      <alignment horizontal="left" vertical="top" wrapText="1"/>
    </xf>
    <xf numFmtId="0" fontId="0" fillId="11" borderId="5" xfId="0" applyFill="1" applyBorder="1" applyAlignment="1">
      <alignment horizontal="left" vertical="top" wrapText="1"/>
    </xf>
  </cellXfs>
  <cellStyles count="2">
    <cellStyle name="Normal" xfId="0" builtinId="0"/>
    <cellStyle name="Normal 5" xfId="1" xr:uid="{00000000-0005-0000-0000-000001000000}"/>
  </cellStyles>
  <dxfs count="37">
    <dxf>
      <font>
        <b val="0"/>
        <i val="0"/>
        <strike val="0"/>
        <condense val="0"/>
        <extend val="0"/>
        <outline val="0"/>
        <shadow val="0"/>
        <u val="none"/>
        <vertAlign val="baseline"/>
        <sz val="11"/>
        <color rgb="FFFF0000"/>
        <name val="Calibri"/>
        <scheme val="minor"/>
      </font>
      <fill>
        <patternFill patternType="solid">
          <fgColor indexed="64"/>
          <bgColor theme="5"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rgb="FFFF0000"/>
        <name val="Calibri"/>
        <scheme val="minor"/>
      </font>
      <fill>
        <patternFill patternType="solid">
          <fgColor indexed="64"/>
          <bgColor theme="5"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scheme val="minor"/>
      </font>
      <fill>
        <patternFill patternType="solid">
          <fgColor indexed="64"/>
          <bgColor theme="5"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scheme val="minor"/>
      </font>
      <fill>
        <patternFill patternType="none">
          <fgColor indexed="64"/>
          <bgColor auto="1"/>
        </patternFill>
      </fill>
      <alignment horizontal="general" vertical="bottom" textRotation="0" wrapText="1" indent="0" justifyLastLine="0" shrinkToFit="0" readingOrder="0"/>
      <border diagonalUp="0" diagonalDown="0" outline="0">
        <left/>
        <right/>
        <top style="thin">
          <color theme="4" tint="0.39997558519241921"/>
        </top>
        <bottom/>
      </border>
      <protection locked="1" hidden="1"/>
    </dxf>
    <dxf>
      <font>
        <b val="0"/>
        <i val="0"/>
        <strike val="0"/>
        <condense val="0"/>
        <extend val="0"/>
        <outline val="0"/>
        <shadow val="0"/>
        <u val="none"/>
        <vertAlign val="baseline"/>
        <sz val="11"/>
        <color auto="1"/>
        <name val="Calibri"/>
        <scheme val="minor"/>
      </font>
      <fill>
        <patternFill patternType="none">
          <fgColor indexed="64"/>
          <bgColor indexed="65"/>
        </patternFill>
      </fill>
      <border diagonalUp="0" diagonalDown="0">
        <left/>
        <right/>
        <top style="thin">
          <color theme="4" tint="0.39997558519241921"/>
        </top>
        <bottom/>
        <vertical/>
        <horizontal/>
      </border>
    </dxf>
    <dxf>
      <font>
        <b val="0"/>
        <i val="0"/>
        <strike val="0"/>
        <condense val="0"/>
        <extend val="0"/>
        <outline val="0"/>
        <shadow val="0"/>
        <u val="none"/>
        <vertAlign val="baseline"/>
        <sz val="11"/>
        <color auto="1"/>
        <name val="Calibri"/>
        <scheme val="minor"/>
      </font>
      <fill>
        <patternFill patternType="none">
          <fgColor indexed="64"/>
          <bgColor indexed="65"/>
        </patternFill>
      </fill>
      <border diagonalUp="0" diagonalDown="0" outline="0">
        <left/>
        <right/>
        <top style="thin">
          <color theme="4" tint="0.39997558519241921"/>
        </top>
        <bottom/>
      </border>
    </dxf>
    <dxf>
      <font>
        <strike val="0"/>
        <outline val="0"/>
        <shadow val="0"/>
        <u val="none"/>
        <vertAlign val="baseline"/>
        <sz val="11"/>
        <color rgb="FFFF0000"/>
        <name val="Calibri"/>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rgb="FFFF0000"/>
        <name val="Calibri"/>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rgb="FFFF0000"/>
        <name val="Calibri"/>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rgb="FFFF0000"/>
        <name val="Calibri"/>
        <scheme val="minor"/>
      </font>
      <fill>
        <patternFill patternType="solid">
          <fgColor indexed="64"/>
          <bgColor rgb="FFFFFF00"/>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rgb="FFFF0000"/>
        <name val="Calibri"/>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rgb="FFFF0000"/>
        <name val="Calibri"/>
        <scheme val="minor"/>
      </font>
      <fill>
        <patternFill patternType="solid">
          <fgColor indexed="64"/>
          <bgColor theme="7" tint="0.79998168889431442"/>
        </patternFill>
      </fill>
      <alignment horizontal="center"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rgb="FFFF0000"/>
        <name val="Calibri"/>
        <scheme val="minor"/>
      </font>
      <fill>
        <patternFill patternType="solid">
          <fgColor indexed="64"/>
          <bgColor theme="7" tint="0.79998168889431442"/>
        </patternFill>
      </fill>
      <alignment horizontal="center"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rgb="FFFF0000"/>
        <name val="Calibri"/>
        <scheme val="minor"/>
      </font>
      <fill>
        <patternFill patternType="solid">
          <fgColor indexed="64"/>
          <bgColor theme="7" tint="0.79998168889431442"/>
        </patternFill>
      </fill>
      <alignment horizontal="center"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rgb="FFFF0000"/>
        <name val="Calibri"/>
        <scheme val="minor"/>
      </font>
      <fill>
        <patternFill patternType="solid">
          <fgColor indexed="64"/>
          <bgColor rgb="FFFFFF00"/>
        </patternFill>
      </fill>
      <alignment horizontal="center"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rgb="FFFF0000"/>
        <name val="Calibri"/>
        <scheme val="minor"/>
      </font>
      <fill>
        <patternFill patternType="solid">
          <fgColor indexed="64"/>
          <bgColor theme="7" tint="0.79998168889431442"/>
        </patternFill>
      </fill>
      <alignment horizontal="center"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scheme val="minor"/>
      </font>
      <fill>
        <patternFill patternType="solid">
          <fgColor indexed="64"/>
          <bgColor theme="7" tint="0.79998168889431442"/>
        </patternFill>
      </fill>
      <alignment horizontal="center"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rgb="FFFF0000"/>
        <name val="Calibri"/>
        <scheme val="minor"/>
      </font>
      <fill>
        <patternFill patternType="solid">
          <fgColor indexed="64"/>
          <bgColor theme="7" tint="0.79998168889431442"/>
        </patternFill>
      </fill>
      <alignment horizontal="center"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rgb="FFFF0000"/>
        <name val="Calibri"/>
        <scheme val="minor"/>
      </font>
      <fill>
        <patternFill patternType="solid">
          <fgColor indexed="64"/>
          <bgColor theme="7" tint="0.79998168889431442"/>
        </patternFill>
      </fill>
      <alignment horizontal="center"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rgb="FFFF0000"/>
        <name val="Calibri"/>
        <scheme val="minor"/>
      </font>
      <fill>
        <patternFill patternType="solid">
          <fgColor indexed="64"/>
          <bgColor theme="7" tint="0.79998168889431442"/>
        </patternFill>
      </fill>
      <alignment horizontal="center"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rgb="FFFF0000"/>
        <name val="Calibri"/>
        <scheme val="minor"/>
      </font>
      <fill>
        <patternFill patternType="solid">
          <fgColor indexed="64"/>
          <bgColor theme="7" tint="0.79998168889431442"/>
        </patternFill>
      </fill>
      <alignment horizontal="center"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rgb="FFFF0000"/>
        <name val="Calibri"/>
        <scheme val="minor"/>
      </font>
      <fill>
        <patternFill patternType="solid">
          <fgColor indexed="64"/>
          <bgColor theme="7" tint="0.79998168889431442"/>
        </patternFill>
      </fill>
      <alignment horizontal="center"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scheme val="minor"/>
      </font>
      <numFmt numFmtId="0" formatCode="General"/>
      <fill>
        <patternFill patternType="none">
          <fgColor indexed="64"/>
          <bgColor auto="1"/>
        </patternFill>
      </fill>
      <alignment horizontal="general" vertical="bottom" textRotation="0" wrapText="1" indent="0" justifyLastLine="0" shrinkToFit="0" readingOrder="0"/>
      <border diagonalUp="0" diagonalDown="0">
        <left/>
        <right/>
        <top style="thin">
          <color theme="4" tint="0.39997558519241921"/>
        </top>
        <bottom/>
      </border>
    </dxf>
    <dxf>
      <font>
        <b val="0"/>
        <i val="0"/>
        <strike val="0"/>
        <condense val="0"/>
        <extend val="0"/>
        <outline val="0"/>
        <shadow val="0"/>
        <u val="none"/>
        <vertAlign val="baseline"/>
        <sz val="11"/>
        <color rgb="FFFF0000"/>
        <name val="Calibri"/>
        <scheme val="minor"/>
      </font>
      <numFmt numFmtId="30" formatCode="@"/>
      <fill>
        <patternFill patternType="solid">
          <fgColor indexed="64"/>
          <bgColor theme="7" tint="0.79998168889431442"/>
        </patternFill>
      </fill>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scheme val="minor"/>
      </font>
      <numFmt numFmtId="19" formatCode="m/d/yyyy"/>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scheme val="minor"/>
      </font>
      <numFmt numFmtId="0" formatCode="General"/>
      <fill>
        <patternFill patternType="none">
          <fgColor indexed="64"/>
          <bgColor auto="1"/>
        </patternFill>
      </fill>
      <border diagonalUp="0" diagonalDown="0" outline="0">
        <left/>
        <right/>
        <top style="thin">
          <color theme="4" tint="0.39997558519241921"/>
        </top>
        <bottom/>
      </border>
    </dxf>
    <dxf>
      <font>
        <b val="0"/>
        <i val="0"/>
        <strike val="0"/>
        <condense val="0"/>
        <extend val="0"/>
        <outline val="0"/>
        <shadow val="0"/>
        <u val="none"/>
        <vertAlign val="baseline"/>
        <sz val="11"/>
        <color rgb="FFFF0000"/>
        <name val="Calibri"/>
        <scheme val="minor"/>
      </font>
      <numFmt numFmtId="19" formatCode="m/d/yyyy"/>
      <fill>
        <patternFill patternType="solid">
          <fgColor indexed="64"/>
          <bgColor theme="7" tint="0.79998168889431442"/>
        </patternFill>
      </fill>
      <border diagonalUp="0" diagonalDown="0" outline="0">
        <left/>
        <right/>
        <top style="thin">
          <color theme="4" tint="0.39997558519241921"/>
        </top>
        <bottom/>
      </border>
    </dxf>
    <dxf>
      <font>
        <b val="0"/>
        <i val="0"/>
        <strike val="0"/>
        <condense val="0"/>
        <extend val="0"/>
        <outline val="0"/>
        <shadow val="0"/>
        <u val="none"/>
        <vertAlign val="baseline"/>
        <sz val="11"/>
        <color rgb="FFFF0000"/>
        <name val="Calibri"/>
        <scheme val="minor"/>
      </font>
      <numFmt numFmtId="19" formatCode="m/d/yyyy"/>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scheme val="minor"/>
      </font>
      <numFmt numFmtId="0" formatCode="General"/>
      <fill>
        <patternFill patternType="none">
          <fgColor indexed="64"/>
          <bgColor auto="1"/>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rgb="FFFF0000"/>
        <name val="Calibri"/>
        <scheme val="minor"/>
      </font>
      <numFmt numFmtId="19" formatCode="m/d/yyyy"/>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scheme val="minor"/>
      </font>
      <numFmt numFmtId="19" formatCode="m/d/yyyy"/>
      <fill>
        <patternFill patternType="none">
          <fgColor indexed="64"/>
          <bgColor auto="1"/>
        </patternFill>
      </fill>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scheme val="minor"/>
      </font>
      <fill>
        <patternFill patternType="none">
          <fgColor indexed="64"/>
          <bgColor indexed="65"/>
        </patternFill>
      </fill>
      <border diagonalUp="0" diagonalDown="0">
        <left/>
        <right/>
        <top style="thin">
          <color theme="4" tint="0.39997558519241921"/>
        </top>
        <bottom/>
        <vertical/>
        <horizontal/>
      </border>
    </dxf>
    <dxf>
      <border outline="0">
        <left style="thin">
          <color theme="4" tint="0.39997558519241921"/>
        </left>
        <right style="thin">
          <color theme="4" tint="0.39997558519241921"/>
        </right>
        <top style="thin">
          <color theme="4" tint="0.39997558519241921"/>
        </top>
        <bottom style="thin">
          <color theme="4" tint="0.39997558519241921"/>
        </bottom>
      </border>
    </dxf>
    <dxf>
      <font>
        <b val="0"/>
        <i val="0"/>
        <strike val="0"/>
        <condense val="0"/>
        <extend val="0"/>
        <outline val="0"/>
        <shadow val="0"/>
        <u val="none"/>
        <vertAlign val="baseline"/>
        <sz val="11"/>
        <color auto="1"/>
        <name val="Calibri"/>
        <scheme val="minor"/>
      </font>
      <fill>
        <patternFill patternType="none">
          <fgColor indexed="64"/>
          <bgColor auto="1"/>
        </patternFill>
      </fill>
    </dxf>
    <dxf>
      <font>
        <b/>
        <i val="0"/>
        <strike val="0"/>
        <condense val="0"/>
        <extend val="0"/>
        <outline val="0"/>
        <shadow val="0"/>
        <u val="none"/>
        <vertAlign val="baseline"/>
        <sz val="11"/>
        <color theme="0"/>
        <name val="Calibri"/>
        <scheme val="minor"/>
      </font>
      <fill>
        <patternFill patternType="none">
          <fgColor indexed="64"/>
          <bgColor auto="1"/>
        </patternFill>
      </fill>
      <alignment horizontal="general" vertical="bottom"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8</xdr:col>
      <xdr:colOff>343395</xdr:colOff>
      <xdr:row>0</xdr:row>
      <xdr:rowOff>95250</xdr:rowOff>
    </xdr:from>
    <xdr:to>
      <xdr:col>11</xdr:col>
      <xdr:colOff>91837</xdr:colOff>
      <xdr:row>5</xdr:row>
      <xdr:rowOff>130844</xdr:rowOff>
    </xdr:to>
    <xdr:pic>
      <xdr:nvPicPr>
        <xdr:cNvPr id="2" name="Picture 1">
          <a:extLst>
            <a:ext uri="{FF2B5EF4-FFF2-40B4-BE49-F238E27FC236}">
              <a16:creationId xmlns:a16="http://schemas.microsoft.com/office/drawing/2014/main" id="{31A482A8-88EF-4568-9304-6A4C648727E0}"/>
            </a:ext>
          </a:extLst>
        </xdr:cNvPr>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2754470" y="95250"/>
          <a:ext cx="1568351" cy="1473445"/>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352425</xdr:colOff>
      <xdr:row>100</xdr:row>
      <xdr:rowOff>155222</xdr:rowOff>
    </xdr:from>
    <xdr:to>
      <xdr:col>3</xdr:col>
      <xdr:colOff>286392</xdr:colOff>
      <xdr:row>103</xdr:row>
      <xdr:rowOff>130968</xdr:rowOff>
    </xdr:to>
    <xdr:sp macro="" textlink="">
      <xdr:nvSpPr>
        <xdr:cNvPr id="4" name="TextBox 2">
          <a:extLst>
            <a:ext uri="{FF2B5EF4-FFF2-40B4-BE49-F238E27FC236}">
              <a16:creationId xmlns:a16="http://schemas.microsoft.com/office/drawing/2014/main" id="{8DA3A307-1A44-4252-9C3B-E6D814989CCC}"/>
            </a:ext>
          </a:extLst>
        </xdr:cNvPr>
        <xdr:cNvSpPr txBox="1"/>
      </xdr:nvSpPr>
      <xdr:spPr>
        <a:xfrm>
          <a:off x="352425" y="35544927"/>
          <a:ext cx="2817444" cy="547246"/>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rgbClr val="FF0000"/>
              </a:solidFill>
            </a:rPr>
            <a:t>NOTE:</a:t>
          </a:r>
          <a:r>
            <a:rPr lang="en-US" sz="1100" baseline="0">
              <a:solidFill>
                <a:srgbClr val="FF0000"/>
              </a:solidFill>
            </a:rPr>
            <a:t> To add more rows, highlight the current last row of the table, copy, and paste directly below the last row </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rom%20BVES/BVES_2022%20Q1%20QIU_20220501%20pm%20edit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AD ME FIRST"/>
      <sheetName val="Initiatives"/>
      <sheetName val="Initiative mapping-DO NOT EDIT"/>
      <sheetName val="BVES_2022 Q1 QIU_20220501 pm ed"/>
    </sheetNames>
    <sheetDataSet>
      <sheetData sheetId="0"/>
      <sheetData sheetId="1"/>
      <sheetData sheetId="2"/>
      <sheetData sheetId="3" refreshError="1"/>
    </sheetDataSet>
  </externalBook>
</externalLink>
</file>

<file path=xl/namedSheetViews/namedSheetView1.xml><?xml version="1.0" encoding="utf-8"?>
<namedSheetViews xmlns="http://schemas.microsoft.com/office/spreadsheetml/2019/namedsheetviews" xmlns:x="http://schemas.openxmlformats.org/spreadsheetml/2006/main">
  <namedSheetView name="View1" id="{6E82F8D0-7140-4EF7-BD8A-121C73C1E6D3}">
    <nsvFilter filterId="{00000000-0009-0000-0100-000002000000}" ref="A1:AH99" tableId="2"/>
  </namedSheetView>
</namedSheetView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2" displayName="Table2" ref="A1:AH99" totalsRowShown="0" headerRowDxfId="36" dataDxfId="35" tableBorderDxfId="34">
  <autoFilter ref="A1:AH99" xr:uid="{00000000-0009-0000-0100-000002000000}"/>
  <sortState xmlns:xlrd2="http://schemas.microsoft.com/office/spreadsheetml/2017/richdata2" ref="A13:AH37">
    <sortCondition ref="C1:C99"/>
  </sortState>
  <tableColumns count="34">
    <tableColumn id="1" xr3:uid="{00000000-0010-0000-0000-000001000000}" name="UtilityID" dataDxfId="33">
      <calculatedColumnFormula>'READ ME FIRST'!$D$12</calculatedColumnFormula>
    </tableColumn>
    <tableColumn id="2" xr3:uid="{00000000-0010-0000-0000-000002000000}" name="Submission Date" dataDxfId="32">
      <calculatedColumnFormula>'READ ME FIRST'!$D$15</calculatedColumnFormula>
    </tableColumn>
    <tableColumn id="24" xr3:uid="{00000000-0010-0000-0000-000018000000}" name="WMPInitiativeCategory" dataDxfId="31"/>
    <tableColumn id="27" xr3:uid="{00000000-0010-0000-0000-00001B000000}" name="WMPInitiativeCategory#" dataDxfId="30">
      <calculatedColumnFormula>IF(Table2[[#This Row],[WMPInitiativeCategory]]="", "",INDEX('Initiative mapping-DO NOT EDIT'!$H$3:$H$12, MATCH(Table2[[#This Row],[WMPInitiativeCategory]],'Initiative mapping-DO NOT EDIT'!$G$3:$G$12,0)))</calculatedColumnFormula>
    </tableColumn>
    <tableColumn id="22" xr3:uid="{00000000-0010-0000-0000-000016000000}" name="WMPInitiativeActivity" dataDxfId="29"/>
    <tableColumn id="23" xr3:uid="{00000000-0010-0000-0000-000017000000}" name="ActivityNameifOther" dataDxfId="28"/>
    <tableColumn id="20" xr3:uid="{00000000-0010-0000-0000-000014000000}" name="WMPInitiativeActivity#" dataDxfId="27">
      <calculatedColumnFormula>IF(Table2[[#This Row],[WMPInitiativeActivity]]="","x",IF(Table2[[#This Row],[WMPInitiativeActivity]]="other", Table2[[#This Row],[ActivityNameifOther]], INDEX('Initiative mapping-DO NOT EDIT'!$C$3:$C$91,MATCH(Table2[[#This Row],[WMPInitiativeActivity]],'Initiative mapping-DO NOT EDIT'!$D$3:$D$91,0))))</calculatedColumnFormula>
    </tableColumn>
    <tableColumn id="25" xr3:uid="{00000000-0010-0000-0000-000019000000}" name="UtilityInitiativeName" dataDxfId="26"/>
    <tableColumn id="26" xr3:uid="{00000000-0010-0000-0000-00001A000000}" name="InitiativeActivityID" dataDxfId="25"/>
    <tableColumn id="10" xr3:uid="{00000000-0010-0000-0000-00000A000000}" name="WMPInitiativeCode" dataDxfId="24">
      <calculatedColumnFormula>_xlfn.CONCAT([1]!Table2[[#This Row],[UtilityID]],"_", [1]!Table2[[#This Row],[WMPInitiativeCategory]],"_", IF([1]!Table2[[#This Row],[WMPInitiativeActivity]]="","x",IF([1]!Table2[[#This Row],[WMPInitiativeActivity]]="other", [1]!Table2[[#This Row],[ActivityNameifOther]], [1]!Table2[[#This Row],[WMPInitiativeActivity]])),"_",[1]!Table2[[#This Row],[InitiativeActivityID]], "_",YEAR([1]!Table2[[#This Row],[Submission Date]]))</calculatedColumnFormula>
    </tableColumn>
    <tableColumn id="12" xr3:uid="{00000000-0010-0000-0000-00000C000000}" name="WMPPageNumber" dataDxfId="23"/>
    <tableColumn id="13" xr3:uid="{00000000-0010-0000-0000-00000D000000}" name="QuantTargetUnits" dataDxfId="22"/>
    <tableColumn id="28" xr3:uid="{00000000-0010-0000-0000-00001C000000}" name="AnnualQuantTarget" dataDxfId="21"/>
    <tableColumn id="19" xr3:uid="{00000000-0010-0000-0000-000013000000}" name="ProjectedQuantProgressQ1" dataDxfId="20"/>
    <tableColumn id="6" xr3:uid="{00000000-0010-0000-0000-000006000000}" name="ProjectedQuantProgressQ1-2" dataDxfId="19"/>
    <tableColumn id="5" xr3:uid="{00000000-0010-0000-0000-000005000000}" name="ProjectedQuantProgressQ1-3" dataDxfId="18"/>
    <tableColumn id="3" xr3:uid="{00000000-0010-0000-0000-000003000000}" name="ProjectedQuantProgressQ1-4" dataDxfId="17"/>
    <tableColumn id="29" xr3:uid="{00000000-0010-0000-0000-00001D000000}" name="QuantActualProgressQ1" dataDxfId="16"/>
    <tableColumn id="33" xr3:uid="{00000000-0010-0000-0000-000021000000}" name="QuantActualProgressQ1-2" dataDxfId="15"/>
    <tableColumn id="32" xr3:uid="{00000000-0010-0000-0000-000020000000}" name="QuantActualProgressQ1-3" dataDxfId="14"/>
    <tableColumn id="31" xr3:uid="{00000000-0010-0000-0000-00001F000000}" name="QuantActualProgressQ1-4" dataDxfId="13"/>
    <tableColumn id="37" xr3:uid="{00000000-0010-0000-0000-000025000000}" name="AnnualQualTarget" dataDxfId="12"/>
    <tableColumn id="21" xr3:uid="{00000000-0010-0000-0000-000015000000}" name="QualActualProgressQ1" dataDxfId="11"/>
    <tableColumn id="17" xr3:uid="{00000000-0010-0000-0000-000011000000}" name="QualActualProgressQ1-2" dataDxfId="10"/>
    <tableColumn id="11" xr3:uid="{00000000-0010-0000-0000-00000B000000}" name="QualActualProgressQ1-3" dataDxfId="9"/>
    <tableColumn id="4" xr3:uid="{00000000-0010-0000-0000-000004000000}" name="QualActualProgressQ1-4" dataDxfId="8"/>
    <tableColumn id="36" xr3:uid="{00000000-0010-0000-0000-000024000000}" name="Status" dataDxfId="7"/>
    <tableColumn id="18" xr3:uid="{00000000-0010-0000-0000-000012000000}" name="CorrectiveActionsIfDelayed" dataDxfId="6"/>
    <tableColumn id="7" xr3:uid="{00000000-0010-0000-0000-000007000000}" name="REFERENCE: Compliance Branch Requirements --&gt;" dataDxfId="5"/>
    <tableColumn id="9" xr3:uid="{00000000-0010-0000-0000-000009000000}" name="Audit" dataDxfId="4"/>
    <tableColumn id="8" xr3:uid="{00000000-0010-0000-0000-000008000000}" name="Audit File Documentation Requested" dataDxfId="3"/>
    <tableColumn id="14" xr3:uid="{00000000-0010-0000-0000-00000E000000}" name="FolderLink" dataDxfId="2"/>
    <tableColumn id="15" xr3:uid="{00000000-0010-0000-0000-00000F000000}" name="PersonInChargeName" dataDxfId="1"/>
    <tableColumn id="16" xr3:uid="{00000000-0010-0000-0000-000010000000}" name="PersonInChargeEmail" dataDxfId="0"/>
  </tableColumns>
  <tableStyleInfo showFirstColumn="0" showLastColumn="0" showRowStripes="0"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microsoft.com/office/2019/04/relationships/namedSheetView" Target="../namedSheetViews/namedSheetView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pageSetUpPr fitToPage="1"/>
  </sheetPr>
  <dimension ref="B1:H50"/>
  <sheetViews>
    <sheetView showGridLines="0" topLeftCell="A4" zoomScale="80" zoomScaleNormal="80" workbookViewId="0">
      <selection activeCell="E12" sqref="E12"/>
    </sheetView>
  </sheetViews>
  <sheetFormatPr defaultColWidth="8.7109375" defaultRowHeight="15" x14ac:dyDescent="0.25"/>
  <cols>
    <col min="1" max="1" width="7.5703125" customWidth="1"/>
    <col min="2" max="2" width="19.42578125" customWidth="1"/>
    <col min="3" max="3" width="22.28515625" customWidth="1"/>
    <col min="4" max="4" width="33.28515625" customWidth="1"/>
    <col min="5" max="5" width="112.140625" customWidth="1"/>
    <col min="6" max="6" width="13.5703125" customWidth="1"/>
    <col min="7" max="7" width="18.85546875" customWidth="1"/>
    <col min="8" max="8" width="7.85546875" customWidth="1"/>
  </cols>
  <sheetData>
    <row r="1" spans="2:8" s="7" customFormat="1" ht="26.25" x14ac:dyDescent="0.4">
      <c r="B1" s="15" t="s">
        <v>0</v>
      </c>
    </row>
    <row r="2" spans="2:8" s="7" customFormat="1" ht="14.45" customHeight="1" x14ac:dyDescent="0.4">
      <c r="B2" s="15"/>
    </row>
    <row r="3" spans="2:8" s="7" customFormat="1" ht="14.45" customHeight="1" thickBot="1" x14ac:dyDescent="0.35">
      <c r="B3" s="18"/>
    </row>
    <row r="4" spans="2:8" s="7" customFormat="1" x14ac:dyDescent="0.25">
      <c r="B4" s="10" t="s">
        <v>1</v>
      </c>
      <c r="C4" s="11"/>
      <c r="D4" s="11"/>
      <c r="E4" s="11"/>
      <c r="F4" s="11"/>
      <c r="G4" s="11"/>
      <c r="H4" s="12"/>
    </row>
    <row r="5" spans="2:8" s="7" customFormat="1" ht="44.45" customHeight="1" x14ac:dyDescent="0.25">
      <c r="B5" s="8">
        <v>1</v>
      </c>
      <c r="C5" s="64" t="s">
        <v>2</v>
      </c>
      <c r="D5" s="64"/>
      <c r="E5" s="64"/>
      <c r="F5" s="64"/>
      <c r="G5" s="64"/>
      <c r="H5" s="65"/>
    </row>
    <row r="6" spans="2:8" s="7" customFormat="1" ht="44.45" customHeight="1" x14ac:dyDescent="0.25">
      <c r="B6" s="8">
        <v>2</v>
      </c>
      <c r="C6" s="68" t="s">
        <v>3</v>
      </c>
      <c r="D6" s="68"/>
      <c r="E6" s="68"/>
      <c r="F6" s="68"/>
      <c r="G6" s="68"/>
      <c r="H6" s="69"/>
    </row>
    <row r="7" spans="2:8" s="7" customFormat="1" ht="44.45" customHeight="1" x14ac:dyDescent="0.25">
      <c r="B7" s="8">
        <v>3</v>
      </c>
      <c r="C7" s="70" t="s">
        <v>4</v>
      </c>
      <c r="D7" s="70"/>
      <c r="E7" s="70"/>
      <c r="F7" s="70"/>
      <c r="G7" s="70"/>
      <c r="H7" s="71"/>
    </row>
    <row r="8" spans="2:8" s="7" customFormat="1" ht="44.45" customHeight="1" thickBot="1" x14ac:dyDescent="0.3">
      <c r="B8" s="9">
        <v>4</v>
      </c>
      <c r="C8" s="66" t="s">
        <v>5</v>
      </c>
      <c r="D8" s="66"/>
      <c r="E8" s="66"/>
      <c r="F8" s="66"/>
      <c r="G8" s="66"/>
      <c r="H8" s="67"/>
    </row>
    <row r="9" spans="2:8" s="7" customFormat="1" ht="26.45" customHeight="1" x14ac:dyDescent="0.25"/>
    <row r="10" spans="2:8" s="7" customFormat="1" ht="18" customHeight="1" x14ac:dyDescent="0.25"/>
    <row r="11" spans="2:8" s="7" customFormat="1" ht="18" customHeight="1" thickBot="1" x14ac:dyDescent="0.3">
      <c r="B11" s="13" t="s">
        <v>6</v>
      </c>
    </row>
    <row r="12" spans="2:8" s="7" customFormat="1" ht="18" customHeight="1" x14ac:dyDescent="0.25">
      <c r="B12" s="19" t="s">
        <v>7</v>
      </c>
      <c r="C12" s="16"/>
      <c r="D12" s="41" t="s">
        <v>8</v>
      </c>
      <c r="E12" s="13"/>
    </row>
    <row r="13" spans="2:8" s="7" customFormat="1" x14ac:dyDescent="0.25">
      <c r="B13" s="20" t="s">
        <v>9</v>
      </c>
      <c r="D13" s="22">
        <v>2022</v>
      </c>
    </row>
    <row r="14" spans="2:8" s="7" customFormat="1" x14ac:dyDescent="0.25">
      <c r="B14" s="20" t="s">
        <v>10</v>
      </c>
      <c r="D14" s="23" t="s">
        <v>11</v>
      </c>
    </row>
    <row r="15" spans="2:8" s="7" customFormat="1" ht="15.75" thickBot="1" x14ac:dyDescent="0.3">
      <c r="B15" s="21" t="s">
        <v>12</v>
      </c>
      <c r="C15" s="14"/>
      <c r="D15" s="17">
        <v>44683</v>
      </c>
    </row>
    <row r="16" spans="2:8" ht="15.75" thickBot="1" x14ac:dyDescent="0.3"/>
    <row r="17" spans="2:8" x14ac:dyDescent="0.25">
      <c r="B17" s="10" t="s">
        <v>13</v>
      </c>
      <c r="C17" s="11"/>
      <c r="D17" s="11"/>
      <c r="E17" s="11"/>
      <c r="F17" s="11"/>
      <c r="G17" s="11"/>
      <c r="H17" s="12"/>
    </row>
    <row r="18" spans="2:8" x14ac:dyDescent="0.25">
      <c r="B18" s="8"/>
      <c r="H18" s="38"/>
    </row>
    <row r="19" spans="2:8" ht="45" x14ac:dyDescent="0.25">
      <c r="B19" s="8"/>
      <c r="C19" s="45" t="s">
        <v>14</v>
      </c>
      <c r="D19" s="45" t="s">
        <v>15</v>
      </c>
      <c r="E19" s="45" t="s">
        <v>16</v>
      </c>
      <c r="F19" s="45" t="s">
        <v>17</v>
      </c>
      <c r="G19" s="46" t="s">
        <v>18</v>
      </c>
      <c r="H19" s="38"/>
    </row>
    <row r="20" spans="2:8" x14ac:dyDescent="0.25">
      <c r="B20" s="8"/>
      <c r="C20" s="44" t="s">
        <v>19</v>
      </c>
      <c r="D20" s="44" t="s">
        <v>20</v>
      </c>
      <c r="E20" s="42" t="s">
        <v>21</v>
      </c>
      <c r="F20" t="s">
        <v>22</v>
      </c>
      <c r="G20" t="s">
        <v>11</v>
      </c>
      <c r="H20" s="38"/>
    </row>
    <row r="21" spans="2:8" x14ac:dyDescent="0.25">
      <c r="B21" s="8"/>
      <c r="C21" s="44" t="s">
        <v>23</v>
      </c>
      <c r="D21" s="44" t="s">
        <v>12</v>
      </c>
      <c r="E21" s="42" t="s">
        <v>24</v>
      </c>
      <c r="F21" t="s">
        <v>25</v>
      </c>
      <c r="G21" t="s">
        <v>11</v>
      </c>
      <c r="H21" s="38"/>
    </row>
    <row r="22" spans="2:8" x14ac:dyDescent="0.25">
      <c r="B22" s="8"/>
      <c r="C22" s="44" t="s">
        <v>26</v>
      </c>
      <c r="D22" s="44" t="s">
        <v>27</v>
      </c>
      <c r="E22" s="42" t="s">
        <v>28</v>
      </c>
      <c r="F22" t="s">
        <v>22</v>
      </c>
      <c r="G22" t="s">
        <v>11</v>
      </c>
      <c r="H22" s="38"/>
    </row>
    <row r="23" spans="2:8" x14ac:dyDescent="0.25">
      <c r="B23" s="8"/>
      <c r="C23" s="44" t="s">
        <v>29</v>
      </c>
      <c r="D23" s="44" t="s">
        <v>30</v>
      </c>
      <c r="E23" s="42" t="s">
        <v>31</v>
      </c>
      <c r="F23" t="s">
        <v>32</v>
      </c>
      <c r="G23" t="s">
        <v>11</v>
      </c>
      <c r="H23" s="38"/>
    </row>
    <row r="24" spans="2:8" ht="30" x14ac:dyDescent="0.25">
      <c r="B24" s="8"/>
      <c r="C24" s="44" t="s">
        <v>33</v>
      </c>
      <c r="D24" s="44" t="s">
        <v>34</v>
      </c>
      <c r="E24" s="42" t="s">
        <v>35</v>
      </c>
      <c r="F24" t="s">
        <v>22</v>
      </c>
      <c r="G24" t="s">
        <v>11</v>
      </c>
      <c r="H24" s="38"/>
    </row>
    <row r="25" spans="2:8" ht="30" x14ac:dyDescent="0.25">
      <c r="B25" s="8"/>
      <c r="C25" s="44" t="s">
        <v>36</v>
      </c>
      <c r="D25" s="44" t="s">
        <v>37</v>
      </c>
      <c r="E25" s="42" t="s">
        <v>38</v>
      </c>
      <c r="F25" t="s">
        <v>22</v>
      </c>
      <c r="G25" t="s">
        <v>11</v>
      </c>
      <c r="H25" s="38"/>
    </row>
    <row r="26" spans="2:8" x14ac:dyDescent="0.25">
      <c r="B26" s="8"/>
      <c r="C26" s="44" t="s">
        <v>39</v>
      </c>
      <c r="D26" s="44" t="s">
        <v>40</v>
      </c>
      <c r="E26" s="42" t="s">
        <v>41</v>
      </c>
      <c r="F26" t="s">
        <v>42</v>
      </c>
      <c r="G26" t="s">
        <v>11</v>
      </c>
      <c r="H26" s="38"/>
    </row>
    <row r="27" spans="2:8" x14ac:dyDescent="0.25">
      <c r="B27" s="8"/>
      <c r="C27" s="44" t="s">
        <v>43</v>
      </c>
      <c r="D27" s="44" t="s">
        <v>44</v>
      </c>
      <c r="E27" s="42" t="s">
        <v>45</v>
      </c>
      <c r="F27" t="s">
        <v>22</v>
      </c>
      <c r="G27" t="s">
        <v>11</v>
      </c>
      <c r="H27" s="38"/>
    </row>
    <row r="28" spans="2:8" ht="56.45" customHeight="1" x14ac:dyDescent="0.25">
      <c r="B28" s="8"/>
      <c r="C28" s="44" t="s">
        <v>46</v>
      </c>
      <c r="D28" s="44" t="s">
        <v>47</v>
      </c>
      <c r="E28" s="42" t="s">
        <v>48</v>
      </c>
      <c r="F28" t="s">
        <v>22</v>
      </c>
      <c r="G28" t="s">
        <v>11</v>
      </c>
      <c r="H28" s="38"/>
    </row>
    <row r="29" spans="2:8" ht="75" x14ac:dyDescent="0.25">
      <c r="B29" s="8"/>
      <c r="C29" s="44" t="s">
        <v>49</v>
      </c>
      <c r="D29" s="44" t="s">
        <v>50</v>
      </c>
      <c r="E29" s="42" t="s">
        <v>51</v>
      </c>
      <c r="F29" t="s">
        <v>22</v>
      </c>
      <c r="G29" t="s">
        <v>11</v>
      </c>
      <c r="H29" s="38"/>
    </row>
    <row r="30" spans="2:8" x14ac:dyDescent="0.25">
      <c r="B30" s="8"/>
      <c r="C30" s="44" t="s">
        <v>52</v>
      </c>
      <c r="D30" s="44" t="s">
        <v>53</v>
      </c>
      <c r="E30" s="42" t="s">
        <v>54</v>
      </c>
      <c r="F30" t="s">
        <v>32</v>
      </c>
      <c r="G30" t="s">
        <v>11</v>
      </c>
      <c r="H30" s="38"/>
    </row>
    <row r="31" spans="2:8" ht="30" x14ac:dyDescent="0.25">
      <c r="B31" s="8"/>
      <c r="C31" s="44" t="s">
        <v>55</v>
      </c>
      <c r="D31" s="44" t="s">
        <v>56</v>
      </c>
      <c r="E31" s="42" t="s">
        <v>57</v>
      </c>
      <c r="F31" t="s">
        <v>22</v>
      </c>
      <c r="G31" t="s">
        <v>11</v>
      </c>
      <c r="H31" s="38"/>
    </row>
    <row r="32" spans="2:8" x14ac:dyDescent="0.25">
      <c r="B32" s="8"/>
      <c r="C32" s="44" t="s">
        <v>58</v>
      </c>
      <c r="D32" s="44" t="s">
        <v>59</v>
      </c>
      <c r="E32" s="42" t="s">
        <v>60</v>
      </c>
      <c r="F32" t="s">
        <v>32</v>
      </c>
      <c r="G32" t="s">
        <v>11</v>
      </c>
      <c r="H32" s="38"/>
    </row>
    <row r="33" spans="2:8" x14ac:dyDescent="0.25">
      <c r="B33" s="8"/>
      <c r="C33" s="44" t="s">
        <v>61</v>
      </c>
      <c r="D33" s="44" t="s">
        <v>62</v>
      </c>
      <c r="E33" s="42" t="s">
        <v>63</v>
      </c>
      <c r="F33" t="s">
        <v>32</v>
      </c>
      <c r="G33" t="s">
        <v>11</v>
      </c>
      <c r="H33" s="38"/>
    </row>
    <row r="34" spans="2:8" x14ac:dyDescent="0.25">
      <c r="B34" s="8"/>
      <c r="C34" s="44" t="s">
        <v>64</v>
      </c>
      <c r="D34" s="44" t="s">
        <v>65</v>
      </c>
      <c r="E34" s="42" t="s">
        <v>66</v>
      </c>
      <c r="F34" t="s">
        <v>32</v>
      </c>
      <c r="G34" t="s">
        <v>11</v>
      </c>
      <c r="H34" s="38"/>
    </row>
    <row r="35" spans="2:8" ht="30" x14ac:dyDescent="0.25">
      <c r="B35" s="8"/>
      <c r="C35" s="44" t="s">
        <v>67</v>
      </c>
      <c r="D35" s="44" t="s">
        <v>68</v>
      </c>
      <c r="E35" s="42" t="s">
        <v>69</v>
      </c>
      <c r="F35" t="s">
        <v>32</v>
      </c>
      <c r="G35" t="s">
        <v>11</v>
      </c>
      <c r="H35" s="38"/>
    </row>
    <row r="36" spans="2:8" x14ac:dyDescent="0.25">
      <c r="B36" s="8"/>
      <c r="C36" s="44" t="s">
        <v>70</v>
      </c>
      <c r="D36" s="44" t="s">
        <v>71</v>
      </c>
      <c r="E36" s="42" t="s">
        <v>72</v>
      </c>
      <c r="F36" t="s">
        <v>32</v>
      </c>
      <c r="G36" t="s">
        <v>11</v>
      </c>
      <c r="H36" s="38"/>
    </row>
    <row r="37" spans="2:8" x14ac:dyDescent="0.25">
      <c r="B37" s="8"/>
      <c r="C37" s="44" t="s">
        <v>73</v>
      </c>
      <c r="D37" s="44" t="s">
        <v>74</v>
      </c>
      <c r="E37" s="42" t="s">
        <v>75</v>
      </c>
      <c r="F37" t="s">
        <v>32</v>
      </c>
      <c r="G37" t="s">
        <v>11</v>
      </c>
      <c r="H37" s="38"/>
    </row>
    <row r="38" spans="2:8" x14ac:dyDescent="0.25">
      <c r="B38" s="8"/>
      <c r="C38" s="44" t="s">
        <v>76</v>
      </c>
      <c r="D38" s="44" t="s">
        <v>77</v>
      </c>
      <c r="E38" s="42" t="s">
        <v>78</v>
      </c>
      <c r="F38" t="s">
        <v>32</v>
      </c>
      <c r="G38" t="s">
        <v>79</v>
      </c>
      <c r="H38" s="38"/>
    </row>
    <row r="39" spans="2:8" x14ac:dyDescent="0.25">
      <c r="B39" s="8"/>
      <c r="C39" s="44" t="s">
        <v>80</v>
      </c>
      <c r="D39" s="44" t="s">
        <v>81</v>
      </c>
      <c r="E39" s="42" t="s">
        <v>82</v>
      </c>
      <c r="F39" t="s">
        <v>32</v>
      </c>
      <c r="G39" t="s">
        <v>83</v>
      </c>
      <c r="H39" s="38"/>
    </row>
    <row r="40" spans="2:8" x14ac:dyDescent="0.25">
      <c r="B40" s="8"/>
      <c r="C40" s="44" t="s">
        <v>84</v>
      </c>
      <c r="D40" s="44" t="s">
        <v>85</v>
      </c>
      <c r="E40" s="42" t="s">
        <v>86</v>
      </c>
      <c r="F40" t="s">
        <v>32</v>
      </c>
      <c r="G40" t="s">
        <v>87</v>
      </c>
      <c r="H40" s="38"/>
    </row>
    <row r="41" spans="2:8" ht="30" x14ac:dyDescent="0.25">
      <c r="B41" s="8"/>
      <c r="C41" s="44" t="s">
        <v>88</v>
      </c>
      <c r="D41" s="44" t="s">
        <v>89</v>
      </c>
      <c r="E41" s="42" t="s">
        <v>90</v>
      </c>
      <c r="F41" t="s">
        <v>22</v>
      </c>
      <c r="G41" t="s">
        <v>11</v>
      </c>
      <c r="H41" s="38"/>
    </row>
    <row r="42" spans="2:8" x14ac:dyDescent="0.25">
      <c r="B42" s="8"/>
      <c r="C42" s="44" t="s">
        <v>91</v>
      </c>
      <c r="D42" s="44" t="s">
        <v>92</v>
      </c>
      <c r="E42" s="42" t="s">
        <v>93</v>
      </c>
      <c r="F42" t="s">
        <v>22</v>
      </c>
      <c r="G42" t="s">
        <v>11</v>
      </c>
      <c r="H42" s="38"/>
    </row>
    <row r="43" spans="2:8" x14ac:dyDescent="0.25">
      <c r="B43" s="8"/>
      <c r="C43" s="44" t="s">
        <v>94</v>
      </c>
      <c r="D43" s="44" t="s">
        <v>95</v>
      </c>
      <c r="E43" s="42" t="s">
        <v>96</v>
      </c>
      <c r="F43" t="s">
        <v>22</v>
      </c>
      <c r="G43" t="s">
        <v>79</v>
      </c>
      <c r="H43" s="38"/>
    </row>
    <row r="44" spans="2:8" x14ac:dyDescent="0.25">
      <c r="B44" s="8"/>
      <c r="C44" s="44" t="s">
        <v>97</v>
      </c>
      <c r="D44" s="44" t="s">
        <v>98</v>
      </c>
      <c r="E44" s="42" t="s">
        <v>99</v>
      </c>
      <c r="F44" t="s">
        <v>22</v>
      </c>
      <c r="G44" t="s">
        <v>83</v>
      </c>
      <c r="H44" s="38"/>
    </row>
    <row r="45" spans="2:8" x14ac:dyDescent="0.25">
      <c r="B45" s="8"/>
      <c r="C45" s="44" t="s">
        <v>100</v>
      </c>
      <c r="D45" s="44" t="s">
        <v>101</v>
      </c>
      <c r="E45" s="42" t="s">
        <v>102</v>
      </c>
      <c r="F45" t="s">
        <v>22</v>
      </c>
      <c r="G45" t="s">
        <v>87</v>
      </c>
      <c r="H45" s="38"/>
    </row>
    <row r="46" spans="2:8" x14ac:dyDescent="0.25">
      <c r="B46" s="8"/>
      <c r="C46" s="44" t="s">
        <v>103</v>
      </c>
      <c r="D46" s="44" t="s">
        <v>104</v>
      </c>
      <c r="E46" s="42" t="s">
        <v>105</v>
      </c>
      <c r="F46" t="s">
        <v>22</v>
      </c>
      <c r="G46" t="s">
        <v>106</v>
      </c>
      <c r="H46" s="38"/>
    </row>
    <row r="47" spans="2:8" ht="30" x14ac:dyDescent="0.25">
      <c r="B47" s="8"/>
      <c r="C47" s="44" t="s">
        <v>107</v>
      </c>
      <c r="D47" s="44" t="s">
        <v>108</v>
      </c>
      <c r="E47" s="42" t="s">
        <v>109</v>
      </c>
      <c r="F47" t="s">
        <v>22</v>
      </c>
      <c r="G47" t="s">
        <v>110</v>
      </c>
      <c r="H47" s="38"/>
    </row>
    <row r="48" spans="2:8" x14ac:dyDescent="0.25">
      <c r="B48" s="8"/>
      <c r="C48" s="40" t="s">
        <v>111</v>
      </c>
      <c r="D48" s="40"/>
      <c r="E48" s="40"/>
      <c r="F48" s="40"/>
      <c r="H48" s="38"/>
    </row>
    <row r="49" spans="2:8" x14ac:dyDescent="0.25">
      <c r="B49" s="8"/>
      <c r="H49" s="38"/>
    </row>
    <row r="50" spans="2:8" ht="15.75" thickBot="1" x14ac:dyDescent="0.3">
      <c r="B50" s="9"/>
      <c r="C50" s="51"/>
      <c r="D50" s="51"/>
      <c r="E50" s="51"/>
      <c r="F50" s="51"/>
      <c r="G50" s="51"/>
      <c r="H50" s="52"/>
    </row>
  </sheetData>
  <mergeCells count="4">
    <mergeCell ref="C5:H5"/>
    <mergeCell ref="C8:H8"/>
    <mergeCell ref="C6:H6"/>
    <mergeCell ref="C7:H7"/>
  </mergeCells>
  <phoneticPr fontId="5" type="noConversion"/>
  <pageMargins left="0.7" right="0.7" top="0.75" bottom="0.75" header="0.3" footer="0.3"/>
  <pageSetup scale="46" fitToHeight="0" orientation="landscape" horizontalDpi="90" verticalDpi="90"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'Initiative mapping-DO NOT EDIT'!$J$3:$J$10</xm:f>
          </x14:formula1>
          <xm:sqref>D12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2" tint="-0.499984740745262"/>
    <pageSetUpPr fitToPage="1"/>
  </sheetPr>
  <dimension ref="A1:AH202"/>
  <sheetViews>
    <sheetView showGridLines="0" tabSelected="1" zoomScaleNormal="100" workbookViewId="0">
      <pane ySplit="1" topLeftCell="A71" activePane="bottomLeft" state="frozen"/>
      <selection activeCell="C1" sqref="C1"/>
      <selection pane="bottomLeft" activeCell="AA86" sqref="AA86"/>
    </sheetView>
  </sheetViews>
  <sheetFormatPr defaultColWidth="9.140625" defaultRowHeight="15" x14ac:dyDescent="0.25"/>
  <cols>
    <col min="1" max="1" width="10.140625" style="1" bestFit="1" customWidth="1"/>
    <col min="2" max="2" width="12" style="1" bestFit="1" customWidth="1"/>
    <col min="3" max="3" width="22" style="1" bestFit="1" customWidth="1"/>
    <col min="4" max="4" width="15.5703125" style="1" bestFit="1" customWidth="1"/>
    <col min="5" max="5" width="37.7109375" style="42" customWidth="1"/>
    <col min="6" max="6" width="16.42578125" customWidth="1"/>
    <col min="7" max="7" width="8.85546875" bestFit="1" customWidth="1"/>
    <col min="8" max="8" width="52.5703125" style="48" customWidth="1"/>
    <col min="9" max="9" width="22" style="1" bestFit="1" customWidth="1"/>
    <col min="10" max="10" width="86.7109375" style="1" hidden="1" customWidth="1"/>
    <col min="11" max="11" width="28.7109375" style="56" hidden="1" customWidth="1"/>
    <col min="12" max="12" width="12.5703125" style="1" customWidth="1"/>
    <col min="13" max="13" width="11" style="56" customWidth="1"/>
    <col min="14" max="16" width="8.28515625" style="56" customWidth="1"/>
    <col min="17" max="17" width="11.5703125" style="55" customWidth="1"/>
    <col min="18" max="18" width="8.28515625" style="56" customWidth="1"/>
    <col min="19" max="19" width="11.28515625" style="56" customWidth="1"/>
    <col min="20" max="20" width="9.7109375" style="56" customWidth="1"/>
    <col min="21" max="21" width="13.85546875" style="56" customWidth="1"/>
    <col min="22" max="22" width="19.5703125" style="56" customWidth="1"/>
    <col min="23" max="23" width="19.28515625" style="1" customWidth="1"/>
    <col min="24" max="24" width="19.42578125" style="1" customWidth="1"/>
    <col min="25" max="25" width="22.7109375" style="1" customWidth="1"/>
    <col min="26" max="26" width="21.7109375" style="26" customWidth="1"/>
    <col min="27" max="27" width="10.85546875" style="1" bestFit="1" customWidth="1"/>
    <col min="28" max="28" width="35.28515625" style="1" customWidth="1"/>
    <col min="29" max="29" width="29.5703125" style="1" customWidth="1"/>
    <col min="30" max="30" width="14.42578125" style="1" customWidth="1"/>
    <col min="31" max="31" width="13.28515625" style="1" customWidth="1"/>
    <col min="32" max="32" width="14.7109375" style="1" customWidth="1"/>
    <col min="33" max="33" width="15.5703125" style="1" customWidth="1"/>
    <col min="34" max="34" width="9.140625" style="1" customWidth="1"/>
    <col min="35" max="16384" width="9.140625" style="1"/>
  </cols>
  <sheetData>
    <row r="1" spans="1:34" s="6" customFormat="1" ht="60" x14ac:dyDescent="0.25">
      <c r="A1" s="4" t="s">
        <v>20</v>
      </c>
      <c r="B1" s="4" t="s">
        <v>12</v>
      </c>
      <c r="C1" s="4" t="s">
        <v>27</v>
      </c>
      <c r="D1" s="4" t="s">
        <v>30</v>
      </c>
      <c r="E1" s="4" t="s">
        <v>34</v>
      </c>
      <c r="F1" s="4" t="s">
        <v>37</v>
      </c>
      <c r="G1" s="4" t="s">
        <v>40</v>
      </c>
      <c r="H1" s="4" t="s">
        <v>44</v>
      </c>
      <c r="I1" s="4" t="s">
        <v>47</v>
      </c>
      <c r="J1" s="4" t="s">
        <v>50</v>
      </c>
      <c r="K1" s="53" t="s">
        <v>53</v>
      </c>
      <c r="L1" s="4" t="s">
        <v>56</v>
      </c>
      <c r="M1" s="57" t="s">
        <v>59</v>
      </c>
      <c r="N1" s="57" t="s">
        <v>62</v>
      </c>
      <c r="O1" s="57" t="s">
        <v>65</v>
      </c>
      <c r="P1" s="57" t="s">
        <v>68</v>
      </c>
      <c r="Q1" s="57" t="s">
        <v>71</v>
      </c>
      <c r="R1" s="58" t="s">
        <v>74</v>
      </c>
      <c r="S1" s="58" t="s">
        <v>77</v>
      </c>
      <c r="T1" s="58" t="s">
        <v>81</v>
      </c>
      <c r="U1" s="58" t="s">
        <v>85</v>
      </c>
      <c r="V1" s="59" t="s">
        <v>112</v>
      </c>
      <c r="W1" s="37" t="s">
        <v>113</v>
      </c>
      <c r="X1" s="37" t="s">
        <v>114</v>
      </c>
      <c r="Y1" s="37" t="s">
        <v>115</v>
      </c>
      <c r="Z1" s="37" t="s">
        <v>116</v>
      </c>
      <c r="AA1" s="4" t="s">
        <v>104</v>
      </c>
      <c r="AB1" s="4" t="s">
        <v>108</v>
      </c>
      <c r="AC1" s="3" t="s">
        <v>117</v>
      </c>
      <c r="AD1" s="5" t="s">
        <v>118</v>
      </c>
      <c r="AE1" s="25" t="s">
        <v>119</v>
      </c>
      <c r="AF1" s="4" t="s">
        <v>120</v>
      </c>
      <c r="AG1" s="4" t="s">
        <v>121</v>
      </c>
      <c r="AH1" s="4" t="s">
        <v>122</v>
      </c>
    </row>
    <row r="2" spans="1:34" ht="73.150000000000006" customHeight="1" x14ac:dyDescent="0.25">
      <c r="A2" s="2" t="str">
        <f>'READ ME FIRST'!$D$12</f>
        <v>BVES</v>
      </c>
      <c r="B2" s="39">
        <f>'READ ME FIRST'!$D$15</f>
        <v>44683</v>
      </c>
      <c r="C2" s="28" t="s">
        <v>123</v>
      </c>
      <c r="D2" s="36" t="str">
        <f>IF(Table2[[#This Row],[WMPInitiativeCategory]]="", "",INDEX('Initiative mapping-DO NOT EDIT'!$H$3:$H$12, MATCH(Table2[[#This Row],[WMPInitiativeCategory]],'Initiative mapping-DO NOT EDIT'!$G$3:$G$12,0)))</f>
        <v>7.3.1.</v>
      </c>
      <c r="E2" s="43" t="s">
        <v>124</v>
      </c>
      <c r="F2" s="29"/>
      <c r="G2" s="2">
        <f>IF(Table2[[#This Row],[WMPInitiativeActivity]]="","x",IF(Table2[[#This Row],[WMPInitiativeActivity]]="other", Table2[[#This Row],[ActivityNameifOther]], INDEX('Initiative mapping-DO NOT EDIT'!$C$3:$C$91,MATCH(Table2[[#This Row],[WMPInitiativeActivity]],'Initiative mapping-DO NOT EDIT'!$D$3:$D$91,0))))</f>
        <v>1</v>
      </c>
      <c r="H2" s="47" t="s">
        <v>125</v>
      </c>
      <c r="I2" s="35" t="s">
        <v>126</v>
      </c>
      <c r="J2" s="36" t="str">
        <f>_xlfn.CONCAT([1]!Table2[[#This Row],[UtilityID]],"_", [1]!Table2[[#This Row],[WMPInitiativeCategory]],"_", IF([1]!Table2[[#This Row],[WMPInitiativeActivity]]="","x",IF([1]!Table2[[#This Row],[WMPInitiativeActivity]]="other", [1]!Table2[[#This Row],[ActivityNameifOther]], [1]!Table2[[#This Row],[WMPInitiativeActivity]])),"_",[1]!Table2[[#This Row],[InitiativeActivityID]], "_",YEAR([1]!Table2[[#This Row],[Submission Date]]))</f>
        <v>BVES_Risk Assessment &amp; Mapping_A summarized risk map that shows the overall ignition probability and estimated wildfire consequence along the electric lines and equipment  _BVRAM-001-1_2022</v>
      </c>
      <c r="K2" s="54">
        <v>99</v>
      </c>
      <c r="L2" s="33" t="s">
        <v>127</v>
      </c>
      <c r="M2" s="54" t="s">
        <v>127</v>
      </c>
      <c r="N2" s="54" t="s">
        <v>127</v>
      </c>
      <c r="O2" s="54" t="s">
        <v>127</v>
      </c>
      <c r="P2" s="54" t="s">
        <v>127</v>
      </c>
      <c r="Q2" s="60" t="s">
        <v>127</v>
      </c>
      <c r="R2" s="54" t="s">
        <v>127</v>
      </c>
      <c r="S2" s="54" t="s">
        <v>127</v>
      </c>
      <c r="T2" s="54" t="s">
        <v>127</v>
      </c>
      <c r="U2" s="61"/>
      <c r="V2" s="54" t="s">
        <v>127</v>
      </c>
      <c r="W2" s="28" t="s">
        <v>127</v>
      </c>
      <c r="X2" s="28" t="s">
        <v>127</v>
      </c>
      <c r="Y2" s="28" t="s">
        <v>127</v>
      </c>
      <c r="Z2" s="28"/>
      <c r="AA2" s="34" t="s">
        <v>128</v>
      </c>
      <c r="AB2" s="28" t="s">
        <v>127</v>
      </c>
      <c r="AC2" s="2"/>
      <c r="AD2" s="2"/>
      <c r="AE2" s="27"/>
      <c r="AF2" s="30"/>
      <c r="AG2" s="31"/>
      <c r="AH2" s="31"/>
    </row>
    <row r="3" spans="1:34" ht="76.900000000000006" customHeight="1" x14ac:dyDescent="0.25">
      <c r="A3" s="2" t="str">
        <f>'READ ME FIRST'!$D$12</f>
        <v>BVES</v>
      </c>
      <c r="B3" s="39">
        <f>'READ ME FIRST'!$D$15</f>
        <v>44683</v>
      </c>
      <c r="C3" s="28" t="s">
        <v>123</v>
      </c>
      <c r="D3" s="36" t="str">
        <f>IF(Table2[[#This Row],[WMPInitiativeCategory]]="", "",INDEX('Initiative mapping-DO NOT EDIT'!$H$3:$H$12, MATCH(Table2[[#This Row],[WMPInitiativeCategory]],'Initiative mapping-DO NOT EDIT'!$G$3:$G$12,0)))</f>
        <v>7.3.1.</v>
      </c>
      <c r="E3" s="43" t="s">
        <v>129</v>
      </c>
      <c r="F3" s="29"/>
      <c r="G3" s="2">
        <f>IF(Table2[[#This Row],[WMPInitiativeActivity]]="","x",IF(Table2[[#This Row],[WMPInitiativeActivity]]="other", Table2[[#This Row],[ActivityNameifOther]], INDEX('Initiative mapping-DO NOT EDIT'!$C$3:$C$91,MATCH(Table2[[#This Row],[WMPInitiativeActivity]],'Initiative mapping-DO NOT EDIT'!$D$3:$D$91,0))))</f>
        <v>2</v>
      </c>
      <c r="H3" s="47" t="s">
        <v>125</v>
      </c>
      <c r="I3" s="35" t="s">
        <v>130</v>
      </c>
      <c r="J3" s="36" t="str">
        <f>_xlfn.CONCAT([1]!Table2[[#This Row],[UtilityID]],"_", [1]!Table2[[#This Row],[WMPInitiativeCategory]],"_", IF([1]!Table2[[#This Row],[WMPInitiativeActivity]]="","x",IF([1]!Table2[[#This Row],[WMPInitiativeActivity]]="other", [1]!Table2[[#This Row],[ActivityNameifOther]], [1]!Table2[[#This Row],[WMPInitiativeActivity]])),"_",[1]!Table2[[#This Row],[InitiativeActivityID]], "_",YEAR([1]!Table2[[#This Row],[Submission Date]]))</f>
        <v>BVES_Risk Assessment &amp; Mapping_Climate-driven risk map and modelling based on various relevant weather scenarios _BVRAM-001-2_2022</v>
      </c>
      <c r="K3" s="54">
        <v>99</v>
      </c>
      <c r="L3" s="33" t="s">
        <v>127</v>
      </c>
      <c r="M3" s="54" t="s">
        <v>127</v>
      </c>
      <c r="N3" s="54" t="s">
        <v>127</v>
      </c>
      <c r="O3" s="54" t="s">
        <v>127</v>
      </c>
      <c r="P3" s="54" t="s">
        <v>127</v>
      </c>
      <c r="Q3" s="60" t="s">
        <v>127</v>
      </c>
      <c r="R3" s="54" t="s">
        <v>127</v>
      </c>
      <c r="S3" s="54" t="s">
        <v>127</v>
      </c>
      <c r="T3" s="54" t="s">
        <v>127</v>
      </c>
      <c r="U3" s="61"/>
      <c r="V3" s="54" t="s">
        <v>127</v>
      </c>
      <c r="W3" s="28" t="s">
        <v>127</v>
      </c>
      <c r="X3" s="28" t="s">
        <v>127</v>
      </c>
      <c r="Y3" s="28" t="s">
        <v>127</v>
      </c>
      <c r="Z3" s="28"/>
      <c r="AA3" s="34" t="s">
        <v>128</v>
      </c>
      <c r="AB3" s="28" t="s">
        <v>127</v>
      </c>
      <c r="AC3" s="2"/>
      <c r="AD3" s="2"/>
      <c r="AE3" s="27"/>
      <c r="AF3" s="30"/>
      <c r="AG3" s="31"/>
      <c r="AH3" s="31"/>
    </row>
    <row r="4" spans="1:34" ht="70.150000000000006" customHeight="1" x14ac:dyDescent="0.25">
      <c r="A4" s="2" t="str">
        <f>'READ ME FIRST'!$D$12</f>
        <v>BVES</v>
      </c>
      <c r="B4" s="39">
        <f>'READ ME FIRST'!$D$15</f>
        <v>44683</v>
      </c>
      <c r="C4" s="28" t="s">
        <v>123</v>
      </c>
      <c r="D4" s="36" t="str">
        <f>IF(Table2[[#This Row],[WMPInitiativeCategory]]="", "",INDEX('Initiative mapping-DO NOT EDIT'!$H$3:$H$12, MATCH(Table2[[#This Row],[WMPInitiativeCategory]],'Initiative mapping-DO NOT EDIT'!$G$3:$G$12,0)))</f>
        <v>7.3.1.</v>
      </c>
      <c r="E4" s="43" t="s">
        <v>131</v>
      </c>
      <c r="F4" s="29"/>
      <c r="G4" s="2">
        <f>IF(Table2[[#This Row],[WMPInitiativeActivity]]="","x",IF(Table2[[#This Row],[WMPInitiativeActivity]]="other", Table2[[#This Row],[ActivityNameifOther]], INDEX('Initiative mapping-DO NOT EDIT'!$C$3:$C$91,MATCH(Table2[[#This Row],[WMPInitiativeActivity]],'Initiative mapping-DO NOT EDIT'!$D$3:$D$91,0))))</f>
        <v>3</v>
      </c>
      <c r="H4" s="47" t="s">
        <v>125</v>
      </c>
      <c r="I4" s="35" t="s">
        <v>132</v>
      </c>
      <c r="J4" s="36" t="str">
        <f>_xlfn.CONCAT([1]!Table2[[#This Row],[UtilityID]],"_", [1]!Table2[[#This Row],[WMPInitiativeCategory]],"_", IF([1]!Table2[[#This Row],[WMPInitiativeActivity]]="","x",IF([1]!Table2[[#This Row],[WMPInitiativeActivity]]="other", [1]!Table2[[#This Row],[ActivityNameifOther]], [1]!Table2[[#This Row],[WMPInitiativeActivity]])),"_",[1]!Table2[[#This Row],[InitiativeActivityID]], "_",YEAR([1]!Table2[[#This Row],[Submission Date]]))</f>
        <v>BVES_Risk Assessment &amp; Mapping_Ignition probability mapping showing the probability of ignition along the electric lines and equipment  _BVRAM-001-3_2022</v>
      </c>
      <c r="K4" s="54">
        <v>99</v>
      </c>
      <c r="L4" s="33" t="s">
        <v>127</v>
      </c>
      <c r="M4" s="54" t="s">
        <v>127</v>
      </c>
      <c r="N4" s="54" t="s">
        <v>127</v>
      </c>
      <c r="O4" s="54" t="s">
        <v>127</v>
      </c>
      <c r="P4" s="54" t="s">
        <v>127</v>
      </c>
      <c r="Q4" s="60" t="s">
        <v>127</v>
      </c>
      <c r="R4" s="54" t="s">
        <v>127</v>
      </c>
      <c r="S4" s="54" t="s">
        <v>127</v>
      </c>
      <c r="T4" s="54" t="s">
        <v>127</v>
      </c>
      <c r="U4" s="61"/>
      <c r="V4" s="54" t="s">
        <v>127</v>
      </c>
      <c r="W4" s="28" t="s">
        <v>127</v>
      </c>
      <c r="X4" s="28" t="s">
        <v>127</v>
      </c>
      <c r="Y4" s="28" t="s">
        <v>127</v>
      </c>
      <c r="Z4" s="28"/>
      <c r="AA4" s="34" t="s">
        <v>128</v>
      </c>
      <c r="AB4" s="28" t="s">
        <v>127</v>
      </c>
      <c r="AC4" s="2"/>
      <c r="AD4" s="2"/>
      <c r="AE4" s="27"/>
      <c r="AF4" s="30"/>
      <c r="AG4" s="31"/>
      <c r="AH4" s="31"/>
    </row>
    <row r="5" spans="1:34" ht="30" x14ac:dyDescent="0.25">
      <c r="A5" s="2" t="str">
        <f>'READ ME FIRST'!$D$12</f>
        <v>BVES</v>
      </c>
      <c r="B5" s="39">
        <f>'READ ME FIRST'!$D$15</f>
        <v>44683</v>
      </c>
      <c r="C5" s="28" t="s">
        <v>123</v>
      </c>
      <c r="D5" s="36" t="str">
        <f>IF(Table2[[#This Row],[WMPInitiativeCategory]]="", "",INDEX('Initiative mapping-DO NOT EDIT'!$H$3:$H$12, MATCH(Table2[[#This Row],[WMPInitiativeCategory]],'Initiative mapping-DO NOT EDIT'!$G$3:$G$12,0)))</f>
        <v>7.3.1.</v>
      </c>
      <c r="E5" s="43" t="s">
        <v>133</v>
      </c>
      <c r="F5" s="29"/>
      <c r="G5" s="2">
        <f>IF(Table2[[#This Row],[WMPInitiativeActivity]]="","x",IF(Table2[[#This Row],[WMPInitiativeActivity]]="other", Table2[[#This Row],[ActivityNameifOther]], INDEX('Initiative mapping-DO NOT EDIT'!$C$3:$C$91,MATCH(Table2[[#This Row],[WMPInitiativeActivity]],'Initiative mapping-DO NOT EDIT'!$D$3:$D$91,0))))</f>
        <v>4</v>
      </c>
      <c r="H5" s="47" t="s">
        <v>125</v>
      </c>
      <c r="I5" s="35" t="s">
        <v>134</v>
      </c>
      <c r="J5" s="36" t="str">
        <f>_xlfn.CONCAT([1]!Table2[[#This Row],[UtilityID]],"_", [1]!Table2[[#This Row],[WMPInitiativeCategory]],"_", IF([1]!Table2[[#This Row],[WMPInitiativeActivity]]="","x",IF([1]!Table2[[#This Row],[WMPInitiativeActivity]]="other", [1]!Table2[[#This Row],[ActivityNameifOther]], [1]!Table2[[#This Row],[WMPInitiativeActivity]])),"_",[1]!Table2[[#This Row],[InitiativeActivityID]], "_",YEAR([1]!Table2[[#This Row],[Submission Date]]))</f>
        <v>BVES_Risk Assessment &amp; Mapping_Initiative mapping and estimation of wildfire and PSPS risk-reduction impact _BVRAM-001-4_2022</v>
      </c>
      <c r="K5" s="54">
        <v>99</v>
      </c>
      <c r="L5" s="33" t="s">
        <v>127</v>
      </c>
      <c r="M5" s="54" t="s">
        <v>127</v>
      </c>
      <c r="N5" s="54" t="s">
        <v>127</v>
      </c>
      <c r="O5" s="54" t="s">
        <v>127</v>
      </c>
      <c r="P5" s="54" t="s">
        <v>127</v>
      </c>
      <c r="Q5" s="60" t="s">
        <v>127</v>
      </c>
      <c r="R5" s="54" t="s">
        <v>127</v>
      </c>
      <c r="S5" s="54" t="s">
        <v>127</v>
      </c>
      <c r="T5" s="54" t="s">
        <v>127</v>
      </c>
      <c r="U5" s="61"/>
      <c r="V5" s="54" t="s">
        <v>127</v>
      </c>
      <c r="W5" s="28" t="s">
        <v>127</v>
      </c>
      <c r="X5" s="28" t="s">
        <v>127</v>
      </c>
      <c r="Y5" s="28" t="s">
        <v>127</v>
      </c>
      <c r="Z5" s="28"/>
      <c r="AA5" s="34" t="s">
        <v>135</v>
      </c>
      <c r="AB5" s="28" t="s">
        <v>127</v>
      </c>
      <c r="AC5" s="2"/>
      <c r="AD5" s="2"/>
      <c r="AE5" s="27"/>
      <c r="AF5" s="30"/>
      <c r="AG5" s="31"/>
      <c r="AH5" s="31"/>
    </row>
    <row r="6" spans="1:34" ht="82.9" customHeight="1" x14ac:dyDescent="0.25">
      <c r="A6" s="2" t="str">
        <f>'READ ME FIRST'!$D$12</f>
        <v>BVES</v>
      </c>
      <c r="B6" s="39">
        <f>'READ ME FIRST'!$D$15</f>
        <v>44683</v>
      </c>
      <c r="C6" s="28" t="s">
        <v>123</v>
      </c>
      <c r="D6" s="36" t="str">
        <f>IF(Table2[[#This Row],[WMPInitiativeCategory]]="", "",INDEX('Initiative mapping-DO NOT EDIT'!$H$3:$H$12, MATCH(Table2[[#This Row],[WMPInitiativeCategory]],'Initiative mapping-DO NOT EDIT'!$G$3:$G$12,0)))</f>
        <v>7.3.1.</v>
      </c>
      <c r="E6" s="43" t="s">
        <v>136</v>
      </c>
      <c r="F6" s="29"/>
      <c r="G6" s="2">
        <f>IF(Table2[[#This Row],[WMPInitiativeActivity]]="","x",IF(Table2[[#This Row],[WMPInitiativeActivity]]="other", Table2[[#This Row],[ActivityNameifOther]], INDEX('Initiative mapping-DO NOT EDIT'!$C$3:$C$91,MATCH(Table2[[#This Row],[WMPInitiativeActivity]],'Initiative mapping-DO NOT EDIT'!$D$3:$D$91,0))))</f>
        <v>5</v>
      </c>
      <c r="H6" s="47" t="s">
        <v>125</v>
      </c>
      <c r="I6" s="35" t="s">
        <v>137</v>
      </c>
      <c r="J6" s="36" t="str">
        <f>_xlfn.CONCAT([1]!Table2[[#This Row],[UtilityID]],"_", [1]!Table2[[#This Row],[WMPInitiativeCategory]],"_", IF([1]!Table2[[#This Row],[WMPInitiativeActivity]]="","x",IF([1]!Table2[[#This Row],[WMPInitiativeActivity]]="other", [1]!Table2[[#This Row],[ActivityNameifOther]], [1]!Table2[[#This Row],[WMPInitiativeActivity]])),"_",[1]!Table2[[#This Row],[InitiativeActivityID]], "_",YEAR([1]!Table2[[#This Row],[Submission Date]]))</f>
        <v>BVES_Risk Assessment &amp; Mapping_Match drop simulations showing the potential wildfire consequence of ignitions that occur along the electric lines and equipment  _BVRAM-001-5_2022</v>
      </c>
      <c r="K6" s="54">
        <v>99</v>
      </c>
      <c r="L6" s="33" t="s">
        <v>127</v>
      </c>
      <c r="M6" s="54" t="s">
        <v>127</v>
      </c>
      <c r="N6" s="54" t="s">
        <v>127</v>
      </c>
      <c r="O6" s="54" t="s">
        <v>127</v>
      </c>
      <c r="P6" s="54" t="s">
        <v>127</v>
      </c>
      <c r="Q6" s="60" t="s">
        <v>127</v>
      </c>
      <c r="R6" s="54" t="s">
        <v>127</v>
      </c>
      <c r="S6" s="54" t="s">
        <v>127</v>
      </c>
      <c r="T6" s="54" t="s">
        <v>127</v>
      </c>
      <c r="U6" s="61"/>
      <c r="V6" s="54" t="s">
        <v>127</v>
      </c>
      <c r="W6" s="28" t="s">
        <v>127</v>
      </c>
      <c r="X6" s="28" t="s">
        <v>127</v>
      </c>
      <c r="Y6" s="28" t="s">
        <v>127</v>
      </c>
      <c r="Z6" s="28"/>
      <c r="AA6" s="34" t="s">
        <v>128</v>
      </c>
      <c r="AB6" s="28" t="s">
        <v>127</v>
      </c>
      <c r="AC6" s="2"/>
      <c r="AD6" s="2"/>
      <c r="AE6" s="27"/>
      <c r="AF6" s="30"/>
      <c r="AG6" s="31"/>
      <c r="AH6" s="31"/>
    </row>
    <row r="7" spans="1:34" ht="49.9" customHeight="1" x14ac:dyDescent="0.25">
      <c r="A7" s="2" t="str">
        <f>'READ ME FIRST'!$D$12</f>
        <v>BVES</v>
      </c>
      <c r="B7" s="39">
        <f>'READ ME FIRST'!$D$15</f>
        <v>44683</v>
      </c>
      <c r="C7" s="28" t="s">
        <v>138</v>
      </c>
      <c r="D7" s="36" t="str">
        <f>IF(Table2[[#This Row],[WMPInitiativeCategory]]="", "",INDEX('Initiative mapping-DO NOT EDIT'!$H$3:$H$12, MATCH(Table2[[#This Row],[WMPInitiativeCategory]],'Initiative mapping-DO NOT EDIT'!$G$3:$G$12,0)))</f>
        <v>7.3.2.</v>
      </c>
      <c r="E7" s="43" t="s">
        <v>139</v>
      </c>
      <c r="F7" s="29"/>
      <c r="G7" s="2">
        <f>IF(Table2[[#This Row],[WMPInitiativeActivity]]="","x",IF(Table2[[#This Row],[WMPInitiativeActivity]]="other", Table2[[#This Row],[ActivityNameifOther]], INDEX('Initiative mapping-DO NOT EDIT'!$C$3:$C$91,MATCH(Table2[[#This Row],[WMPInitiativeActivity]],'Initiative mapping-DO NOT EDIT'!$D$3:$D$91,0))))</f>
        <v>1</v>
      </c>
      <c r="H7" s="47" t="s">
        <v>140</v>
      </c>
      <c r="I7" s="35" t="s">
        <v>141</v>
      </c>
      <c r="J7" s="36" t="str">
        <f>_xlfn.CONCAT([1]!Table2[[#This Row],[UtilityID]],"_", [1]!Table2[[#This Row],[WMPInitiativeCategory]],"_", IF([1]!Table2[[#This Row],[WMPInitiativeActivity]]="","x",IF([1]!Table2[[#This Row],[WMPInitiativeActivity]]="other", [1]!Table2[[#This Row],[ActivityNameifOther]], [1]!Table2[[#This Row],[WMPInitiativeActivity]])),"_",[1]!Table2[[#This Row],[InitiativeActivityID]], "_",YEAR([1]!Table2[[#This Row],[Submission Date]]))</f>
        <v>BVES_Situational Awareness &amp; Forecasting_Advanced weather monitoring and weather stations _BVSAF-001-1_2022</v>
      </c>
      <c r="K7" s="54">
        <v>103</v>
      </c>
      <c r="L7" s="33" t="s">
        <v>142</v>
      </c>
      <c r="M7" s="54">
        <v>0</v>
      </c>
      <c r="N7" s="54">
        <v>0</v>
      </c>
      <c r="O7" s="54">
        <v>0</v>
      </c>
      <c r="P7" s="54">
        <v>0</v>
      </c>
      <c r="Q7" s="60">
        <v>0</v>
      </c>
      <c r="R7" s="54">
        <v>0</v>
      </c>
      <c r="S7" s="54">
        <v>0</v>
      </c>
      <c r="T7" s="54">
        <v>0</v>
      </c>
      <c r="U7" s="61"/>
      <c r="V7" s="54" t="s">
        <v>127</v>
      </c>
      <c r="W7" s="28" t="s">
        <v>127</v>
      </c>
      <c r="X7" s="28" t="s">
        <v>127</v>
      </c>
      <c r="Y7" s="28" t="s">
        <v>127</v>
      </c>
      <c r="Z7" s="28"/>
      <c r="AA7" s="34" t="s">
        <v>128</v>
      </c>
      <c r="AB7" s="28" t="s">
        <v>127</v>
      </c>
      <c r="AC7" s="2"/>
      <c r="AD7" s="2"/>
      <c r="AE7" s="27"/>
      <c r="AF7" s="30"/>
      <c r="AG7" s="31"/>
      <c r="AH7" s="31"/>
    </row>
    <row r="8" spans="1:34" ht="45" customHeight="1" x14ac:dyDescent="0.25">
      <c r="A8" s="2" t="str">
        <f>'READ ME FIRST'!$D$12</f>
        <v>BVES</v>
      </c>
      <c r="B8" s="39">
        <f>'READ ME FIRST'!$D$15</f>
        <v>44683</v>
      </c>
      <c r="C8" s="28" t="s">
        <v>138</v>
      </c>
      <c r="D8" s="36" t="str">
        <f>IF(Table2[[#This Row],[WMPInitiativeCategory]]="", "",INDEX('Initiative mapping-DO NOT EDIT'!$H$3:$H$12, MATCH(Table2[[#This Row],[WMPInitiativeCategory]],'Initiative mapping-DO NOT EDIT'!$G$3:$G$12,0)))</f>
        <v>7.3.2.</v>
      </c>
      <c r="E8" s="43" t="s">
        <v>143</v>
      </c>
      <c r="F8" s="29"/>
      <c r="G8" s="2">
        <f>IF(Table2[[#This Row],[WMPInitiativeActivity]]="","x",IF(Table2[[#This Row],[WMPInitiativeActivity]]="other", Table2[[#This Row],[ActivityNameifOther]], INDEX('Initiative mapping-DO NOT EDIT'!$C$3:$C$91,MATCH(Table2[[#This Row],[WMPInitiativeActivity]],'Initiative mapping-DO NOT EDIT'!$D$3:$D$91,0))))</f>
        <v>2</v>
      </c>
      <c r="H8" s="47" t="s">
        <v>140</v>
      </c>
      <c r="I8" s="35" t="s">
        <v>144</v>
      </c>
      <c r="J8" s="36" t="str">
        <f>_xlfn.CONCAT([1]!Table2[[#This Row],[UtilityID]],"_", [1]!Table2[[#This Row],[WMPInitiativeCategory]],"_", IF([1]!Table2[[#This Row],[WMPInitiativeActivity]]="","x",IF([1]!Table2[[#This Row],[WMPInitiativeActivity]]="other", [1]!Table2[[#This Row],[ActivityNameifOther]], [1]!Table2[[#This Row],[WMPInitiativeActivity]])),"_",[1]!Table2[[#This Row],[InitiativeActivityID]], "_",YEAR([1]!Table2[[#This Row],[Submission Date]]))</f>
        <v>BVES_Situational Awareness &amp; Forecasting_Continuous monitoring sensors _BVSAF-001-2_2022</v>
      </c>
      <c r="K8" s="54">
        <v>104</v>
      </c>
      <c r="L8" s="33" t="s">
        <v>145</v>
      </c>
      <c r="M8" s="54">
        <v>0</v>
      </c>
      <c r="N8" s="54">
        <v>0</v>
      </c>
      <c r="O8" s="54">
        <v>0</v>
      </c>
      <c r="P8" s="54">
        <v>0</v>
      </c>
      <c r="Q8" s="60">
        <v>0</v>
      </c>
      <c r="R8" s="54">
        <v>0</v>
      </c>
      <c r="S8" s="54">
        <v>0</v>
      </c>
      <c r="T8" s="54">
        <v>0</v>
      </c>
      <c r="U8" s="61"/>
      <c r="V8" s="54" t="s">
        <v>127</v>
      </c>
      <c r="W8" s="28" t="s">
        <v>127</v>
      </c>
      <c r="X8" s="28" t="s">
        <v>127</v>
      </c>
      <c r="Y8" s="28" t="s">
        <v>127</v>
      </c>
      <c r="Z8" s="28"/>
      <c r="AA8" s="34" t="s">
        <v>128</v>
      </c>
      <c r="AB8" s="28" t="s">
        <v>127</v>
      </c>
      <c r="AC8" s="2"/>
      <c r="AD8" s="2"/>
      <c r="AE8" s="27"/>
      <c r="AF8" s="30"/>
      <c r="AG8" s="31"/>
      <c r="AH8" s="31"/>
    </row>
    <row r="9" spans="1:34" ht="75" customHeight="1" x14ac:dyDescent="0.25">
      <c r="A9" s="2" t="str">
        <f>'READ ME FIRST'!$D$12</f>
        <v>BVES</v>
      </c>
      <c r="B9" s="39">
        <f>'READ ME FIRST'!$D$15</f>
        <v>44683</v>
      </c>
      <c r="C9" s="28" t="s">
        <v>138</v>
      </c>
      <c r="D9" s="36" t="str">
        <f>IF(Table2[[#This Row],[WMPInitiativeCategory]]="", "",INDEX('Initiative mapping-DO NOT EDIT'!$H$3:$H$12, MATCH(Table2[[#This Row],[WMPInitiativeCategory]],'Initiative mapping-DO NOT EDIT'!$G$3:$G$12,0)))</f>
        <v>7.3.2.</v>
      </c>
      <c r="E9" s="43" t="s">
        <v>146</v>
      </c>
      <c r="F9" s="29"/>
      <c r="G9" s="2">
        <f>IF(Table2[[#This Row],[WMPInitiativeActivity]]="","x",IF(Table2[[#This Row],[WMPInitiativeActivity]]="other", Table2[[#This Row],[ActivityNameifOther]], INDEX('Initiative mapping-DO NOT EDIT'!$C$3:$C$91,MATCH(Table2[[#This Row],[WMPInitiativeActivity]],'Initiative mapping-DO NOT EDIT'!$D$3:$D$91,0))))</f>
        <v>3</v>
      </c>
      <c r="H9" s="47" t="s">
        <v>140</v>
      </c>
      <c r="I9" s="35" t="s">
        <v>147</v>
      </c>
      <c r="J9" s="36" t="str">
        <f>_xlfn.CONCAT([1]!Table2[[#This Row],[UtilityID]],"_", [1]!Table2[[#This Row],[WMPInitiativeCategory]],"_", IF([1]!Table2[[#This Row],[WMPInitiativeActivity]]="","x",IF([1]!Table2[[#This Row],[WMPInitiativeActivity]]="other", [1]!Table2[[#This Row],[ActivityNameifOther]], [1]!Table2[[#This Row],[WMPInitiativeActivity]])),"_",[1]!Table2[[#This Row],[InitiativeActivityID]], "_",YEAR([1]!Table2[[#This Row],[Submission Date]]))</f>
        <v>BVES_Situational Awareness &amp; Forecasting_Fault indicators for detecting faults on electric lines and equipment  _BVSAF-001-3_2022</v>
      </c>
      <c r="K9" s="54">
        <v>130</v>
      </c>
      <c r="L9" s="33" t="s">
        <v>148</v>
      </c>
      <c r="M9" s="54">
        <v>50</v>
      </c>
      <c r="N9" s="54">
        <v>0</v>
      </c>
      <c r="O9" s="54">
        <v>0</v>
      </c>
      <c r="P9" s="54">
        <v>20</v>
      </c>
      <c r="Q9" s="60">
        <v>50</v>
      </c>
      <c r="R9" s="54">
        <v>0</v>
      </c>
      <c r="S9" s="54">
        <v>0</v>
      </c>
      <c r="T9" s="54">
        <v>75</v>
      </c>
      <c r="U9" s="61"/>
      <c r="V9" s="54" t="s">
        <v>127</v>
      </c>
      <c r="W9" s="28" t="s">
        <v>127</v>
      </c>
      <c r="X9" s="28" t="s">
        <v>127</v>
      </c>
      <c r="Y9" s="28" t="s">
        <v>127</v>
      </c>
      <c r="Z9" s="28"/>
      <c r="AA9" s="34" t="s">
        <v>135</v>
      </c>
      <c r="AB9" s="28" t="s">
        <v>127</v>
      </c>
      <c r="AC9" s="2"/>
      <c r="AD9" s="2"/>
      <c r="AE9" s="27"/>
      <c r="AF9" s="30"/>
      <c r="AG9" s="31"/>
      <c r="AH9" s="31"/>
    </row>
    <row r="10" spans="1:34" customFormat="1" ht="30" x14ac:dyDescent="0.25">
      <c r="A10" s="2" t="str">
        <f>'READ ME FIRST'!$D$12</f>
        <v>BVES</v>
      </c>
      <c r="B10" s="39">
        <f>'READ ME FIRST'!$D$15</f>
        <v>44683</v>
      </c>
      <c r="C10" s="28" t="s">
        <v>138</v>
      </c>
      <c r="D10" s="36" t="str">
        <f>IF(Table2[[#This Row],[WMPInitiativeCategory]]="", "",INDEX('Initiative mapping-DO NOT EDIT'!$H$3:$H$12, MATCH(Table2[[#This Row],[WMPInitiativeCategory]],'Initiative mapping-DO NOT EDIT'!$G$3:$G$12,0)))</f>
        <v>7.3.2.</v>
      </c>
      <c r="E10" s="43" t="s">
        <v>149</v>
      </c>
      <c r="F10" s="29"/>
      <c r="G10" s="2">
        <f>IF(Table2[[#This Row],[WMPInitiativeActivity]]="","x",IF(Table2[[#This Row],[WMPInitiativeActivity]]="other", Table2[[#This Row],[ActivityNameifOther]], INDEX('Initiative mapping-DO NOT EDIT'!$C$3:$C$91,MATCH(Table2[[#This Row],[WMPInitiativeActivity]],'Initiative mapping-DO NOT EDIT'!$D$3:$D$91,0))))</f>
        <v>4</v>
      </c>
      <c r="H10" s="47" t="s">
        <v>150</v>
      </c>
      <c r="I10" s="50" t="s">
        <v>151</v>
      </c>
      <c r="J10" s="36" t="str">
        <f>_xlfn.CONCAT([1]!Table2[[#This Row],[UtilityID]],"_", [1]!Table2[[#This Row],[WMPInitiativeCategory]],"_", IF([1]!Table2[[#This Row],[WMPInitiativeActivity]]="","x",IF([1]!Table2[[#This Row],[WMPInitiativeActivity]]="other", [1]!Table2[[#This Row],[ActivityNameifOther]], [1]!Table2[[#This Row],[WMPInitiativeActivity]])),"_",[1]!Table2[[#This Row],[InitiativeActivityID]], "_",YEAR([1]!Table2[[#This Row],[Submission Date]]))</f>
        <v>BVES_Situational Awareness &amp; Forecasting_Forecast of a fire risk index, fire potential index, or similar  _BVSAF-003-2_2022</v>
      </c>
      <c r="K10" s="54">
        <v>99</v>
      </c>
      <c r="L10" s="33" t="s">
        <v>127</v>
      </c>
      <c r="M10" s="54" t="s">
        <v>127</v>
      </c>
      <c r="N10" s="54" t="s">
        <v>127</v>
      </c>
      <c r="O10" s="54" t="s">
        <v>127</v>
      </c>
      <c r="P10" s="54" t="s">
        <v>127</v>
      </c>
      <c r="Q10" s="60" t="s">
        <v>127</v>
      </c>
      <c r="R10" s="54" t="s">
        <v>127</v>
      </c>
      <c r="S10" s="54" t="s">
        <v>127</v>
      </c>
      <c r="T10" s="54" t="s">
        <v>127</v>
      </c>
      <c r="U10" s="61"/>
      <c r="V10" s="54" t="s">
        <v>127</v>
      </c>
      <c r="W10" s="28" t="s">
        <v>127</v>
      </c>
      <c r="X10" s="28" t="s">
        <v>127</v>
      </c>
      <c r="Y10" s="28" t="s">
        <v>127</v>
      </c>
      <c r="Z10" s="28"/>
      <c r="AA10" s="34" t="s">
        <v>128</v>
      </c>
      <c r="AB10" s="28" t="s">
        <v>127</v>
      </c>
      <c r="AC10" s="2"/>
      <c r="AD10" s="2"/>
      <c r="AE10" s="27"/>
      <c r="AF10" s="30"/>
      <c r="AG10" s="31"/>
      <c r="AH10" s="31"/>
    </row>
    <row r="11" spans="1:34" customFormat="1" ht="76.900000000000006" customHeight="1" x14ac:dyDescent="0.25">
      <c r="A11" s="2" t="str">
        <f>'READ ME FIRST'!$D$12</f>
        <v>BVES</v>
      </c>
      <c r="B11" s="39">
        <f>'READ ME FIRST'!$D$15</f>
        <v>44683</v>
      </c>
      <c r="C11" s="28" t="s">
        <v>138</v>
      </c>
      <c r="D11" s="36" t="str">
        <f>IF(Table2[[#This Row],[WMPInitiativeCategory]]="", "",INDEX('Initiative mapping-DO NOT EDIT'!$H$3:$H$12, MATCH(Table2[[#This Row],[WMPInitiativeCategory]],'Initiative mapping-DO NOT EDIT'!$G$3:$G$12,0)))</f>
        <v>7.3.2.</v>
      </c>
      <c r="E11" s="43" t="s">
        <v>152</v>
      </c>
      <c r="F11" s="29"/>
      <c r="G11" s="2">
        <f>IF(Table2[[#This Row],[WMPInitiativeActivity]]="","x",IF(Table2[[#This Row],[WMPInitiativeActivity]]="other", Table2[[#This Row],[ActivityNameifOther]], INDEX('Initiative mapping-DO NOT EDIT'!$C$3:$C$91,MATCH(Table2[[#This Row],[WMPInitiativeActivity]],'Initiative mapping-DO NOT EDIT'!$D$3:$D$91,0))))</f>
        <v>5</v>
      </c>
      <c r="H11" s="47" t="s">
        <v>153</v>
      </c>
      <c r="I11" s="35" t="s">
        <v>154</v>
      </c>
      <c r="J11" s="36" t="str">
        <f>_xlfn.CONCAT([1]!Table2[[#This Row],[UtilityID]],"_", [1]!Table2[[#This Row],[WMPInitiativeCategory]],"_", IF([1]!Table2[[#This Row],[WMPInitiativeActivity]]="","x",IF([1]!Table2[[#This Row],[WMPInitiativeActivity]]="other", [1]!Table2[[#This Row],[ActivityNameifOther]], [1]!Table2[[#This Row],[WMPInitiativeActivity]])),"_",[1]!Table2[[#This Row],[InitiativeActivityID]], "_",YEAR([1]!Table2[[#This Row],[Submission Date]]))</f>
        <v>BVES_Situational Awareness &amp; Forecasting_Personnel monitoring areas of electric lines and equipment in elevated fire risk conditions  _BVSAF-002_2022</v>
      </c>
      <c r="K11" s="54">
        <v>128</v>
      </c>
      <c r="L11" s="33" t="s">
        <v>127</v>
      </c>
      <c r="M11" s="54" t="s">
        <v>127</v>
      </c>
      <c r="N11" s="54" t="s">
        <v>127</v>
      </c>
      <c r="O11" s="54" t="s">
        <v>127</v>
      </c>
      <c r="P11" s="54" t="s">
        <v>127</v>
      </c>
      <c r="Q11" s="60" t="s">
        <v>127</v>
      </c>
      <c r="R11" s="54" t="s">
        <v>127</v>
      </c>
      <c r="S11" s="54" t="s">
        <v>127</v>
      </c>
      <c r="T11" s="54" t="s">
        <v>127</v>
      </c>
      <c r="U11" s="61"/>
      <c r="V11" s="54" t="s">
        <v>155</v>
      </c>
      <c r="W11" s="28" t="s">
        <v>156</v>
      </c>
      <c r="X11" s="28" t="s">
        <v>156</v>
      </c>
      <c r="Y11" s="28" t="s">
        <v>156</v>
      </c>
      <c r="Z11" s="28"/>
      <c r="AA11" s="34" t="s">
        <v>135</v>
      </c>
      <c r="AB11" s="28" t="s">
        <v>127</v>
      </c>
      <c r="AC11" s="2"/>
      <c r="AD11" s="2"/>
      <c r="AE11" s="27"/>
      <c r="AF11" s="30"/>
      <c r="AG11" s="31"/>
      <c r="AH11" s="31"/>
    </row>
    <row r="12" spans="1:34" customFormat="1" ht="79.150000000000006" customHeight="1" x14ac:dyDescent="0.25">
      <c r="A12" s="2" t="str">
        <f>'READ ME FIRST'!$D$12</f>
        <v>BVES</v>
      </c>
      <c r="B12" s="39">
        <f>'READ ME FIRST'!$D$15</f>
        <v>44683</v>
      </c>
      <c r="C12" s="28" t="s">
        <v>138</v>
      </c>
      <c r="D12" s="36" t="str">
        <f>IF(Table2[[#This Row],[WMPInitiativeCategory]]="", "",INDEX('Initiative mapping-DO NOT EDIT'!$H$3:$H$12, MATCH(Table2[[#This Row],[WMPInitiativeCategory]],'Initiative mapping-DO NOT EDIT'!$G$3:$G$12,0)))</f>
        <v>7.3.2.</v>
      </c>
      <c r="E12" s="43" t="s">
        <v>157</v>
      </c>
      <c r="F12" s="29"/>
      <c r="G12" s="2">
        <f>IF(Table2[[#This Row],[WMPInitiativeActivity]]="","x",IF(Table2[[#This Row],[WMPInitiativeActivity]]="other", Table2[[#This Row],[ActivityNameifOther]], INDEX('Initiative mapping-DO NOT EDIT'!$C$3:$C$91,MATCH(Table2[[#This Row],[WMPInitiativeActivity]],'Initiative mapping-DO NOT EDIT'!$D$3:$D$91,0))))</f>
        <v>6</v>
      </c>
      <c r="H12" s="47" t="s">
        <v>150</v>
      </c>
      <c r="I12" s="35" t="s">
        <v>158</v>
      </c>
      <c r="J12" s="36" t="str">
        <f>_xlfn.CONCAT([1]!Table2[[#This Row],[UtilityID]],"_", [1]!Table2[[#This Row],[WMPInitiativeCategory]],"_", IF([1]!Table2[[#This Row],[WMPInitiativeActivity]]="","x",IF([1]!Table2[[#This Row],[WMPInitiativeActivity]]="other", [1]!Table2[[#This Row],[ActivityNameifOther]], [1]!Table2[[#This Row],[WMPInitiativeActivity]])),"_",[1]!Table2[[#This Row],[InitiativeActivityID]], "_",YEAR([1]!Table2[[#This Row],[Submission Date]]))</f>
        <v>BVES_Situational Awareness &amp; Forecasting_Weather forecasting and estimating impacts on electric lines and equipment  _BVSAF-003-1_2022</v>
      </c>
      <c r="K12" s="54">
        <v>130</v>
      </c>
      <c r="L12" s="33" t="s">
        <v>127</v>
      </c>
      <c r="M12" s="54" t="s">
        <v>127</v>
      </c>
      <c r="N12" s="54" t="s">
        <v>127</v>
      </c>
      <c r="O12" s="54" t="s">
        <v>127</v>
      </c>
      <c r="P12" s="54" t="s">
        <v>127</v>
      </c>
      <c r="Q12" s="60" t="s">
        <v>127</v>
      </c>
      <c r="R12" s="54" t="s">
        <v>127</v>
      </c>
      <c r="S12" s="54" t="s">
        <v>127</v>
      </c>
      <c r="T12" s="54" t="s">
        <v>127</v>
      </c>
      <c r="U12" s="61"/>
      <c r="V12" s="54" t="s">
        <v>159</v>
      </c>
      <c r="W12" s="28" t="s">
        <v>160</v>
      </c>
      <c r="X12" s="28" t="s">
        <v>160</v>
      </c>
      <c r="Y12" s="28" t="s">
        <v>160</v>
      </c>
      <c r="Z12" s="28"/>
      <c r="AA12" s="34" t="s">
        <v>135</v>
      </c>
      <c r="AB12" s="28" t="s">
        <v>127</v>
      </c>
      <c r="AC12" s="2"/>
      <c r="AD12" s="2"/>
      <c r="AE12" s="27"/>
      <c r="AF12" s="30"/>
      <c r="AG12" s="31"/>
      <c r="AH12" s="31"/>
    </row>
    <row r="13" spans="1:34" customFormat="1" ht="45" x14ac:dyDescent="0.25">
      <c r="A13" s="2" t="str">
        <f>'READ ME FIRST'!$D$12</f>
        <v>BVES</v>
      </c>
      <c r="B13" s="39">
        <f>'READ ME FIRST'!$D$15</f>
        <v>44683</v>
      </c>
      <c r="C13" s="43" t="s">
        <v>161</v>
      </c>
      <c r="D13" s="36" t="str">
        <f>IF(Table2[[#This Row],[WMPInitiativeCategory]]="", "",INDEX('Initiative mapping-DO NOT EDIT'!$H$3:$H$12, MATCH(Table2[[#This Row],[WMPInitiativeCategory]],'Initiative mapping-DO NOT EDIT'!$G$3:$G$12,0)))</f>
        <v>7.3.3.</v>
      </c>
      <c r="E13" s="43" t="s">
        <v>162</v>
      </c>
      <c r="F13" s="29"/>
      <c r="G13" s="2">
        <f>IF(Table2[[#This Row],[WMPInitiativeActivity]]="","x",IF(Table2[[#This Row],[WMPInitiativeActivity]]="other", Table2[[#This Row],[ActivityNameifOther]], INDEX('Initiative mapping-DO NOT EDIT'!$C$3:$C$91,MATCH(Table2[[#This Row],[WMPInitiativeActivity]],'Initiative mapping-DO NOT EDIT'!$D$3:$D$91,0))))</f>
        <v>1</v>
      </c>
      <c r="H13" s="49" t="s">
        <v>163</v>
      </c>
      <c r="I13" s="35" t="s">
        <v>164</v>
      </c>
      <c r="J13" s="36" t="str">
        <f>_xlfn.CONCAT([1]!Table2[[#This Row],[UtilityID]],"_", [1]!Table2[[#This Row],[WMPInitiativeCategory]],"_", IF([1]!Table2[[#This Row],[WMPInitiativeActivity]]="","x",IF([1]!Table2[[#This Row],[WMPInitiativeActivity]]="other", [1]!Table2[[#This Row],[ActivityNameifOther]], [1]!Table2[[#This Row],[WMPInitiativeActivity]])),"_",[1]!Table2[[#This Row],[InitiativeActivityID]], "_",YEAR([1]!Table2[[#This Row],[Submission Date]]))</f>
        <v>BVES_Grid Design &amp; System Hardening_Capacitor maintenance and replacement program  _BVGDSH-001_2022</v>
      </c>
      <c r="K13" s="54" t="s">
        <v>127</v>
      </c>
      <c r="L13" s="33" t="s">
        <v>127</v>
      </c>
      <c r="M13" s="54" t="s">
        <v>127</v>
      </c>
      <c r="N13" s="54" t="s">
        <v>127</v>
      </c>
      <c r="O13" s="54" t="s">
        <v>127</v>
      </c>
      <c r="P13" s="54" t="s">
        <v>127</v>
      </c>
      <c r="Q13" s="60" t="s">
        <v>127</v>
      </c>
      <c r="R13" s="54" t="s">
        <v>127</v>
      </c>
      <c r="S13" s="54" t="s">
        <v>127</v>
      </c>
      <c r="T13" s="54" t="s">
        <v>127</v>
      </c>
      <c r="U13" s="61"/>
      <c r="V13" s="54" t="s">
        <v>127</v>
      </c>
      <c r="W13" s="28" t="s">
        <v>127</v>
      </c>
      <c r="X13" s="28" t="s">
        <v>127</v>
      </c>
      <c r="Y13" s="28" t="s">
        <v>127</v>
      </c>
      <c r="Z13" s="28"/>
      <c r="AA13" s="34" t="s">
        <v>128</v>
      </c>
      <c r="AB13" s="28" t="s">
        <v>127</v>
      </c>
      <c r="AC13" s="2"/>
      <c r="AD13" s="2"/>
      <c r="AE13" s="27"/>
      <c r="AF13" s="32"/>
      <c r="AG13" s="31"/>
      <c r="AH13" s="31"/>
    </row>
    <row r="14" spans="1:34" customFormat="1" ht="88.9" customHeight="1" x14ac:dyDescent="0.25">
      <c r="A14" s="2" t="str">
        <f>'READ ME FIRST'!$D$12</f>
        <v>BVES</v>
      </c>
      <c r="B14" s="39">
        <f>'READ ME FIRST'!$D$15</f>
        <v>44683</v>
      </c>
      <c r="C14" s="43" t="s">
        <v>161</v>
      </c>
      <c r="D14" s="36" t="str">
        <f>IF(Table2[[#This Row],[WMPInitiativeCategory]]="", "",INDEX('Initiative mapping-DO NOT EDIT'!$H$3:$H$12, MATCH(Table2[[#This Row],[WMPInitiativeCategory]],'Initiative mapping-DO NOT EDIT'!$G$3:$G$12,0)))</f>
        <v>7.3.3.</v>
      </c>
      <c r="E14" s="43" t="s">
        <v>165</v>
      </c>
      <c r="F14" s="29"/>
      <c r="G14" s="2">
        <f>IF(Table2[[#This Row],[WMPInitiativeActivity]]="","x",IF(Table2[[#This Row],[WMPInitiativeActivity]]="other", Table2[[#This Row],[ActivityNameifOther]], INDEX('Initiative mapping-DO NOT EDIT'!$C$3:$C$91,MATCH(Table2[[#This Row],[WMPInitiativeActivity]],'Initiative mapping-DO NOT EDIT'!$D$3:$D$91,0))))</f>
        <v>2</v>
      </c>
      <c r="H14" s="49" t="s">
        <v>163</v>
      </c>
      <c r="I14" s="35" t="s">
        <v>166</v>
      </c>
      <c r="J14" s="36" t="str">
        <f>_xlfn.CONCAT([1]!Table2[[#This Row],[UtilityID]],"_", [1]!Table2[[#This Row],[WMPInitiativeCategory]],"_", IF([1]!Table2[[#This Row],[WMPInitiativeActivity]]="","x",IF([1]!Table2[[#This Row],[WMPInitiativeActivity]]="other", [1]!Table2[[#This Row],[ActivityNameifOther]], [1]!Table2[[#This Row],[WMPInitiativeActivity]])),"_",[1]!Table2[[#This Row],[InitiativeActivityID]], "_",YEAR([1]!Table2[[#This Row],[Submission Date]]))</f>
        <v>BVES_Grid Design &amp; System Hardening_Circuit breaker maintenance and installation to de-energize lines upon detecting a fault  _BVGDSH-002_2022</v>
      </c>
      <c r="K14" s="54" t="s">
        <v>127</v>
      </c>
      <c r="L14" s="33" t="s">
        <v>127</v>
      </c>
      <c r="M14" s="54" t="s">
        <v>127</v>
      </c>
      <c r="N14" s="54" t="s">
        <v>127</v>
      </c>
      <c r="O14" s="54" t="s">
        <v>127</v>
      </c>
      <c r="P14" s="54" t="s">
        <v>127</v>
      </c>
      <c r="Q14" s="60" t="s">
        <v>127</v>
      </c>
      <c r="R14" s="54" t="s">
        <v>127</v>
      </c>
      <c r="S14" s="54" t="s">
        <v>127</v>
      </c>
      <c r="T14" s="54" t="s">
        <v>127</v>
      </c>
      <c r="U14" s="61"/>
      <c r="V14" s="54" t="s">
        <v>127</v>
      </c>
      <c r="W14" s="28" t="s">
        <v>127</v>
      </c>
      <c r="X14" s="28" t="s">
        <v>127</v>
      </c>
      <c r="Y14" s="28" t="s">
        <v>127</v>
      </c>
      <c r="Z14" s="28"/>
      <c r="AA14" s="34" t="s">
        <v>127</v>
      </c>
      <c r="AB14" s="28" t="s">
        <v>127</v>
      </c>
      <c r="AC14" s="2"/>
      <c r="AD14" s="2"/>
      <c r="AE14" s="27"/>
      <c r="AF14" s="32"/>
      <c r="AG14" s="31"/>
      <c r="AH14" s="31"/>
    </row>
    <row r="15" spans="1:34" customFormat="1" ht="39" customHeight="1" x14ac:dyDescent="0.25">
      <c r="A15" s="2" t="str">
        <f>'READ ME FIRST'!$D$12</f>
        <v>BVES</v>
      </c>
      <c r="B15" s="39">
        <f>'READ ME FIRST'!$D$15</f>
        <v>44683</v>
      </c>
      <c r="C15" s="43" t="s">
        <v>161</v>
      </c>
      <c r="D15" s="36" t="str">
        <f>IF(Table2[[#This Row],[WMPInitiativeCategory]]="", "",INDEX('Initiative mapping-DO NOT EDIT'!$H$3:$H$12, MATCH(Table2[[#This Row],[WMPInitiativeCategory]],'Initiative mapping-DO NOT EDIT'!$G$3:$G$12,0)))</f>
        <v>7.3.3.</v>
      </c>
      <c r="E15" s="43" t="s">
        <v>167</v>
      </c>
      <c r="F15" s="29"/>
      <c r="G15" s="2">
        <f>IF(Table2[[#This Row],[WMPInitiativeActivity]]="","x",IF(Table2[[#This Row],[WMPInitiativeActivity]]="other", Table2[[#This Row],[ActivityNameifOther]], INDEX('Initiative mapping-DO NOT EDIT'!$C$3:$C$91,MATCH(Table2[[#This Row],[WMPInitiativeActivity]],'Initiative mapping-DO NOT EDIT'!$D$3:$D$91,0))))</f>
        <v>3</v>
      </c>
      <c r="H15" s="47" t="s">
        <v>168</v>
      </c>
      <c r="I15" s="35" t="s">
        <v>169</v>
      </c>
      <c r="J15" s="36" t="str">
        <f>_xlfn.CONCAT([1]!Table2[[#This Row],[UtilityID]],"_", [1]!Table2[[#This Row],[WMPInitiativeCategory]],"_", IF([1]!Table2[[#This Row],[WMPInitiativeActivity]]="","x",IF([1]!Table2[[#This Row],[WMPInitiativeActivity]]="other", [1]!Table2[[#This Row],[ActivityNameifOther]], [1]!Table2[[#This Row],[WMPInitiativeActivity]])),"_",[1]!Table2[[#This Row],[InitiativeActivityID]], "_",YEAR([1]!Table2[[#This Row],[Submission Date]]))</f>
        <v>BVES_Grid Design &amp; System Hardening_Covered conductor installation  _BVGDSH-003-1_2022</v>
      </c>
      <c r="K15" s="54">
        <v>114</v>
      </c>
      <c r="L15" s="33" t="s">
        <v>170</v>
      </c>
      <c r="M15" s="54">
        <v>12.9</v>
      </c>
      <c r="N15" s="54">
        <v>0</v>
      </c>
      <c r="O15" s="54">
        <v>4.3</v>
      </c>
      <c r="P15" s="54">
        <v>8.6</v>
      </c>
      <c r="Q15" s="60">
        <v>12.9</v>
      </c>
      <c r="R15" s="54">
        <v>2.2999999999999998</v>
      </c>
      <c r="S15" s="54">
        <v>7.02</v>
      </c>
      <c r="T15" s="54">
        <v>10.35</v>
      </c>
      <c r="U15" s="63"/>
      <c r="V15" s="54" t="s">
        <v>127</v>
      </c>
      <c r="W15" s="28" t="s">
        <v>127</v>
      </c>
      <c r="X15" s="28" t="s">
        <v>127</v>
      </c>
      <c r="Y15" s="28" t="s">
        <v>127</v>
      </c>
      <c r="Z15" s="28"/>
      <c r="AA15" s="34" t="s">
        <v>135</v>
      </c>
      <c r="AB15" s="28" t="s">
        <v>127</v>
      </c>
      <c r="AC15" s="2"/>
      <c r="AD15" s="2"/>
      <c r="AE15" s="27"/>
      <c r="AF15" s="32"/>
      <c r="AG15" s="31"/>
      <c r="AH15" s="31"/>
    </row>
    <row r="16" spans="1:34" customFormat="1" ht="48.6" customHeight="1" x14ac:dyDescent="0.25">
      <c r="A16" s="2" t="str">
        <f>'READ ME FIRST'!$D$12</f>
        <v>BVES</v>
      </c>
      <c r="B16" s="39">
        <f>'READ ME FIRST'!$D$15</f>
        <v>44683</v>
      </c>
      <c r="C16" s="43" t="s">
        <v>161</v>
      </c>
      <c r="D16" s="36" t="str">
        <f>IF(Table2[[#This Row],[WMPInitiativeCategory]]="", "",INDEX('Initiative mapping-DO NOT EDIT'!$H$3:$H$12, MATCH(Table2[[#This Row],[WMPInitiativeCategory]],'Initiative mapping-DO NOT EDIT'!$G$3:$G$12,0)))</f>
        <v>7.3.3.</v>
      </c>
      <c r="E16" s="43" t="s">
        <v>167</v>
      </c>
      <c r="F16" s="29"/>
      <c r="G16" s="2">
        <f>IF(Table2[[#This Row],[WMPInitiativeActivity]]="","x",IF(Table2[[#This Row],[WMPInitiativeActivity]]="other", Table2[[#This Row],[ActivityNameifOther]], INDEX('Initiative mapping-DO NOT EDIT'!$C$3:$C$91,MATCH(Table2[[#This Row],[WMPInitiativeActivity]],'Initiative mapping-DO NOT EDIT'!$D$3:$D$91,0))))</f>
        <v>3</v>
      </c>
      <c r="H16" s="47" t="s">
        <v>171</v>
      </c>
      <c r="I16" s="35" t="s">
        <v>172</v>
      </c>
      <c r="J16" s="36" t="str">
        <f>_xlfn.CONCAT([1]!Table2[[#This Row],[UtilityID]],"_", [1]!Table2[[#This Row],[WMPInitiativeCategory]],"_", IF([1]!Table2[[#This Row],[WMPInitiativeActivity]]="","x",IF([1]!Table2[[#This Row],[WMPInitiativeActivity]]="other", [1]!Table2[[#This Row],[ActivityNameifOther]], [1]!Table2[[#This Row],[WMPInitiativeActivity]])),"_",[1]!Table2[[#This Row],[InitiativeActivityID]], "_",YEAR([1]!Table2[[#This Row],[Submission Date]]))</f>
        <v>BVES_Grid Design &amp; System Hardening_Covered conductor installation  _BVGDSH-003-2_2022</v>
      </c>
      <c r="K16" s="54"/>
      <c r="L16" s="33" t="s">
        <v>170</v>
      </c>
      <c r="M16" s="54">
        <v>2.7</v>
      </c>
      <c r="N16" s="54">
        <v>0</v>
      </c>
      <c r="O16" s="54">
        <v>0</v>
      </c>
      <c r="P16" s="54">
        <v>1</v>
      </c>
      <c r="Q16" s="60">
        <v>2.7</v>
      </c>
      <c r="R16" s="54">
        <v>0</v>
      </c>
      <c r="S16" s="54">
        <v>0</v>
      </c>
      <c r="T16" s="54">
        <v>0</v>
      </c>
      <c r="U16" s="62"/>
      <c r="V16" s="54" t="s">
        <v>127</v>
      </c>
      <c r="W16" s="28" t="s">
        <v>127</v>
      </c>
      <c r="X16" s="28" t="s">
        <v>127</v>
      </c>
      <c r="Y16" s="28" t="s">
        <v>127</v>
      </c>
      <c r="Z16" s="28"/>
      <c r="AA16" s="34" t="s">
        <v>135</v>
      </c>
      <c r="AB16" s="28" t="s">
        <v>434</v>
      </c>
      <c r="AC16" s="2"/>
      <c r="AD16" s="2"/>
      <c r="AE16" s="27"/>
      <c r="AF16" s="32"/>
      <c r="AG16" s="31"/>
      <c r="AH16" s="31"/>
    </row>
    <row r="17" spans="1:34" customFormat="1" ht="66.599999999999994" customHeight="1" x14ac:dyDescent="0.25">
      <c r="A17" s="2" t="str">
        <f>'READ ME FIRST'!$D$12</f>
        <v>BVES</v>
      </c>
      <c r="B17" s="39">
        <f>'READ ME FIRST'!$D$15</f>
        <v>44683</v>
      </c>
      <c r="C17" s="43" t="s">
        <v>161</v>
      </c>
      <c r="D17" s="36" t="str">
        <f>IF(Table2[[#This Row],[WMPInitiativeCategory]]="", "",INDEX('Initiative mapping-DO NOT EDIT'!$H$3:$H$12, MATCH(Table2[[#This Row],[WMPInitiativeCategory]],'Initiative mapping-DO NOT EDIT'!$G$3:$G$12,0)))</f>
        <v>7.3.3.</v>
      </c>
      <c r="E17" s="43" t="s">
        <v>173</v>
      </c>
      <c r="F17" s="29"/>
      <c r="G17" s="2">
        <f>IF(Table2[[#This Row],[WMPInitiativeActivity]]="","x",IF(Table2[[#This Row],[WMPInitiativeActivity]]="other", Table2[[#This Row],[ActivityNameifOther]], INDEX('Initiative mapping-DO NOT EDIT'!$C$3:$C$91,MATCH(Table2[[#This Row],[WMPInitiativeActivity]],'Initiative mapping-DO NOT EDIT'!$D$3:$D$91,0))))</f>
        <v>4</v>
      </c>
      <c r="H17" s="49" t="s">
        <v>163</v>
      </c>
      <c r="I17" s="35" t="s">
        <v>174</v>
      </c>
      <c r="J17" s="36" t="str">
        <f>_xlfn.CONCAT([1]!Table2[[#This Row],[UtilityID]],"_", [1]!Table2[[#This Row],[WMPInitiativeCategory]],"_", IF([1]!Table2[[#This Row],[WMPInitiativeActivity]]="","x",IF([1]!Table2[[#This Row],[WMPInitiativeActivity]]="other", [1]!Table2[[#This Row],[ActivityNameifOther]], [1]!Table2[[#This Row],[WMPInitiativeActivity]])),"_",[1]!Table2[[#This Row],[InitiativeActivityID]], "_",YEAR([1]!Table2[[#This Row],[Submission Date]]))</f>
        <v>BVES_Grid Design &amp; System Hardening_Covered conductor maintenance _BVGDSH-004_2022</v>
      </c>
      <c r="K17" s="54" t="s">
        <v>127</v>
      </c>
      <c r="L17" s="33" t="s">
        <v>127</v>
      </c>
      <c r="M17" s="54" t="s">
        <v>127</v>
      </c>
      <c r="N17" s="54" t="s">
        <v>127</v>
      </c>
      <c r="O17" s="54" t="s">
        <v>127</v>
      </c>
      <c r="P17" s="54" t="s">
        <v>127</v>
      </c>
      <c r="Q17" s="60" t="s">
        <v>127</v>
      </c>
      <c r="R17" s="54" t="s">
        <v>127</v>
      </c>
      <c r="S17" s="54" t="s">
        <v>127</v>
      </c>
      <c r="T17" s="54" t="s">
        <v>127</v>
      </c>
      <c r="U17" s="61"/>
      <c r="V17" s="54" t="s">
        <v>127</v>
      </c>
      <c r="W17" s="28" t="s">
        <v>127</v>
      </c>
      <c r="X17" s="28" t="s">
        <v>127</v>
      </c>
      <c r="Y17" s="28" t="s">
        <v>127</v>
      </c>
      <c r="Z17" s="28"/>
      <c r="AA17" s="34" t="s">
        <v>127</v>
      </c>
      <c r="AB17" s="28" t="s">
        <v>127</v>
      </c>
      <c r="AC17" s="2"/>
      <c r="AD17" s="2"/>
      <c r="AE17" s="27"/>
      <c r="AF17" s="32"/>
      <c r="AG17" s="31"/>
      <c r="AH17" s="31"/>
    </row>
    <row r="18" spans="1:34" customFormat="1" ht="66" customHeight="1" x14ac:dyDescent="0.25">
      <c r="A18" s="2" t="str">
        <f>'READ ME FIRST'!$D$12</f>
        <v>BVES</v>
      </c>
      <c r="B18" s="39">
        <f>'READ ME FIRST'!$D$15</f>
        <v>44683</v>
      </c>
      <c r="C18" s="43" t="s">
        <v>161</v>
      </c>
      <c r="D18" s="36" t="str">
        <f>IF(Table2[[#This Row],[WMPInitiativeCategory]]="", "",INDEX('Initiative mapping-DO NOT EDIT'!$H$3:$H$12, MATCH(Table2[[#This Row],[WMPInitiativeCategory]],'Initiative mapping-DO NOT EDIT'!$G$3:$G$12,0)))</f>
        <v>7.3.3.</v>
      </c>
      <c r="E18" s="43" t="s">
        <v>175</v>
      </c>
      <c r="F18" s="29"/>
      <c r="G18" s="2">
        <f>IF(Table2[[#This Row],[WMPInitiativeActivity]]="","x",IF(Table2[[#This Row],[WMPInitiativeActivity]]="other", Table2[[#This Row],[ActivityNameifOther]], INDEX('Initiative mapping-DO NOT EDIT'!$C$3:$C$91,MATCH(Table2[[#This Row],[WMPInitiativeActivity]],'Initiative mapping-DO NOT EDIT'!$D$3:$D$91,0))))</f>
        <v>5</v>
      </c>
      <c r="H18" s="49" t="s">
        <v>163</v>
      </c>
      <c r="I18" s="35" t="s">
        <v>176</v>
      </c>
      <c r="J18" s="36" t="str">
        <f>_xlfn.CONCAT([1]!Table2[[#This Row],[UtilityID]],"_", [1]!Table2[[#This Row],[WMPInitiativeCategory]],"_", IF([1]!Table2[[#This Row],[WMPInitiativeActivity]]="","x",IF([1]!Table2[[#This Row],[WMPInitiativeActivity]]="other", [1]!Table2[[#This Row],[ActivityNameifOther]], [1]!Table2[[#This Row],[WMPInitiativeActivity]])),"_",[1]!Table2[[#This Row],[InitiativeActivityID]], "_",YEAR([1]!Table2[[#This Row],[Submission Date]]))</f>
        <v>BVES_Grid Design &amp; System Hardening_Crossarm maintenance, repair, and replacement  _BVGDSH-005_2022</v>
      </c>
      <c r="K18" s="54" t="s">
        <v>127</v>
      </c>
      <c r="L18" s="33" t="s">
        <v>127</v>
      </c>
      <c r="M18" s="54" t="s">
        <v>127</v>
      </c>
      <c r="N18" s="54" t="s">
        <v>127</v>
      </c>
      <c r="O18" s="54" t="s">
        <v>127</v>
      </c>
      <c r="P18" s="54" t="s">
        <v>127</v>
      </c>
      <c r="Q18" s="60" t="s">
        <v>127</v>
      </c>
      <c r="R18" s="54" t="s">
        <v>127</v>
      </c>
      <c r="S18" s="54" t="s">
        <v>127</v>
      </c>
      <c r="T18" s="54" t="s">
        <v>127</v>
      </c>
      <c r="U18" s="61"/>
      <c r="V18" s="54" t="s">
        <v>127</v>
      </c>
      <c r="W18" s="28" t="s">
        <v>127</v>
      </c>
      <c r="X18" s="28" t="s">
        <v>127</v>
      </c>
      <c r="Y18" s="28" t="s">
        <v>127</v>
      </c>
      <c r="Z18" s="28"/>
      <c r="AA18" s="34" t="s">
        <v>127</v>
      </c>
      <c r="AB18" s="28" t="s">
        <v>127</v>
      </c>
      <c r="AC18" s="2"/>
      <c r="AD18" s="2"/>
      <c r="AE18" s="27"/>
      <c r="AF18" s="32"/>
      <c r="AG18" s="31"/>
      <c r="AH18" s="31"/>
    </row>
    <row r="19" spans="1:34" customFormat="1" ht="66" customHeight="1" x14ac:dyDescent="0.25">
      <c r="A19" s="2" t="str">
        <f>'READ ME FIRST'!$D$12</f>
        <v>BVES</v>
      </c>
      <c r="B19" s="39">
        <f>'READ ME FIRST'!$D$15</f>
        <v>44683</v>
      </c>
      <c r="C19" s="43" t="s">
        <v>161</v>
      </c>
      <c r="D19" s="36" t="str">
        <f>IF(Table2[[#This Row],[WMPInitiativeCategory]]="", "",INDEX('Initiative mapping-DO NOT EDIT'!$H$3:$H$12, MATCH(Table2[[#This Row],[WMPInitiativeCategory]],'Initiative mapping-DO NOT EDIT'!$G$3:$G$12,0)))</f>
        <v>7.3.3.</v>
      </c>
      <c r="E19" s="43" t="s">
        <v>177</v>
      </c>
      <c r="F19" s="29"/>
      <c r="G19" s="2">
        <f>IF(Table2[[#This Row],[WMPInitiativeActivity]]="","x",IF(Table2[[#This Row],[WMPInitiativeActivity]]="other", Table2[[#This Row],[ActivityNameifOther]], INDEX('Initiative mapping-DO NOT EDIT'!$C$3:$C$91,MATCH(Table2[[#This Row],[WMPInitiativeActivity]],'Initiative mapping-DO NOT EDIT'!$D$3:$D$91,0))))</f>
        <v>6</v>
      </c>
      <c r="H19" s="47" t="s">
        <v>178</v>
      </c>
      <c r="I19" s="50" t="s">
        <v>179</v>
      </c>
      <c r="J19" s="36" t="str">
        <f>_xlfn.CONCAT([1]!Table2[[#This Row],[UtilityID]],"_", [1]!Table2[[#This Row],[WMPInitiativeCategory]],"_", IF([1]!Table2[[#This Row],[WMPInitiativeActivity]]="","x",IF([1]!Table2[[#This Row],[WMPInitiativeActivity]]="other", [1]!Table2[[#This Row],[ActivityNameifOther]], [1]!Table2[[#This Row],[WMPInitiativeActivity]])),"_",[1]!Table2[[#This Row],[InitiativeActivityID]], "_",YEAR([1]!Table2[[#This Row],[Submission Date]]))</f>
        <v>BVES_Grid Design &amp; System Hardening_Distribution pole replacement and reinforcement, including with composite poles  _BVGDSH-015-2_2022</v>
      </c>
      <c r="K19" s="54">
        <v>113</v>
      </c>
      <c r="L19" s="33" t="s">
        <v>127</v>
      </c>
      <c r="M19" s="54" t="s">
        <v>127</v>
      </c>
      <c r="N19" s="54" t="s">
        <v>127</v>
      </c>
      <c r="O19" s="54" t="s">
        <v>127</v>
      </c>
      <c r="P19" s="54" t="s">
        <v>127</v>
      </c>
      <c r="Q19" s="60" t="s">
        <v>127</v>
      </c>
      <c r="R19" s="54" t="s">
        <v>127</v>
      </c>
      <c r="S19" s="54" t="s">
        <v>127</v>
      </c>
      <c r="T19" s="54" t="s">
        <v>127</v>
      </c>
      <c r="U19" s="61"/>
      <c r="V19" s="54" t="s">
        <v>127</v>
      </c>
      <c r="W19" s="28" t="s">
        <v>127</v>
      </c>
      <c r="X19" s="28" t="s">
        <v>127</v>
      </c>
      <c r="Y19" s="28" t="s">
        <v>127</v>
      </c>
      <c r="Z19" s="28"/>
      <c r="AA19" s="34" t="s">
        <v>135</v>
      </c>
      <c r="AB19" s="28" t="s">
        <v>127</v>
      </c>
      <c r="AC19" s="2"/>
      <c r="AD19" s="2"/>
      <c r="AE19" s="27"/>
      <c r="AF19" s="32"/>
      <c r="AG19" s="31"/>
      <c r="AH19" s="31"/>
    </row>
    <row r="20" spans="1:34" customFormat="1" ht="66" customHeight="1" x14ac:dyDescent="0.25">
      <c r="A20" s="2" t="str">
        <f>'READ ME FIRST'!$D$12</f>
        <v>BVES</v>
      </c>
      <c r="B20" s="39">
        <f>'READ ME FIRST'!$D$15</f>
        <v>44683</v>
      </c>
      <c r="C20" s="43" t="s">
        <v>161</v>
      </c>
      <c r="D20" s="36" t="str">
        <f>IF(Table2[[#This Row],[WMPInitiativeCategory]]="", "",INDEX('Initiative mapping-DO NOT EDIT'!$H$3:$H$12, MATCH(Table2[[#This Row],[WMPInitiativeCategory]],'Initiative mapping-DO NOT EDIT'!$G$3:$G$12,0)))</f>
        <v>7.3.3.</v>
      </c>
      <c r="E20" s="43" t="s">
        <v>177</v>
      </c>
      <c r="F20" s="29"/>
      <c r="G20" s="2">
        <f>IF(Table2[[#This Row],[WMPInitiativeActivity]]="","x",IF(Table2[[#This Row],[WMPInitiativeActivity]]="other", Table2[[#This Row],[ActivityNameifOther]], INDEX('Initiative mapping-DO NOT EDIT'!$C$3:$C$91,MATCH(Table2[[#This Row],[WMPInitiativeActivity]],'Initiative mapping-DO NOT EDIT'!$D$3:$D$91,0))))</f>
        <v>6</v>
      </c>
      <c r="H20" s="47" t="s">
        <v>180</v>
      </c>
      <c r="I20" s="50" t="s">
        <v>181</v>
      </c>
      <c r="J20" s="36" t="str">
        <f>_xlfn.CONCAT([1]!Table2[[#This Row],[UtilityID]],"_", [1]!Table2[[#This Row],[WMPInitiativeCategory]],"_", IF([1]!Table2[[#This Row],[WMPInitiativeActivity]]="","x",IF([1]!Table2[[#This Row],[WMPInitiativeActivity]]="other", [1]!Table2[[#This Row],[ActivityNameifOther]], [1]!Table2[[#This Row],[WMPInitiativeActivity]])),"_",[1]!Table2[[#This Row],[InitiativeActivityID]], "_",YEAR([1]!Table2[[#This Row],[Submission Date]]))</f>
        <v>BVES_Grid Design &amp; System Hardening_Distribution pole replacement and reinforcement, including with composite poles  _BVGDSH-015-4_2022</v>
      </c>
      <c r="K20" s="54"/>
      <c r="L20" s="33" t="s">
        <v>127</v>
      </c>
      <c r="M20" s="54" t="s">
        <v>127</v>
      </c>
      <c r="N20" s="54" t="s">
        <v>127</v>
      </c>
      <c r="O20" s="54" t="s">
        <v>127</v>
      </c>
      <c r="P20" s="54" t="s">
        <v>127</v>
      </c>
      <c r="Q20" s="60" t="s">
        <v>127</v>
      </c>
      <c r="R20" s="54" t="s">
        <v>127</v>
      </c>
      <c r="S20" s="54" t="s">
        <v>127</v>
      </c>
      <c r="T20" s="54" t="s">
        <v>127</v>
      </c>
      <c r="U20" s="61"/>
      <c r="V20" s="54" t="s">
        <v>127</v>
      </c>
      <c r="W20" s="28" t="s">
        <v>127</v>
      </c>
      <c r="X20" s="28" t="s">
        <v>127</v>
      </c>
      <c r="Y20" s="28" t="s">
        <v>127</v>
      </c>
      <c r="Z20" s="28"/>
      <c r="AA20" s="34" t="s">
        <v>135</v>
      </c>
      <c r="AB20" s="28" t="s">
        <v>127</v>
      </c>
      <c r="AC20" s="2"/>
      <c r="AD20" s="2"/>
      <c r="AE20" s="27"/>
      <c r="AF20" s="32"/>
      <c r="AG20" s="31"/>
      <c r="AH20" s="31"/>
    </row>
    <row r="21" spans="1:34" customFormat="1" ht="64.900000000000006" customHeight="1" x14ac:dyDescent="0.25">
      <c r="A21" s="2" t="str">
        <f>'READ ME FIRST'!$D$12</f>
        <v>BVES</v>
      </c>
      <c r="B21" s="39">
        <f>'READ ME FIRST'!$D$15</f>
        <v>44683</v>
      </c>
      <c r="C21" s="43" t="s">
        <v>161</v>
      </c>
      <c r="D21" s="36" t="str">
        <f>IF(Table2[[#This Row],[WMPInitiativeCategory]]="", "",INDEX('Initiative mapping-DO NOT EDIT'!$H$3:$H$12, MATCH(Table2[[#This Row],[WMPInitiativeCategory]],'Initiative mapping-DO NOT EDIT'!$G$3:$G$12,0)))</f>
        <v>7.3.3.</v>
      </c>
      <c r="E21" s="43" t="s">
        <v>177</v>
      </c>
      <c r="F21" s="29"/>
      <c r="G21" s="2">
        <f>IF(Table2[[#This Row],[WMPInitiativeActivity]]="","x",IF(Table2[[#This Row],[WMPInitiativeActivity]]="other", Table2[[#This Row],[ActivityNameifOther]], INDEX('Initiative mapping-DO NOT EDIT'!$C$3:$C$91,MATCH(Table2[[#This Row],[WMPInitiativeActivity]],'Initiative mapping-DO NOT EDIT'!$D$3:$D$91,0))))</f>
        <v>6</v>
      </c>
      <c r="H21" s="47" t="s">
        <v>182</v>
      </c>
      <c r="I21" s="50" t="s">
        <v>183</v>
      </c>
      <c r="J21" s="36" t="str">
        <f>_xlfn.CONCAT([1]!Table2[[#This Row],[UtilityID]],"_", [1]!Table2[[#This Row],[WMPInitiativeCategory]],"_", IF([1]!Table2[[#This Row],[WMPInitiativeActivity]]="","x",IF([1]!Table2[[#This Row],[WMPInitiativeActivity]]="other", [1]!Table2[[#This Row],[ActivityNameifOther]], [1]!Table2[[#This Row],[WMPInitiativeActivity]])),"_",[1]!Table2[[#This Row],[InitiativeActivityID]], "_",YEAR([1]!Table2[[#This Row],[Submission Date]]))</f>
        <v>BVES_Grid Design &amp; System Hardening_Distribution pole replacement and reinforcement, including with composite poles  _BVGDSH-015-5_2022</v>
      </c>
      <c r="K21" s="54"/>
      <c r="L21" s="33" t="s">
        <v>184</v>
      </c>
      <c r="M21" s="54">
        <v>0</v>
      </c>
      <c r="N21" s="54">
        <v>0</v>
      </c>
      <c r="O21" s="54">
        <v>0</v>
      </c>
      <c r="P21" s="54">
        <v>0</v>
      </c>
      <c r="Q21" s="60">
        <v>0</v>
      </c>
      <c r="R21" s="54">
        <v>0</v>
      </c>
      <c r="S21" s="54">
        <v>0</v>
      </c>
      <c r="T21" s="54">
        <v>0</v>
      </c>
      <c r="U21" s="61"/>
      <c r="V21" s="54" t="s">
        <v>127</v>
      </c>
      <c r="W21" s="28" t="s">
        <v>127</v>
      </c>
      <c r="X21" s="28" t="s">
        <v>127</v>
      </c>
      <c r="Y21" s="28" t="s">
        <v>127</v>
      </c>
      <c r="Z21" s="28"/>
      <c r="AA21" s="34" t="s">
        <v>128</v>
      </c>
      <c r="AB21" s="28" t="s">
        <v>127</v>
      </c>
      <c r="AC21" s="2"/>
      <c r="AD21" s="2"/>
      <c r="AE21" s="27"/>
      <c r="AF21" s="32"/>
      <c r="AG21" s="31"/>
      <c r="AH21" s="31"/>
    </row>
    <row r="22" spans="1:34" customFormat="1" ht="66" customHeight="1" x14ac:dyDescent="0.25">
      <c r="A22" s="2" t="str">
        <f>'READ ME FIRST'!$D$12</f>
        <v>BVES</v>
      </c>
      <c r="B22" s="39">
        <f>'READ ME FIRST'!$D$15</f>
        <v>44683</v>
      </c>
      <c r="C22" s="43" t="s">
        <v>161</v>
      </c>
      <c r="D22" s="36" t="str">
        <f>IF(Table2[[#This Row],[WMPInitiativeCategory]]="", "",INDEX('Initiative mapping-DO NOT EDIT'!$H$3:$H$12, MATCH(Table2[[#This Row],[WMPInitiativeCategory]],'Initiative mapping-DO NOT EDIT'!$G$3:$G$12,0)))</f>
        <v>7.3.3.</v>
      </c>
      <c r="E22" s="43" t="s">
        <v>177</v>
      </c>
      <c r="F22" s="29"/>
      <c r="G22" s="2">
        <f>IF(Table2[[#This Row],[WMPInitiativeActivity]]="","x",IF(Table2[[#This Row],[WMPInitiativeActivity]]="other", Table2[[#This Row],[ActivityNameifOther]], INDEX('Initiative mapping-DO NOT EDIT'!$C$3:$C$91,MATCH(Table2[[#This Row],[WMPInitiativeActivity]],'Initiative mapping-DO NOT EDIT'!$D$3:$D$91,0))))</f>
        <v>6</v>
      </c>
      <c r="H22" s="47" t="s">
        <v>185</v>
      </c>
      <c r="I22" s="50" t="s">
        <v>186</v>
      </c>
      <c r="J22" s="36" t="str">
        <f>_xlfn.CONCAT([1]!Table2[[#This Row],[UtilityID]],"_", [1]!Table2[[#This Row],[WMPInitiativeCategory]],"_", IF([1]!Table2[[#This Row],[WMPInitiativeActivity]]="","x",IF([1]!Table2[[#This Row],[WMPInitiativeActivity]]="other", [1]!Table2[[#This Row],[ActivityNameifOther]], [1]!Table2[[#This Row],[WMPInitiativeActivity]])),"_",[1]!Table2[[#This Row],[InitiativeActivityID]], "_",YEAR([1]!Table2[[#This Row],[Submission Date]]))</f>
        <v>BVES_Grid Design &amp; System Hardening_Distribution pole replacement and reinforcement, including with composite poles  _BVGDSH-015-6_2022</v>
      </c>
      <c r="K22" s="54"/>
      <c r="L22" s="33" t="s">
        <v>184</v>
      </c>
      <c r="M22" s="54">
        <v>412</v>
      </c>
      <c r="N22" s="54">
        <v>350</v>
      </c>
      <c r="O22" s="54">
        <v>412</v>
      </c>
      <c r="P22" s="54">
        <v>412</v>
      </c>
      <c r="Q22" s="60">
        <v>412</v>
      </c>
      <c r="R22" s="54">
        <v>412</v>
      </c>
      <c r="S22" s="54">
        <v>412</v>
      </c>
      <c r="T22" s="54">
        <v>583</v>
      </c>
      <c r="U22" s="61"/>
      <c r="V22" s="54" t="s">
        <v>127</v>
      </c>
      <c r="W22" s="28" t="s">
        <v>127</v>
      </c>
      <c r="X22" s="28" t="s">
        <v>127</v>
      </c>
      <c r="Y22" s="28" t="s">
        <v>127</v>
      </c>
      <c r="Z22" s="28"/>
      <c r="AA22" s="33" t="s">
        <v>135</v>
      </c>
      <c r="AB22" s="28" t="s">
        <v>127</v>
      </c>
      <c r="AC22" s="2"/>
      <c r="AD22" s="2"/>
      <c r="AE22" s="27"/>
      <c r="AF22" s="32"/>
      <c r="AG22" s="31"/>
      <c r="AH22" s="31"/>
    </row>
    <row r="23" spans="1:34" customFormat="1" ht="50.45" customHeight="1" x14ac:dyDescent="0.25">
      <c r="A23" s="2" t="str">
        <f>'READ ME FIRST'!$D$12</f>
        <v>BVES</v>
      </c>
      <c r="B23" s="39">
        <f>'READ ME FIRST'!$D$15</f>
        <v>44683</v>
      </c>
      <c r="C23" s="43" t="s">
        <v>161</v>
      </c>
      <c r="D23" s="36" t="str">
        <f>IF(Table2[[#This Row],[WMPInitiativeCategory]]="", "",INDEX('Initiative mapping-DO NOT EDIT'!$H$3:$H$12, MATCH(Table2[[#This Row],[WMPInitiativeCategory]],'Initiative mapping-DO NOT EDIT'!$G$3:$G$12,0)))</f>
        <v>7.3.3.</v>
      </c>
      <c r="E23" s="43" t="s">
        <v>187</v>
      </c>
      <c r="F23" s="29"/>
      <c r="G23" s="2">
        <f>IF(Table2[[#This Row],[WMPInitiativeActivity]]="","x",IF(Table2[[#This Row],[WMPInitiativeActivity]]="other", Table2[[#This Row],[ActivityNameifOther]], INDEX('Initiative mapping-DO NOT EDIT'!$C$3:$C$91,MATCH(Table2[[#This Row],[WMPInitiativeActivity]],'Initiative mapping-DO NOT EDIT'!$D$3:$D$91,0))))</f>
        <v>7</v>
      </c>
      <c r="H23" s="47" t="s">
        <v>188</v>
      </c>
      <c r="I23" s="35" t="s">
        <v>189</v>
      </c>
      <c r="J23" s="36" t="str">
        <f>_xlfn.CONCAT([1]!Table2[[#This Row],[UtilityID]],"_", [1]!Table2[[#This Row],[WMPInitiativeCategory]],"_", IF([1]!Table2[[#This Row],[WMPInitiativeActivity]]="","x",IF([1]!Table2[[#This Row],[WMPInitiativeActivity]]="other", [1]!Table2[[#This Row],[ActivityNameifOther]], [1]!Table2[[#This Row],[WMPInitiativeActivity]])),"_",[1]!Table2[[#This Row],[InitiativeActivityID]], "_",YEAR([1]!Table2[[#This Row],[Submission Date]]))</f>
        <v>BVES_Grid Design &amp; System Hardening_Expulsion fuse replacement  _BVGDSH-006_2022</v>
      </c>
      <c r="K23" s="54">
        <v>110</v>
      </c>
      <c r="L23" s="33" t="s">
        <v>190</v>
      </c>
      <c r="M23" s="54">
        <v>0</v>
      </c>
      <c r="N23" s="54">
        <v>0</v>
      </c>
      <c r="O23" s="54">
        <v>0</v>
      </c>
      <c r="P23" s="54">
        <v>0</v>
      </c>
      <c r="Q23" s="60">
        <v>0</v>
      </c>
      <c r="R23" s="54">
        <v>0</v>
      </c>
      <c r="S23" s="54">
        <v>0</v>
      </c>
      <c r="T23" s="54">
        <v>0</v>
      </c>
      <c r="U23" s="61"/>
      <c r="V23" s="54" t="s">
        <v>127</v>
      </c>
      <c r="W23" s="28" t="s">
        <v>127</v>
      </c>
      <c r="X23" s="28" t="s">
        <v>127</v>
      </c>
      <c r="Y23" s="28" t="s">
        <v>127</v>
      </c>
      <c r="Z23" s="28"/>
      <c r="AA23" s="33" t="s">
        <v>128</v>
      </c>
      <c r="AB23" s="28" t="s">
        <v>127</v>
      </c>
      <c r="AC23" s="2"/>
      <c r="AD23" s="2"/>
      <c r="AE23" s="27"/>
      <c r="AF23" s="32"/>
      <c r="AG23" s="31"/>
      <c r="AH23" s="31"/>
    </row>
    <row r="24" spans="1:34" customFormat="1" ht="61.15" customHeight="1" x14ac:dyDescent="0.25">
      <c r="A24" s="2" t="str">
        <f>'READ ME FIRST'!$D$12</f>
        <v>BVES</v>
      </c>
      <c r="B24" s="39">
        <f>'READ ME FIRST'!$D$15</f>
        <v>44683</v>
      </c>
      <c r="C24" s="43" t="s">
        <v>161</v>
      </c>
      <c r="D24" s="36" t="str">
        <f>IF(Table2[[#This Row],[WMPInitiativeCategory]]="", "",INDEX('Initiative mapping-DO NOT EDIT'!$H$3:$H$12, MATCH(Table2[[#This Row],[WMPInitiativeCategory]],'Initiative mapping-DO NOT EDIT'!$G$3:$G$12,0)))</f>
        <v>7.3.3.</v>
      </c>
      <c r="E24" s="43" t="s">
        <v>191</v>
      </c>
      <c r="F24" s="29"/>
      <c r="G24" s="2">
        <f>IF(Table2[[#This Row],[WMPInitiativeActivity]]="","x",IF(Table2[[#This Row],[WMPInitiativeActivity]]="other", Table2[[#This Row],[ActivityNameifOther]], INDEX('Initiative mapping-DO NOT EDIT'!$C$3:$C$91,MATCH(Table2[[#This Row],[WMPInitiativeActivity]],'Initiative mapping-DO NOT EDIT'!$D$3:$D$91,0))))</f>
        <v>8</v>
      </c>
      <c r="H24" s="47" t="s">
        <v>192</v>
      </c>
      <c r="I24" s="35" t="s">
        <v>193</v>
      </c>
      <c r="J24" s="36" t="str">
        <f>_xlfn.CONCAT([1]!Table2[[#This Row],[UtilityID]],"_", [1]!Table2[[#This Row],[WMPInitiativeCategory]],"_", IF([1]!Table2[[#This Row],[WMPInitiativeActivity]]="","x",IF([1]!Table2[[#This Row],[WMPInitiativeActivity]]="other", [1]!Table2[[#This Row],[ActivityNameifOther]], [1]!Table2[[#This Row],[WMPInitiativeActivity]])),"_",[1]!Table2[[#This Row],[InitiativeActivityID]], "_",YEAR([1]!Table2[[#This Row],[Submission Date]]))</f>
        <v>BVES_Grid Design &amp; System Hardening_Grid topology improvements to mitigate or reduce PSPS events  _BVGDSH-007-1_2022</v>
      </c>
      <c r="K24" s="54">
        <v>59</v>
      </c>
      <c r="L24" s="33" t="s">
        <v>194</v>
      </c>
      <c r="M24" s="54">
        <v>0</v>
      </c>
      <c r="N24" s="54">
        <v>0</v>
      </c>
      <c r="O24" s="54">
        <v>0</v>
      </c>
      <c r="P24" s="54">
        <v>0</v>
      </c>
      <c r="Q24" s="60">
        <v>0</v>
      </c>
      <c r="R24" s="54">
        <v>0</v>
      </c>
      <c r="S24" s="54">
        <v>0</v>
      </c>
      <c r="T24" s="54">
        <v>0</v>
      </c>
      <c r="U24" s="61"/>
      <c r="V24" s="54" t="s">
        <v>127</v>
      </c>
      <c r="W24" s="28" t="s">
        <v>127</v>
      </c>
      <c r="X24" s="28" t="s">
        <v>127</v>
      </c>
      <c r="Y24" s="28" t="s">
        <v>127</v>
      </c>
      <c r="Z24" s="28"/>
      <c r="AA24" s="34" t="s">
        <v>128</v>
      </c>
      <c r="AB24" s="28" t="s">
        <v>127</v>
      </c>
      <c r="AC24" s="2"/>
      <c r="AD24" s="2"/>
      <c r="AE24" s="27"/>
      <c r="AF24" s="32"/>
      <c r="AG24" s="31"/>
      <c r="AH24" s="31"/>
    </row>
    <row r="25" spans="1:34" customFormat="1" ht="48.6" customHeight="1" x14ac:dyDescent="0.25">
      <c r="A25" s="2" t="str">
        <f>'READ ME FIRST'!$D$12</f>
        <v>BVES</v>
      </c>
      <c r="B25" s="39">
        <f>'READ ME FIRST'!$D$15</f>
        <v>44683</v>
      </c>
      <c r="C25" s="43" t="s">
        <v>161</v>
      </c>
      <c r="D25" s="36" t="str">
        <f>IF(Table2[[#This Row],[WMPInitiativeCategory]]="", "",INDEX('Initiative mapping-DO NOT EDIT'!$H$3:$H$12, MATCH(Table2[[#This Row],[WMPInitiativeCategory]],'Initiative mapping-DO NOT EDIT'!$G$3:$G$12,0)))</f>
        <v>7.3.3.</v>
      </c>
      <c r="E25" s="43" t="s">
        <v>195</v>
      </c>
      <c r="F25" s="29"/>
      <c r="G25" s="2">
        <f>IF(Table2[[#This Row],[WMPInitiativeActivity]]="","x",IF(Table2[[#This Row],[WMPInitiativeActivity]]="other", Table2[[#This Row],[ActivityNameifOther]], INDEX('Initiative mapping-DO NOT EDIT'!$C$3:$C$91,MATCH(Table2[[#This Row],[WMPInitiativeActivity]],'Initiative mapping-DO NOT EDIT'!$D$3:$D$91,0))))</f>
        <v>9</v>
      </c>
      <c r="H25" s="47" t="s">
        <v>196</v>
      </c>
      <c r="I25" s="35" t="s">
        <v>197</v>
      </c>
      <c r="J25" s="36" t="str">
        <f>_xlfn.CONCAT([1]!Table2[[#This Row],[UtilityID]],"_", [1]!Table2[[#This Row],[WMPInitiativeCategory]],"_", IF([1]!Table2[[#This Row],[WMPInitiativeActivity]]="","x",IF([1]!Table2[[#This Row],[WMPInitiativeActivity]]="other", [1]!Table2[[#This Row],[ActivityNameifOther]], [1]!Table2[[#This Row],[WMPInitiativeActivity]])),"_",[1]!Table2[[#This Row],[InitiativeActivityID]], "_",YEAR([1]!Table2[[#This Row],[Submission Date]]))</f>
        <v>BVES_Grid Design &amp; System Hardening_Installation of system automation equipment _BVGDSH-008-1_2022</v>
      </c>
      <c r="K25" s="54">
        <v>102</v>
      </c>
      <c r="L25" s="33" t="s">
        <v>198</v>
      </c>
      <c r="M25" s="54">
        <v>2</v>
      </c>
      <c r="N25" s="54">
        <v>0</v>
      </c>
      <c r="O25" s="54">
        <v>0</v>
      </c>
      <c r="P25" s="54">
        <v>1</v>
      </c>
      <c r="Q25" s="60">
        <v>2</v>
      </c>
      <c r="R25" s="54">
        <v>0</v>
      </c>
      <c r="S25" s="54">
        <v>1</v>
      </c>
      <c r="T25" s="54">
        <v>2</v>
      </c>
      <c r="U25" s="61"/>
      <c r="V25" s="54" t="s">
        <v>127</v>
      </c>
      <c r="W25" s="28" t="s">
        <v>127</v>
      </c>
      <c r="X25" s="28" t="s">
        <v>127</v>
      </c>
      <c r="Y25" s="28" t="s">
        <v>127</v>
      </c>
      <c r="Z25" s="28"/>
      <c r="AA25" s="33" t="s">
        <v>135</v>
      </c>
      <c r="AB25" s="28" t="s">
        <v>127</v>
      </c>
      <c r="AC25" s="2"/>
      <c r="AD25" s="2"/>
      <c r="AE25" s="27"/>
      <c r="AF25" s="32"/>
      <c r="AG25" s="31"/>
      <c r="AH25" s="31"/>
    </row>
    <row r="26" spans="1:34" customFormat="1" ht="48.6" customHeight="1" x14ac:dyDescent="0.25">
      <c r="A26" s="2" t="str">
        <f>'READ ME FIRST'!$D$12</f>
        <v>BVES</v>
      </c>
      <c r="B26" s="39">
        <f>'READ ME FIRST'!$D$15</f>
        <v>44683</v>
      </c>
      <c r="C26" s="43" t="s">
        <v>161</v>
      </c>
      <c r="D26" s="36" t="str">
        <f>IF(Table2[[#This Row],[WMPInitiativeCategory]]="", "",INDEX('Initiative mapping-DO NOT EDIT'!$H$3:$H$12, MATCH(Table2[[#This Row],[WMPInitiativeCategory]],'Initiative mapping-DO NOT EDIT'!$G$3:$G$12,0)))</f>
        <v>7.3.3.</v>
      </c>
      <c r="E26" s="43" t="s">
        <v>195</v>
      </c>
      <c r="F26" s="29"/>
      <c r="G26" s="2">
        <f>IF(Table2[[#This Row],[WMPInitiativeActivity]]="","x",IF(Table2[[#This Row],[WMPInitiativeActivity]]="other", Table2[[#This Row],[ActivityNameifOther]], INDEX('Initiative mapping-DO NOT EDIT'!$C$3:$C$91,MATCH(Table2[[#This Row],[WMPInitiativeActivity]],'Initiative mapping-DO NOT EDIT'!$D$3:$D$91,0))))</f>
        <v>9</v>
      </c>
      <c r="H26" s="47" t="s">
        <v>199</v>
      </c>
      <c r="I26" s="35"/>
      <c r="J26" s="33" t="str">
        <f>_xlfn.CONCAT([1]!Table2[[#This Row],[UtilityID]],"_", [1]!Table2[[#This Row],[WMPInitiativeCategory]],"_", IF([1]!Table2[[#This Row],[WMPInitiativeActivity]]="","x",IF([1]!Table2[[#This Row],[WMPInitiativeActivity]]="other", [1]!Table2[[#This Row],[ActivityNameifOther]], [1]!Table2[[#This Row],[WMPInitiativeActivity]])),"_",[1]!Table2[[#This Row],[InitiativeActivityID]], "_",YEAR([1]!Table2[[#This Row],[Submission Date]]))</f>
        <v>BVES_Grid Design &amp; System Hardening_Installation of system automation equipment __2022</v>
      </c>
      <c r="K26" s="54"/>
      <c r="L26" s="33" t="s">
        <v>127</v>
      </c>
      <c r="M26" s="54" t="s">
        <v>127</v>
      </c>
      <c r="N26" s="54" t="s">
        <v>127</v>
      </c>
      <c r="O26" s="54" t="s">
        <v>127</v>
      </c>
      <c r="P26" s="54" t="s">
        <v>127</v>
      </c>
      <c r="Q26" s="61" t="s">
        <v>127</v>
      </c>
      <c r="R26" s="54" t="s">
        <v>127</v>
      </c>
      <c r="S26" s="54" t="s">
        <v>127</v>
      </c>
      <c r="T26" s="54" t="s">
        <v>127</v>
      </c>
      <c r="U26" s="54"/>
      <c r="V26" s="54" t="s">
        <v>432</v>
      </c>
      <c r="W26" s="28" t="s">
        <v>433</v>
      </c>
      <c r="X26" s="28" t="s">
        <v>433</v>
      </c>
      <c r="Y26" s="28" t="s">
        <v>433</v>
      </c>
      <c r="Z26" s="28"/>
      <c r="AA26" s="33" t="s">
        <v>127</v>
      </c>
      <c r="AB26" s="28" t="s">
        <v>127</v>
      </c>
      <c r="AC26" s="2"/>
      <c r="AD26" s="2"/>
      <c r="AE26" s="27"/>
      <c r="AF26" s="32"/>
      <c r="AG26" s="31"/>
      <c r="AH26" s="31"/>
    </row>
    <row r="27" spans="1:34" customFormat="1" ht="48.6" customHeight="1" x14ac:dyDescent="0.25">
      <c r="A27" s="2" t="str">
        <f>'READ ME FIRST'!$D$12</f>
        <v>BVES</v>
      </c>
      <c r="B27" s="39">
        <f>'READ ME FIRST'!$D$15</f>
        <v>44683</v>
      </c>
      <c r="C27" s="43" t="s">
        <v>161</v>
      </c>
      <c r="D27" s="36" t="str">
        <f>IF(Table2[[#This Row],[WMPInitiativeCategory]]="", "",INDEX('Initiative mapping-DO NOT EDIT'!$H$3:$H$12, MATCH(Table2[[#This Row],[WMPInitiativeCategory]],'Initiative mapping-DO NOT EDIT'!$G$3:$G$12,0)))</f>
        <v>7.3.3.</v>
      </c>
      <c r="E27" s="43" t="s">
        <v>195</v>
      </c>
      <c r="F27" s="29"/>
      <c r="G27" s="2">
        <f>IF(Table2[[#This Row],[WMPInitiativeActivity]]="","x",IF(Table2[[#This Row],[WMPInitiativeActivity]]="other", Table2[[#This Row],[ActivityNameifOther]], INDEX('Initiative mapping-DO NOT EDIT'!$C$3:$C$91,MATCH(Table2[[#This Row],[WMPInitiativeActivity]],'Initiative mapping-DO NOT EDIT'!$D$3:$D$91,0))))</f>
        <v>9</v>
      </c>
      <c r="H27" s="47" t="s">
        <v>200</v>
      </c>
      <c r="I27" s="35"/>
      <c r="J27" s="33" t="str">
        <f>_xlfn.CONCAT([1]!Table2[[#This Row],[UtilityID]],"_", [1]!Table2[[#This Row],[WMPInitiativeCategory]],"_", IF([1]!Table2[[#This Row],[WMPInitiativeActivity]]="","x",IF([1]!Table2[[#This Row],[WMPInitiativeActivity]]="other", [1]!Table2[[#This Row],[ActivityNameifOther]], [1]!Table2[[#This Row],[WMPInitiativeActivity]])),"_",[1]!Table2[[#This Row],[InitiativeActivityID]], "_",YEAR([1]!Table2[[#This Row],[Submission Date]]))</f>
        <v>BVES_Grid Design &amp; System Hardening_Installation of system automation equipment __2022</v>
      </c>
      <c r="K27" s="54"/>
      <c r="L27" s="33" t="s">
        <v>127</v>
      </c>
      <c r="M27" s="54" t="s">
        <v>127</v>
      </c>
      <c r="N27" s="54" t="s">
        <v>127</v>
      </c>
      <c r="O27" s="54" t="s">
        <v>127</v>
      </c>
      <c r="P27" s="54" t="s">
        <v>127</v>
      </c>
      <c r="Q27" s="61" t="s">
        <v>127</v>
      </c>
      <c r="R27" s="54" t="s">
        <v>127</v>
      </c>
      <c r="S27" s="54" t="s">
        <v>127</v>
      </c>
      <c r="T27" s="54" t="s">
        <v>127</v>
      </c>
      <c r="U27" s="54"/>
      <c r="V27" s="54" t="s">
        <v>127</v>
      </c>
      <c r="W27" s="28" t="s">
        <v>127</v>
      </c>
      <c r="X27" s="28" t="s">
        <v>127</v>
      </c>
      <c r="Y27" s="28" t="s">
        <v>127</v>
      </c>
      <c r="Z27" s="28"/>
      <c r="AA27" s="33" t="s">
        <v>127</v>
      </c>
      <c r="AB27" s="28" t="s">
        <v>127</v>
      </c>
      <c r="AC27" s="2"/>
      <c r="AD27" s="2"/>
      <c r="AE27" s="27"/>
      <c r="AF27" s="32"/>
      <c r="AG27" s="31"/>
      <c r="AH27" s="31"/>
    </row>
    <row r="28" spans="1:34" customFormat="1" ht="66" customHeight="1" x14ac:dyDescent="0.25">
      <c r="A28" s="2" t="str">
        <f>'READ ME FIRST'!$D$12</f>
        <v>BVES</v>
      </c>
      <c r="B28" s="39">
        <f>'READ ME FIRST'!$D$15</f>
        <v>44683</v>
      </c>
      <c r="C28" s="43" t="s">
        <v>161</v>
      </c>
      <c r="D28" s="36" t="str">
        <f>IF(Table2[[#This Row],[WMPInitiativeCategory]]="", "",INDEX('Initiative mapping-DO NOT EDIT'!$H$3:$H$12, MATCH(Table2[[#This Row],[WMPInitiativeCategory]],'Initiative mapping-DO NOT EDIT'!$G$3:$G$12,0)))</f>
        <v>7.3.3.</v>
      </c>
      <c r="E28" s="43" t="s">
        <v>201</v>
      </c>
      <c r="F28" s="29"/>
      <c r="G28" s="2">
        <f>IF(Table2[[#This Row],[WMPInitiativeActivity]]="","x",IF(Table2[[#This Row],[WMPInitiativeActivity]]="other", Table2[[#This Row],[ActivityNameifOther]], INDEX('Initiative mapping-DO NOT EDIT'!$C$3:$C$91,MATCH(Table2[[#This Row],[WMPInitiativeActivity]],'Initiative mapping-DO NOT EDIT'!$D$3:$D$91,0))))</f>
        <v>10</v>
      </c>
      <c r="H28" s="49" t="s">
        <v>163</v>
      </c>
      <c r="I28" s="35" t="s">
        <v>202</v>
      </c>
      <c r="J28" s="36" t="str">
        <f>_xlfn.CONCAT([1]!Table2[[#This Row],[UtilityID]],"_", [1]!Table2[[#This Row],[WMPInitiativeCategory]],"_", IF([1]!Table2[[#This Row],[WMPInitiativeActivity]]="","x",IF([1]!Table2[[#This Row],[WMPInitiativeActivity]]="other", [1]!Table2[[#This Row],[ActivityNameifOther]], [1]!Table2[[#This Row],[WMPInitiativeActivity]])),"_",[1]!Table2[[#This Row],[InitiativeActivityID]], "_",YEAR([1]!Table2[[#This Row],[Submission Date]]))</f>
        <v>BVES_Grid Design &amp; System Hardening_Maintenance, repair, and replacement of connectors, including hotline clamps  _BVGDSH-009_2022</v>
      </c>
      <c r="K28" s="54" t="s">
        <v>127</v>
      </c>
      <c r="L28" s="33" t="s">
        <v>127</v>
      </c>
      <c r="M28" s="54" t="s">
        <v>127</v>
      </c>
      <c r="N28" s="54" t="s">
        <v>127</v>
      </c>
      <c r="O28" s="54" t="s">
        <v>127</v>
      </c>
      <c r="P28" s="54" t="s">
        <v>127</v>
      </c>
      <c r="Q28" s="60" t="s">
        <v>127</v>
      </c>
      <c r="R28" s="54" t="s">
        <v>127</v>
      </c>
      <c r="S28" s="54" t="s">
        <v>127</v>
      </c>
      <c r="T28" s="54" t="s">
        <v>127</v>
      </c>
      <c r="U28" s="61"/>
      <c r="V28" s="54" t="s">
        <v>127</v>
      </c>
      <c r="W28" s="28" t="s">
        <v>127</v>
      </c>
      <c r="X28" s="28" t="s">
        <v>127</v>
      </c>
      <c r="Y28" s="28" t="s">
        <v>127</v>
      </c>
      <c r="Z28" s="28"/>
      <c r="AA28" s="34" t="s">
        <v>127</v>
      </c>
      <c r="AB28" s="28" t="s">
        <v>127</v>
      </c>
      <c r="AC28" s="2"/>
      <c r="AD28" s="2"/>
      <c r="AE28" s="27"/>
      <c r="AF28" s="32"/>
      <c r="AG28" s="31"/>
      <c r="AH28" s="31"/>
    </row>
    <row r="29" spans="1:34" customFormat="1" ht="109.9" customHeight="1" x14ac:dyDescent="0.25">
      <c r="A29" s="2" t="str">
        <f>'READ ME FIRST'!$D$12</f>
        <v>BVES</v>
      </c>
      <c r="B29" s="39">
        <f>'READ ME FIRST'!$D$15</f>
        <v>44683</v>
      </c>
      <c r="C29" s="43" t="s">
        <v>161</v>
      </c>
      <c r="D29" s="36" t="str">
        <f>IF(Table2[[#This Row],[WMPInitiativeCategory]]="", "",INDEX('Initiative mapping-DO NOT EDIT'!$H$3:$H$12, MATCH(Table2[[#This Row],[WMPInitiativeCategory]],'Initiative mapping-DO NOT EDIT'!$G$3:$G$12,0)))</f>
        <v>7.3.3.</v>
      </c>
      <c r="E29" s="43" t="s">
        <v>203</v>
      </c>
      <c r="F29" s="29"/>
      <c r="G29" s="2">
        <f>IF(Table2[[#This Row],[WMPInitiativeActivity]]="","x",IF(Table2[[#This Row],[WMPInitiativeActivity]]="other", Table2[[#This Row],[ActivityNameifOther]], INDEX('Initiative mapping-DO NOT EDIT'!$C$3:$C$91,MATCH(Table2[[#This Row],[WMPInitiativeActivity]],'Initiative mapping-DO NOT EDIT'!$D$3:$D$91,0))))</f>
        <v>11</v>
      </c>
      <c r="H29" s="47" t="s">
        <v>204</v>
      </c>
      <c r="I29" s="35" t="s">
        <v>205</v>
      </c>
      <c r="J29" s="36" t="str">
        <f>_xlfn.CONCAT([1]!Table2[[#This Row],[UtilityID]],"_", [1]!Table2[[#This Row],[WMPInitiativeCategory]],"_", IF([1]!Table2[[#This Row],[WMPInitiativeActivity]]="","x",IF([1]!Table2[[#This Row],[WMPInitiativeActivity]]="other", [1]!Table2[[#This Row],[ActivityNameifOther]], [1]!Table2[[#This Row],[WMPInitiativeActivity]])),"_",[1]!Table2[[#This Row],[InitiativeActivityID]], "_",YEAR([1]!Table2[[#This Row],[Submission Date]]))</f>
        <v>BVES_Grid Design &amp; System Hardening_Mitigation of impact on customers and other residents affected during PSPS event  _BVGDSH-010_2022</v>
      </c>
      <c r="K29" s="54">
        <v>60</v>
      </c>
      <c r="L29" s="33" t="s">
        <v>127</v>
      </c>
      <c r="M29" s="54" t="s">
        <v>127</v>
      </c>
      <c r="N29" s="54" t="s">
        <v>127</v>
      </c>
      <c r="O29" s="54" t="s">
        <v>127</v>
      </c>
      <c r="P29" s="54" t="s">
        <v>127</v>
      </c>
      <c r="Q29" s="60" t="s">
        <v>127</v>
      </c>
      <c r="R29" s="54" t="s">
        <v>127</v>
      </c>
      <c r="S29" s="54" t="s">
        <v>127</v>
      </c>
      <c r="T29" s="54" t="s">
        <v>127</v>
      </c>
      <c r="U29" s="61"/>
      <c r="V29" s="54" t="s">
        <v>206</v>
      </c>
      <c r="W29" s="28" t="s">
        <v>207</v>
      </c>
      <c r="X29" s="28" t="s">
        <v>207</v>
      </c>
      <c r="Y29" s="28" t="s">
        <v>207</v>
      </c>
      <c r="Z29" s="28"/>
      <c r="AA29" s="33" t="s">
        <v>135</v>
      </c>
      <c r="AB29" s="28" t="s">
        <v>127</v>
      </c>
      <c r="AC29" s="2"/>
      <c r="AD29" s="2"/>
      <c r="AE29" s="27"/>
      <c r="AF29" s="32"/>
      <c r="AG29" s="31"/>
      <c r="AH29" s="31"/>
    </row>
    <row r="30" spans="1:34" customFormat="1" ht="109.9" customHeight="1" x14ac:dyDescent="0.25">
      <c r="A30" s="2" t="str">
        <f>'READ ME FIRST'!$D$12</f>
        <v>BVES</v>
      </c>
      <c r="B30" s="39">
        <f>'READ ME FIRST'!$D$15</f>
        <v>44683</v>
      </c>
      <c r="C30" s="43" t="s">
        <v>161</v>
      </c>
      <c r="D30" s="36" t="str">
        <f>IF(Table2[[#This Row],[WMPInitiativeCategory]]="", "",INDEX('Initiative mapping-DO NOT EDIT'!$H$3:$H$12, MATCH(Table2[[#This Row],[WMPInitiativeCategory]],'Initiative mapping-DO NOT EDIT'!$G$3:$G$12,0)))</f>
        <v>7.3.3.</v>
      </c>
      <c r="E30" s="43" t="s">
        <v>203</v>
      </c>
      <c r="F30" s="29"/>
      <c r="G30" s="2">
        <f>IF(Table2[[#This Row],[WMPInitiativeActivity]]="","x",IF(Table2[[#This Row],[WMPInitiativeActivity]]="other", Table2[[#This Row],[ActivityNameifOther]], INDEX('Initiative mapping-DO NOT EDIT'!$C$3:$C$91,MATCH(Table2[[#This Row],[WMPInitiativeActivity]],'Initiative mapping-DO NOT EDIT'!$D$3:$D$91,0))))</f>
        <v>11</v>
      </c>
      <c r="H30" s="47" t="s">
        <v>208</v>
      </c>
      <c r="I30" s="35"/>
      <c r="J30" s="33" t="str">
        <f>_xlfn.CONCAT([1]!Table2[[#This Row],[UtilityID]],"_", [1]!Table2[[#This Row],[WMPInitiativeCategory]],"_", IF([1]!Table2[[#This Row],[WMPInitiativeActivity]]="","x",IF([1]!Table2[[#This Row],[WMPInitiativeActivity]]="other", [1]!Table2[[#This Row],[ActivityNameifOther]], [1]!Table2[[#This Row],[WMPInitiativeActivity]])),"_",[1]!Table2[[#This Row],[InitiativeActivityID]], "_",YEAR([1]!Table2[[#This Row],[Submission Date]]))</f>
        <v>BVES_Grid Design &amp; System Hardening_Mitigation of impact on customers and other residents affected during PSPS event  __2022</v>
      </c>
      <c r="K30" s="54"/>
      <c r="L30" s="33" t="s">
        <v>127</v>
      </c>
      <c r="M30" s="54" t="s">
        <v>127</v>
      </c>
      <c r="N30" s="54" t="s">
        <v>127</v>
      </c>
      <c r="O30" s="54" t="s">
        <v>127</v>
      </c>
      <c r="P30" s="54" t="s">
        <v>127</v>
      </c>
      <c r="Q30" s="61" t="s">
        <v>127</v>
      </c>
      <c r="R30" s="54" t="s">
        <v>127</v>
      </c>
      <c r="S30" s="54" t="s">
        <v>127</v>
      </c>
      <c r="T30" s="54" t="s">
        <v>127</v>
      </c>
      <c r="U30" s="54"/>
      <c r="V30" s="54" t="s">
        <v>127</v>
      </c>
      <c r="W30" s="28" t="s">
        <v>127</v>
      </c>
      <c r="X30" s="28" t="s">
        <v>127</v>
      </c>
      <c r="Y30" s="28" t="s">
        <v>127</v>
      </c>
      <c r="Z30" s="28"/>
      <c r="AA30" s="33" t="s">
        <v>127</v>
      </c>
      <c r="AB30" s="28" t="s">
        <v>127</v>
      </c>
      <c r="AC30" s="2"/>
      <c r="AD30" s="2"/>
      <c r="AE30" s="27"/>
      <c r="AF30" s="32"/>
      <c r="AG30" s="31"/>
      <c r="AH30" s="31"/>
    </row>
    <row r="31" spans="1:34" customFormat="1" ht="45" x14ac:dyDescent="0.25">
      <c r="A31" s="2" t="str">
        <f>'READ ME FIRST'!$D$12</f>
        <v>BVES</v>
      </c>
      <c r="B31" s="39">
        <f>'READ ME FIRST'!$D$15</f>
        <v>44683</v>
      </c>
      <c r="C31" s="43" t="s">
        <v>161</v>
      </c>
      <c r="D31" s="36" t="str">
        <f>IF(Table2[[#This Row],[WMPInitiativeCategory]]="", "",INDEX('Initiative mapping-DO NOT EDIT'!$H$3:$H$12, MATCH(Table2[[#This Row],[WMPInitiativeCategory]],'Initiative mapping-DO NOT EDIT'!$G$3:$G$12,0)))</f>
        <v>7.3.3.</v>
      </c>
      <c r="E31" s="43" t="s">
        <v>209</v>
      </c>
      <c r="F31" s="29"/>
      <c r="G31" s="2">
        <f>IF(Table2[[#This Row],[WMPInitiativeActivity]]="","x",IF(Table2[[#This Row],[WMPInitiativeActivity]]="other", Table2[[#This Row],[ActivityNameifOther]], INDEX('Initiative mapping-DO NOT EDIT'!$C$3:$C$91,MATCH(Table2[[#This Row],[WMPInitiativeActivity]],'Initiative mapping-DO NOT EDIT'!$D$3:$D$91,0))))</f>
        <v>12</v>
      </c>
      <c r="H31" s="47" t="s">
        <v>210</v>
      </c>
      <c r="I31" s="35" t="s">
        <v>211</v>
      </c>
      <c r="J31" s="36" t="str">
        <f>_xlfn.CONCAT([1]!Table2[[#This Row],[UtilityID]],"_", [1]!Table2[[#This Row],[WMPInitiativeCategory]],"_", IF([1]!Table2[[#This Row],[WMPInitiativeActivity]]="","x",IF([1]!Table2[[#This Row],[WMPInitiativeActivity]]="other", [1]!Table2[[#This Row],[ActivityNameifOther]], [1]!Table2[[#This Row],[WMPInitiativeActivity]])),"_",[1]!Table2[[#This Row],[InitiativeActivityID]], "_",YEAR([1]!Table2[[#This Row],[Submission Date]]))</f>
        <v>BVES_Grid Design &amp; System Hardening_Other corrective action  _BVGDSH-013_2022</v>
      </c>
      <c r="K31" s="54">
        <v>68</v>
      </c>
      <c r="L31" s="33" t="s">
        <v>212</v>
      </c>
      <c r="M31" s="54">
        <v>80</v>
      </c>
      <c r="N31" s="54">
        <v>0</v>
      </c>
      <c r="O31" s="54">
        <v>0</v>
      </c>
      <c r="P31" s="54">
        <v>0</v>
      </c>
      <c r="Q31" s="61">
        <v>80</v>
      </c>
      <c r="R31" s="54">
        <v>0</v>
      </c>
      <c r="S31" s="54">
        <v>2</v>
      </c>
      <c r="T31" s="54">
        <v>51</v>
      </c>
      <c r="U31" s="61"/>
      <c r="V31" s="54" t="s">
        <v>127</v>
      </c>
      <c r="W31" s="28" t="s">
        <v>127</v>
      </c>
      <c r="X31" s="28" t="s">
        <v>127</v>
      </c>
      <c r="Y31" s="28" t="s">
        <v>127</v>
      </c>
      <c r="Z31" s="28"/>
      <c r="AA31" s="33" t="s">
        <v>135</v>
      </c>
      <c r="AB31" s="28" t="s">
        <v>127</v>
      </c>
      <c r="AC31" s="2"/>
      <c r="AD31" s="2"/>
      <c r="AE31" s="27"/>
      <c r="AF31" s="32"/>
      <c r="AG31" s="31"/>
      <c r="AH31" s="31"/>
    </row>
    <row r="32" spans="1:34" customFormat="1" ht="30" x14ac:dyDescent="0.25">
      <c r="A32" s="2" t="str">
        <f>'READ ME FIRST'!$D$12</f>
        <v>BVES</v>
      </c>
      <c r="B32" s="39">
        <f>'READ ME FIRST'!$D$15</f>
        <v>44683</v>
      </c>
      <c r="C32" s="43" t="s">
        <v>161</v>
      </c>
      <c r="D32" s="36" t="str">
        <f>IF(Table2[[#This Row],[WMPInitiativeCategory]]="", "",INDEX('Initiative mapping-DO NOT EDIT'!$H$3:$H$12, MATCH(Table2[[#This Row],[WMPInitiativeCategory]],'Initiative mapping-DO NOT EDIT'!$G$3:$G$12,0)))</f>
        <v>7.3.3.</v>
      </c>
      <c r="E32" s="43" t="s">
        <v>209</v>
      </c>
      <c r="F32" s="29"/>
      <c r="G32" s="2">
        <f>IF(Table2[[#This Row],[WMPInitiativeActivity]]="","x",IF(Table2[[#This Row],[WMPInitiativeActivity]]="other", Table2[[#This Row],[ActivityNameifOther]], INDEX('Initiative mapping-DO NOT EDIT'!$C$3:$C$91,MATCH(Table2[[#This Row],[WMPInitiativeActivity]],'Initiative mapping-DO NOT EDIT'!$D$3:$D$91,0))))</f>
        <v>12</v>
      </c>
      <c r="H32" s="47" t="s">
        <v>213</v>
      </c>
      <c r="I32" s="35" t="s">
        <v>214</v>
      </c>
      <c r="J32" s="36" t="str">
        <f>_xlfn.CONCAT([1]!Table2[[#This Row],[UtilityID]],"_", [1]!Table2[[#This Row],[WMPInitiativeCategory]],"_", IF([1]!Table2[[#This Row],[WMPInitiativeActivity]]="","x",IF([1]!Table2[[#This Row],[WMPInitiativeActivity]]="other", [1]!Table2[[#This Row],[ActivityNameifOther]], [1]!Table2[[#This Row],[WMPInitiativeActivity]])),"_",[1]!Table2[[#This Row],[InitiativeActivityID]], "_",YEAR([1]!Table2[[#This Row],[Submission Date]]))</f>
        <v>BVES_Grid Design &amp; System Hardening_Other corrective action  _BVGDSH-014_2022</v>
      </c>
      <c r="K32" s="54">
        <v>69</v>
      </c>
      <c r="L32" s="33" t="s">
        <v>184</v>
      </c>
      <c r="M32" s="54">
        <v>412</v>
      </c>
      <c r="N32" s="54">
        <v>350</v>
      </c>
      <c r="O32" s="54">
        <v>412</v>
      </c>
      <c r="P32" s="54">
        <v>412</v>
      </c>
      <c r="Q32" s="61">
        <v>412</v>
      </c>
      <c r="R32" s="54">
        <v>412</v>
      </c>
      <c r="S32" s="54">
        <v>412</v>
      </c>
      <c r="T32" s="54">
        <v>583</v>
      </c>
      <c r="U32" s="61"/>
      <c r="V32" s="54" t="s">
        <v>127</v>
      </c>
      <c r="W32" s="28" t="s">
        <v>127</v>
      </c>
      <c r="X32" s="28" t="s">
        <v>127</v>
      </c>
      <c r="Y32" s="28" t="s">
        <v>127</v>
      </c>
      <c r="Z32" s="28"/>
      <c r="AA32" s="33" t="s">
        <v>135</v>
      </c>
      <c r="AB32" s="28" t="s">
        <v>127</v>
      </c>
      <c r="AC32" s="2"/>
      <c r="AD32" s="2"/>
      <c r="AE32" s="27"/>
      <c r="AF32" s="32"/>
      <c r="AG32" s="31"/>
      <c r="AH32" s="31"/>
    </row>
    <row r="33" spans="1:34" customFormat="1" ht="55.15" customHeight="1" x14ac:dyDescent="0.25">
      <c r="A33" s="2" t="str">
        <f>'READ ME FIRST'!$D$12</f>
        <v>BVES</v>
      </c>
      <c r="B33" s="39">
        <f>'READ ME FIRST'!$D$15</f>
        <v>44683</v>
      </c>
      <c r="C33" s="43" t="s">
        <v>161</v>
      </c>
      <c r="D33" s="36" t="str">
        <f>IF(Table2[[#This Row],[WMPInitiativeCategory]]="", "",INDEX('Initiative mapping-DO NOT EDIT'!$H$3:$H$12, MATCH(Table2[[#This Row],[WMPInitiativeCategory]],'Initiative mapping-DO NOT EDIT'!$G$3:$G$12,0)))</f>
        <v>7.3.3.</v>
      </c>
      <c r="E33" s="43" t="s">
        <v>215</v>
      </c>
      <c r="F33" s="29"/>
      <c r="G33" s="2">
        <f>IF(Table2[[#This Row],[WMPInitiativeActivity]]="","x",IF(Table2[[#This Row],[WMPInitiativeActivity]]="other", Table2[[#This Row],[ActivityNameifOther]], INDEX('Initiative mapping-DO NOT EDIT'!$C$3:$C$91,MATCH(Table2[[#This Row],[WMPInitiativeActivity]],'Initiative mapping-DO NOT EDIT'!$D$3:$D$91,0))))</f>
        <v>13</v>
      </c>
      <c r="H33" s="47" t="s">
        <v>216</v>
      </c>
      <c r="I33" s="35" t="s">
        <v>217</v>
      </c>
      <c r="J33" s="36" t="str">
        <f>_xlfn.CONCAT([1]!Table2[[#This Row],[UtilityID]],"_", [1]!Table2[[#This Row],[WMPInitiativeCategory]],"_", IF([1]!Table2[[#This Row],[WMPInitiativeActivity]]="","x",IF([1]!Table2[[#This Row],[WMPInitiativeActivity]]="other", [1]!Table2[[#This Row],[ActivityNameifOther]], [1]!Table2[[#This Row],[WMPInitiativeActivity]])),"_",[1]!Table2[[#This Row],[InitiativeActivityID]], "_",YEAR([1]!Table2[[#This Row],[Submission Date]]))</f>
        <v>BVES_Grid Design &amp; System Hardening_Pole loading infrastructure hardening and replacement program based on pole loading assessment program _BVGDSH-015-1_2022</v>
      </c>
      <c r="K33" s="54">
        <v>113</v>
      </c>
      <c r="L33" s="33" t="s">
        <v>431</v>
      </c>
      <c r="M33" s="54">
        <v>165</v>
      </c>
      <c r="N33" s="54">
        <v>10</v>
      </c>
      <c r="O33" s="54">
        <v>40</v>
      </c>
      <c r="P33" s="54">
        <v>100</v>
      </c>
      <c r="Q33" s="61">
        <v>165</v>
      </c>
      <c r="R33" s="54">
        <v>16</v>
      </c>
      <c r="S33" s="54">
        <v>71</v>
      </c>
      <c r="T33" s="54">
        <v>179</v>
      </c>
      <c r="U33" s="61"/>
      <c r="V33" s="54" t="s">
        <v>127</v>
      </c>
      <c r="W33" s="28" t="s">
        <v>127</v>
      </c>
      <c r="X33" s="28" t="s">
        <v>127</v>
      </c>
      <c r="Y33" s="28" t="s">
        <v>127</v>
      </c>
      <c r="Z33" s="28"/>
      <c r="AA33" s="34" t="s">
        <v>135</v>
      </c>
      <c r="AB33" s="28" t="s">
        <v>127</v>
      </c>
      <c r="AC33" s="2"/>
      <c r="AD33" s="2"/>
      <c r="AE33" s="27"/>
      <c r="AF33" s="32"/>
      <c r="AG33" s="31"/>
      <c r="AH33" s="31"/>
    </row>
    <row r="34" spans="1:34" customFormat="1" ht="63.6" customHeight="1" x14ac:dyDescent="0.25">
      <c r="A34" s="2" t="str">
        <f>'READ ME FIRST'!$D$12</f>
        <v>BVES</v>
      </c>
      <c r="B34" s="39">
        <f>'READ ME FIRST'!$D$15</f>
        <v>44683</v>
      </c>
      <c r="C34" s="43" t="s">
        <v>161</v>
      </c>
      <c r="D34" s="36" t="str">
        <f>IF(Table2[[#This Row],[WMPInitiativeCategory]]="", "",INDEX('Initiative mapping-DO NOT EDIT'!$H$3:$H$12, MATCH(Table2[[#This Row],[WMPInitiativeCategory]],'Initiative mapping-DO NOT EDIT'!$G$3:$G$12,0)))</f>
        <v>7.3.3.</v>
      </c>
      <c r="E34" s="43" t="s">
        <v>219</v>
      </c>
      <c r="F34" s="29"/>
      <c r="G34" s="2">
        <f>IF(Table2[[#This Row],[WMPInitiativeActivity]]="","x",IF(Table2[[#This Row],[WMPInitiativeActivity]]="other", Table2[[#This Row],[ActivityNameifOther]], INDEX('Initiative mapping-DO NOT EDIT'!$C$3:$C$91,MATCH(Table2[[#This Row],[WMPInitiativeActivity]],'Initiative mapping-DO NOT EDIT'!$D$3:$D$91,0))))</f>
        <v>14</v>
      </c>
      <c r="H34" s="49" t="s">
        <v>163</v>
      </c>
      <c r="I34" s="35" t="s">
        <v>220</v>
      </c>
      <c r="J34" s="36" t="str">
        <f>_xlfn.CONCAT([1]!Table2[[#This Row],[UtilityID]],"_", [1]!Table2[[#This Row],[WMPInitiativeCategory]],"_", IF([1]!Table2[[#This Row],[WMPInitiativeActivity]]="","x",IF([1]!Table2[[#This Row],[WMPInitiativeActivity]]="other", [1]!Table2[[#This Row],[ActivityNameifOther]], [1]!Table2[[#This Row],[WMPInitiativeActivity]])),"_",[1]!Table2[[#This Row],[InitiativeActivityID]], "_",YEAR([1]!Table2[[#This Row],[Submission Date]]))</f>
        <v>BVES_Grid Design &amp; System Hardening_Transformers maintenance and replacement  _BVGDSH-016_2022</v>
      </c>
      <c r="K34" s="54" t="s">
        <v>127</v>
      </c>
      <c r="L34" s="33" t="s">
        <v>127</v>
      </c>
      <c r="M34" s="54" t="s">
        <v>127</v>
      </c>
      <c r="N34" s="54" t="s">
        <v>127</v>
      </c>
      <c r="O34" s="54" t="s">
        <v>127</v>
      </c>
      <c r="P34" s="54" t="s">
        <v>127</v>
      </c>
      <c r="Q34" s="60" t="s">
        <v>127</v>
      </c>
      <c r="R34" s="54" t="s">
        <v>127</v>
      </c>
      <c r="S34" s="54" t="s">
        <v>127</v>
      </c>
      <c r="T34" s="54" t="s">
        <v>127</v>
      </c>
      <c r="U34" s="61"/>
      <c r="V34" s="54" t="s">
        <v>127</v>
      </c>
      <c r="W34" s="28" t="s">
        <v>127</v>
      </c>
      <c r="X34" s="28" t="s">
        <v>127</v>
      </c>
      <c r="Y34" s="28" t="s">
        <v>127</v>
      </c>
      <c r="Z34" s="28"/>
      <c r="AA34" s="34" t="s">
        <v>127</v>
      </c>
      <c r="AB34" s="28" t="s">
        <v>127</v>
      </c>
      <c r="AC34" s="2"/>
      <c r="AD34" s="2"/>
      <c r="AE34" s="27"/>
      <c r="AF34" s="32"/>
      <c r="AG34" s="31"/>
      <c r="AH34" s="31"/>
    </row>
    <row r="35" spans="1:34" customFormat="1" ht="62.45" customHeight="1" x14ac:dyDescent="0.25">
      <c r="A35" s="2" t="str">
        <f>'READ ME FIRST'!$D$12</f>
        <v>BVES</v>
      </c>
      <c r="B35" s="39">
        <f>'READ ME FIRST'!$D$15</f>
        <v>44683</v>
      </c>
      <c r="C35" s="43" t="s">
        <v>161</v>
      </c>
      <c r="D35" s="36" t="str">
        <f>IF(Table2[[#This Row],[WMPInitiativeCategory]]="", "",INDEX('Initiative mapping-DO NOT EDIT'!$H$3:$H$12, MATCH(Table2[[#This Row],[WMPInitiativeCategory]],'Initiative mapping-DO NOT EDIT'!$G$3:$G$12,0)))</f>
        <v>7.3.3.</v>
      </c>
      <c r="E35" s="43" t="s">
        <v>221</v>
      </c>
      <c r="F35" s="29"/>
      <c r="G35" s="2">
        <f>IF(Table2[[#This Row],[WMPInitiativeActivity]]="","x",IF(Table2[[#This Row],[WMPInitiativeActivity]]="other", Table2[[#This Row],[ActivityNameifOther]], INDEX('Initiative mapping-DO NOT EDIT'!$C$3:$C$91,MATCH(Table2[[#This Row],[WMPInitiativeActivity]],'Initiative mapping-DO NOT EDIT'!$D$3:$D$91,0))))</f>
        <v>15</v>
      </c>
      <c r="H35" s="49" t="s">
        <v>222</v>
      </c>
      <c r="I35" s="35" t="s">
        <v>223</v>
      </c>
      <c r="J35" s="36" t="str">
        <f>_xlfn.CONCAT([1]!Table2[[#This Row],[UtilityID]],"_", [1]!Table2[[#This Row],[WMPInitiativeCategory]],"_", IF([1]!Table2[[#This Row],[WMPInitiativeActivity]]="","x",IF([1]!Table2[[#This Row],[WMPInitiativeActivity]]="other", [1]!Table2[[#This Row],[ActivityNameifOther]], [1]!Table2[[#This Row],[WMPInitiativeActivity]])),"_",[1]!Table2[[#This Row],[InitiativeActivityID]], "_",YEAR([1]!Table2[[#This Row],[Submission Date]]))</f>
        <v>BVES_Grid Design &amp; System Hardening_Transmission tower maintenance and replacement  _BVGDSH-017_2022</v>
      </c>
      <c r="K35" s="54" t="s">
        <v>127</v>
      </c>
      <c r="L35" s="33" t="s">
        <v>127</v>
      </c>
      <c r="M35" s="54" t="s">
        <v>127</v>
      </c>
      <c r="N35" s="54" t="s">
        <v>127</v>
      </c>
      <c r="O35" s="54" t="s">
        <v>127</v>
      </c>
      <c r="P35" s="54" t="s">
        <v>127</v>
      </c>
      <c r="Q35" s="60" t="s">
        <v>127</v>
      </c>
      <c r="R35" s="54" t="s">
        <v>127</v>
      </c>
      <c r="S35" s="54" t="s">
        <v>127</v>
      </c>
      <c r="T35" s="54" t="s">
        <v>127</v>
      </c>
      <c r="U35" s="61"/>
      <c r="V35" s="54" t="s">
        <v>127</v>
      </c>
      <c r="W35" s="28" t="s">
        <v>127</v>
      </c>
      <c r="X35" s="28" t="s">
        <v>127</v>
      </c>
      <c r="Y35" s="28" t="s">
        <v>127</v>
      </c>
      <c r="Z35" s="28"/>
      <c r="AA35" s="34" t="s">
        <v>127</v>
      </c>
      <c r="AB35" s="28" t="s">
        <v>127</v>
      </c>
      <c r="AC35" s="2"/>
      <c r="AD35" s="2"/>
      <c r="AE35" s="27"/>
      <c r="AF35" s="32"/>
      <c r="AG35" s="31"/>
      <c r="AH35" s="31"/>
    </row>
    <row r="36" spans="1:34" customFormat="1" ht="61.15" customHeight="1" x14ac:dyDescent="0.25">
      <c r="A36" s="2" t="str">
        <f>'READ ME FIRST'!$D$12</f>
        <v>BVES</v>
      </c>
      <c r="B36" s="39">
        <f>'READ ME FIRST'!$D$15</f>
        <v>44683</v>
      </c>
      <c r="C36" s="43" t="s">
        <v>161</v>
      </c>
      <c r="D36" s="36" t="str">
        <f>IF(Table2[[#This Row],[WMPInitiativeCategory]]="", "",INDEX('Initiative mapping-DO NOT EDIT'!$H$3:$H$12, MATCH(Table2[[#This Row],[WMPInitiativeCategory]],'Initiative mapping-DO NOT EDIT'!$G$3:$G$12,0)))</f>
        <v>7.3.3.</v>
      </c>
      <c r="E36" s="43" t="s">
        <v>224</v>
      </c>
      <c r="F36" s="29"/>
      <c r="G36" s="2">
        <f>IF(Table2[[#This Row],[WMPInitiativeActivity]]="","x",IF(Table2[[#This Row],[WMPInitiativeActivity]]="other", Table2[[#This Row],[ActivityNameifOther]], INDEX('Initiative mapping-DO NOT EDIT'!$C$3:$C$91,MATCH(Table2[[#This Row],[WMPInitiativeActivity]],'Initiative mapping-DO NOT EDIT'!$D$3:$D$91,0))))</f>
        <v>16</v>
      </c>
      <c r="H36" s="47" t="s">
        <v>225</v>
      </c>
      <c r="I36" s="35" t="s">
        <v>226</v>
      </c>
      <c r="J36" s="36" t="str">
        <f>_xlfn.CONCAT([1]!Table2[[#This Row],[UtilityID]],"_", [1]!Table2[[#This Row],[WMPInitiativeCategory]],"_", IF([1]!Table2[[#This Row],[WMPInitiativeActivity]]="","x",IF([1]!Table2[[#This Row],[WMPInitiativeActivity]]="other", [1]!Table2[[#This Row],[ActivityNameifOther]], [1]!Table2[[#This Row],[WMPInitiativeActivity]])),"_",[1]!Table2[[#This Row],[InitiativeActivityID]], "_",YEAR([1]!Table2[[#This Row],[Submission Date]]))</f>
        <v>BVES_Grid Design &amp; System Hardening_Undergrounding of electric lines and/or equipment  _BVGDSH-018_2022</v>
      </c>
      <c r="K36" s="54" t="s">
        <v>127</v>
      </c>
      <c r="L36" s="33" t="s">
        <v>127</v>
      </c>
      <c r="M36" s="54" t="s">
        <v>127</v>
      </c>
      <c r="N36" s="54" t="s">
        <v>127</v>
      </c>
      <c r="O36" s="54" t="s">
        <v>127</v>
      </c>
      <c r="P36" s="54" t="s">
        <v>127</v>
      </c>
      <c r="Q36" s="60" t="s">
        <v>127</v>
      </c>
      <c r="R36" s="54" t="s">
        <v>127</v>
      </c>
      <c r="S36" s="54" t="s">
        <v>127</v>
      </c>
      <c r="T36" s="54" t="s">
        <v>127</v>
      </c>
      <c r="U36" s="61"/>
      <c r="V36" s="54" t="s">
        <v>435</v>
      </c>
      <c r="W36" s="28" t="s">
        <v>436</v>
      </c>
      <c r="X36" s="28" t="s">
        <v>436</v>
      </c>
      <c r="Y36" s="28" t="s">
        <v>436</v>
      </c>
      <c r="Z36" s="28"/>
      <c r="AA36" s="33" t="s">
        <v>135</v>
      </c>
      <c r="AB36" s="28" t="s">
        <v>127</v>
      </c>
      <c r="AC36" s="2"/>
      <c r="AD36" s="2"/>
      <c r="AE36" s="27"/>
      <c r="AF36" s="32"/>
      <c r="AG36" s="31"/>
      <c r="AH36" s="31"/>
    </row>
    <row r="37" spans="1:34" customFormat="1" ht="52.9" customHeight="1" x14ac:dyDescent="0.25">
      <c r="A37" s="2" t="str">
        <f>'READ ME FIRST'!$D$12</f>
        <v>BVES</v>
      </c>
      <c r="B37" s="39">
        <f>'READ ME FIRST'!$D$15</f>
        <v>44683</v>
      </c>
      <c r="C37" s="43" t="s">
        <v>161</v>
      </c>
      <c r="D37" s="36" t="str">
        <f>IF(Table2[[#This Row],[WMPInitiativeCategory]]="", "",INDEX('Initiative mapping-DO NOT EDIT'!$H$3:$H$12, MATCH(Table2[[#This Row],[WMPInitiativeCategory]],'Initiative mapping-DO NOT EDIT'!$G$3:$G$12,0)))</f>
        <v>7.3.3.</v>
      </c>
      <c r="E37" s="43" t="s">
        <v>227</v>
      </c>
      <c r="F37" s="29"/>
      <c r="G37" s="2">
        <f>IF(Table2[[#This Row],[WMPInitiativeActivity]]="","x",IF(Table2[[#This Row],[WMPInitiativeActivity]]="other", Table2[[#This Row],[ActivityNameifOther]], INDEX('Initiative mapping-DO NOT EDIT'!$C$3:$C$91,MATCH(Table2[[#This Row],[WMPInitiativeActivity]],'Initiative mapping-DO NOT EDIT'!$D$3:$D$91,0))))</f>
        <v>17</v>
      </c>
      <c r="H37" s="47" t="s">
        <v>228</v>
      </c>
      <c r="I37" s="50" t="s">
        <v>229</v>
      </c>
      <c r="J37" s="36" t="str">
        <f>_xlfn.CONCAT([1]!Table2[[#This Row],[UtilityID]],"_", [1]!Table2[[#This Row],[WMPInitiativeCategory]],"_", IF([1]!Table2[[#This Row],[WMPInitiativeActivity]]="","x",IF([1]!Table2[[#This Row],[WMPInitiativeActivity]]="other", [1]!Table2[[#This Row],[ActivityNameifOther]], [1]!Table2[[#This Row],[WMPInitiativeActivity]])),"_",[1]!Table2[[#This Row],[InitiativeActivityID]], "_",YEAR([1]!Table2[[#This Row],[Submission Date]]))</f>
        <v>BVES_Grid Design &amp; System Hardening_Updates to grid topology to minimize risk of ignition in HFTDs  _BVGDSH-007-2_2022</v>
      </c>
      <c r="K37" s="54">
        <v>59</v>
      </c>
      <c r="L37" s="33" t="s">
        <v>127</v>
      </c>
      <c r="M37" s="54" t="s">
        <v>127</v>
      </c>
      <c r="N37" s="54" t="s">
        <v>127</v>
      </c>
      <c r="O37" s="54" t="s">
        <v>127</v>
      </c>
      <c r="P37" s="54" t="s">
        <v>127</v>
      </c>
      <c r="Q37" s="60" t="s">
        <v>127</v>
      </c>
      <c r="R37" s="54" t="s">
        <v>127</v>
      </c>
      <c r="S37" s="54" t="s">
        <v>127</v>
      </c>
      <c r="T37" s="54" t="s">
        <v>127</v>
      </c>
      <c r="U37" s="61"/>
      <c r="V37" s="54" t="s">
        <v>127</v>
      </c>
      <c r="W37" s="28" t="s">
        <v>127</v>
      </c>
      <c r="X37" s="28" t="s">
        <v>127</v>
      </c>
      <c r="Y37" s="28" t="s">
        <v>127</v>
      </c>
      <c r="Z37" s="28"/>
      <c r="AA37" s="33" t="s">
        <v>128</v>
      </c>
      <c r="AB37" s="28" t="s">
        <v>127</v>
      </c>
      <c r="AC37" s="2"/>
      <c r="AD37" s="2"/>
      <c r="AE37" s="27"/>
      <c r="AF37" s="32"/>
      <c r="AG37" s="31"/>
      <c r="AH37" s="31"/>
    </row>
    <row r="38" spans="1:34" customFormat="1" ht="55.15" customHeight="1" x14ac:dyDescent="0.25">
      <c r="A38" s="2" t="str">
        <f>'READ ME FIRST'!$D$12</f>
        <v>BVES</v>
      </c>
      <c r="B38" s="39">
        <f>'READ ME FIRST'!$D$15</f>
        <v>44683</v>
      </c>
      <c r="C38" s="43" t="s">
        <v>230</v>
      </c>
      <c r="D38" s="36" t="str">
        <f>IF(Table2[[#This Row],[WMPInitiativeCategory]]="", "",INDEX('Initiative mapping-DO NOT EDIT'!$H$3:$H$12, MATCH(Table2[[#This Row],[WMPInitiativeCategory]],'Initiative mapping-DO NOT EDIT'!$G$3:$G$12,0)))</f>
        <v>7.3.4.</v>
      </c>
      <c r="E38" s="43" t="s">
        <v>231</v>
      </c>
      <c r="F38" s="29"/>
      <c r="G38" s="2">
        <f>IF(Table2[[#This Row],[WMPInitiativeActivity]]="","x",IF(Table2[[#This Row],[WMPInitiativeActivity]]="other", Table2[[#This Row],[ActivityNameifOther]], INDEX('Initiative mapping-DO NOT EDIT'!$C$3:$C$91,MATCH(Table2[[#This Row],[WMPInitiativeActivity]],'Initiative mapping-DO NOT EDIT'!$D$3:$D$91,0))))</f>
        <v>1</v>
      </c>
      <c r="H38" s="47" t="s">
        <v>232</v>
      </c>
      <c r="I38" s="35" t="s">
        <v>233</v>
      </c>
      <c r="J38" s="36" t="str">
        <f>_xlfn.CONCAT([1]!Table2[[#This Row],[UtilityID]],"_", [1]!Table2[[#This Row],[WMPInitiativeCategory]],"_", IF([1]!Table2[[#This Row],[WMPInitiativeActivity]]="","x",IF([1]!Table2[[#This Row],[WMPInitiativeActivity]]="other", [1]!Table2[[#This Row],[ActivityNameifOther]], [1]!Table2[[#This Row],[WMPInitiativeActivity]])),"_",[1]!Table2[[#This Row],[InitiativeActivityID]], "_",YEAR([1]!Table2[[#This Row],[Submission Date]]))</f>
        <v>BVES_Asset Management &amp; Inspections_Detailed inspections of distribution electric lines and equipment  _BVAMI-001-1_2022</v>
      </c>
      <c r="K38" s="54">
        <v>61</v>
      </c>
      <c r="L38" s="33" t="s">
        <v>234</v>
      </c>
      <c r="M38" s="54">
        <v>29</v>
      </c>
      <c r="N38" s="54">
        <v>0</v>
      </c>
      <c r="O38" s="54">
        <v>5</v>
      </c>
      <c r="P38" s="54">
        <v>11</v>
      </c>
      <c r="Q38" s="60">
        <v>29</v>
      </c>
      <c r="R38" s="54">
        <v>0</v>
      </c>
      <c r="S38" s="54">
        <v>29.58</v>
      </c>
      <c r="T38" s="54">
        <v>29.58</v>
      </c>
      <c r="U38" s="61"/>
      <c r="V38" s="54" t="s">
        <v>127</v>
      </c>
      <c r="W38" s="28" t="s">
        <v>127</v>
      </c>
      <c r="X38" s="28" t="s">
        <v>127</v>
      </c>
      <c r="Y38" s="28" t="s">
        <v>127</v>
      </c>
      <c r="Z38" s="28"/>
      <c r="AA38" s="33" t="s">
        <v>135</v>
      </c>
      <c r="AB38" s="28" t="s">
        <v>127</v>
      </c>
      <c r="AC38" s="2"/>
      <c r="AD38" s="2"/>
      <c r="AE38" s="27"/>
      <c r="AF38" s="32"/>
      <c r="AG38" s="31"/>
      <c r="AH38" s="31"/>
    </row>
    <row r="39" spans="1:34" customFormat="1" ht="72" customHeight="1" x14ac:dyDescent="0.25">
      <c r="A39" s="2" t="str">
        <f>'READ ME FIRST'!$D$12</f>
        <v>BVES</v>
      </c>
      <c r="B39" s="39">
        <f>'READ ME FIRST'!$D$15</f>
        <v>44683</v>
      </c>
      <c r="C39" s="43" t="s">
        <v>230</v>
      </c>
      <c r="D39" s="36" t="str">
        <f>IF(Table2[[#This Row],[WMPInitiativeCategory]]="", "",INDEX('Initiative mapping-DO NOT EDIT'!$H$3:$H$12, MATCH(Table2[[#This Row],[WMPInitiativeCategory]],'Initiative mapping-DO NOT EDIT'!$G$3:$G$12,0)))</f>
        <v>7.3.4.</v>
      </c>
      <c r="E39" s="43" t="s">
        <v>235</v>
      </c>
      <c r="F39" s="29"/>
      <c r="G39" s="2">
        <f>IF(Table2[[#This Row],[WMPInitiativeActivity]]="","x",IF(Table2[[#This Row],[WMPInitiativeActivity]]="other", Table2[[#This Row],[ActivityNameifOther]], INDEX('Initiative mapping-DO NOT EDIT'!$C$3:$C$91,MATCH(Table2[[#This Row],[WMPInitiativeActivity]],'Initiative mapping-DO NOT EDIT'!$D$3:$D$91,0))))</f>
        <v>2</v>
      </c>
      <c r="H39" s="49" t="s">
        <v>222</v>
      </c>
      <c r="I39" s="35" t="s">
        <v>236</v>
      </c>
      <c r="J39" s="36" t="str">
        <f>_xlfn.CONCAT([1]!Table2[[#This Row],[UtilityID]],"_", [1]!Table2[[#This Row],[WMPInitiativeCategory]],"_", IF([1]!Table2[[#This Row],[WMPInitiativeActivity]]="","x",IF([1]!Table2[[#This Row],[WMPInitiativeActivity]]="other", [1]!Table2[[#This Row],[ActivityNameifOther]], [1]!Table2[[#This Row],[WMPInitiativeActivity]])),"_",[1]!Table2[[#This Row],[InitiativeActivityID]], "_",YEAR([1]!Table2[[#This Row],[Submission Date]]))</f>
        <v>BVES_Asset Management &amp; Inspections_Detailed inspections of transmission electric lines and equipment  _BVAMI-002_2022</v>
      </c>
      <c r="K39" s="54" t="s">
        <v>127</v>
      </c>
      <c r="L39" s="33" t="s">
        <v>127</v>
      </c>
      <c r="M39" s="54" t="s">
        <v>127</v>
      </c>
      <c r="N39" s="54" t="s">
        <v>127</v>
      </c>
      <c r="O39" s="54" t="s">
        <v>127</v>
      </c>
      <c r="P39" s="54" t="s">
        <v>127</v>
      </c>
      <c r="Q39" s="60" t="s">
        <v>127</v>
      </c>
      <c r="R39" s="54" t="s">
        <v>127</v>
      </c>
      <c r="S39" s="54" t="s">
        <v>127</v>
      </c>
      <c r="T39" s="54" t="s">
        <v>127</v>
      </c>
      <c r="U39" s="61"/>
      <c r="V39" s="54" t="s">
        <v>127</v>
      </c>
      <c r="W39" s="28" t="s">
        <v>127</v>
      </c>
      <c r="X39" s="28" t="s">
        <v>127</v>
      </c>
      <c r="Y39" s="28" t="s">
        <v>127</v>
      </c>
      <c r="Z39" s="28"/>
      <c r="AA39" s="34" t="s">
        <v>127</v>
      </c>
      <c r="AB39" s="28" t="s">
        <v>127</v>
      </c>
      <c r="AC39" s="2"/>
      <c r="AD39" s="2"/>
      <c r="AE39" s="27"/>
      <c r="AF39" s="32"/>
      <c r="AG39" s="31"/>
      <c r="AH39" s="31"/>
    </row>
    <row r="40" spans="1:34" customFormat="1" ht="51.6" customHeight="1" x14ac:dyDescent="0.25">
      <c r="A40" s="2" t="str">
        <f>'READ ME FIRST'!$D$12</f>
        <v>BVES</v>
      </c>
      <c r="B40" s="39">
        <f>'READ ME FIRST'!$D$15</f>
        <v>44683</v>
      </c>
      <c r="C40" s="43" t="s">
        <v>230</v>
      </c>
      <c r="D40" s="36" t="str">
        <f>IF(Table2[[#This Row],[WMPInitiativeCategory]]="", "",INDEX('Initiative mapping-DO NOT EDIT'!$H$3:$H$12, MATCH(Table2[[#This Row],[WMPInitiativeCategory]],'Initiative mapping-DO NOT EDIT'!$G$3:$G$12,0)))</f>
        <v>7.3.4.</v>
      </c>
      <c r="E40" s="43" t="s">
        <v>237</v>
      </c>
      <c r="F40" s="29"/>
      <c r="G40" s="2">
        <f>IF(Table2[[#This Row],[WMPInitiativeActivity]]="","x",IF(Table2[[#This Row],[WMPInitiativeActivity]]="other", Table2[[#This Row],[ActivityNameifOther]], INDEX('Initiative mapping-DO NOT EDIT'!$C$3:$C$91,MATCH(Table2[[#This Row],[WMPInitiativeActivity]],'Initiative mapping-DO NOT EDIT'!$D$3:$D$91,0))))</f>
        <v>3</v>
      </c>
      <c r="H40" s="47" t="s">
        <v>238</v>
      </c>
      <c r="I40" s="35" t="s">
        <v>239</v>
      </c>
      <c r="J40" s="36" t="str">
        <f>_xlfn.CONCAT([1]!Table2[[#This Row],[UtilityID]],"_", [1]!Table2[[#This Row],[WMPInitiativeCategory]],"_", IF([1]!Table2[[#This Row],[WMPInitiativeActivity]]="","x",IF([1]!Table2[[#This Row],[WMPInitiativeActivity]]="other", [1]!Table2[[#This Row],[ActivityNameifOther]], [1]!Table2[[#This Row],[WMPInitiativeActivity]])),"_",[1]!Table2[[#This Row],[InitiativeActivityID]], "_",YEAR([1]!Table2[[#This Row],[Submission Date]]))</f>
        <v>BVES_Asset Management &amp; Inspections_Improvement of inspections _BVAMI-003_2022</v>
      </c>
      <c r="K40" s="54" t="s">
        <v>127</v>
      </c>
      <c r="L40" s="33" t="s">
        <v>127</v>
      </c>
      <c r="M40" s="54" t="s">
        <v>127</v>
      </c>
      <c r="N40" s="54" t="s">
        <v>127</v>
      </c>
      <c r="O40" s="54" t="s">
        <v>127</v>
      </c>
      <c r="P40" s="54" t="s">
        <v>127</v>
      </c>
      <c r="Q40" s="60" t="s">
        <v>127</v>
      </c>
      <c r="R40" s="54" t="s">
        <v>127</v>
      </c>
      <c r="S40" s="54" t="s">
        <v>127</v>
      </c>
      <c r="T40" s="54" t="s">
        <v>127</v>
      </c>
      <c r="U40" s="61"/>
      <c r="V40" s="54" t="s">
        <v>127</v>
      </c>
      <c r="W40" s="28" t="s">
        <v>127</v>
      </c>
      <c r="X40" s="28" t="s">
        <v>127</v>
      </c>
      <c r="Y40" s="28" t="s">
        <v>127</v>
      </c>
      <c r="Z40" s="28"/>
      <c r="AA40" s="34" t="s">
        <v>127</v>
      </c>
      <c r="AB40" s="28" t="s">
        <v>127</v>
      </c>
      <c r="AC40" s="2"/>
      <c r="AD40" s="2"/>
      <c r="AE40" s="27"/>
      <c r="AF40" s="32"/>
      <c r="AG40" s="31"/>
      <c r="AH40" s="31"/>
    </row>
    <row r="41" spans="1:34" customFormat="1" ht="50.45" customHeight="1" x14ac:dyDescent="0.25">
      <c r="A41" s="2" t="str">
        <f>'READ ME FIRST'!$D$12</f>
        <v>BVES</v>
      </c>
      <c r="B41" s="39">
        <f>'READ ME FIRST'!$D$15</f>
        <v>44683</v>
      </c>
      <c r="C41" s="43" t="s">
        <v>230</v>
      </c>
      <c r="D41" s="36" t="str">
        <f>IF(Table2[[#This Row],[WMPInitiativeCategory]]="", "",INDEX('Initiative mapping-DO NOT EDIT'!$H$3:$H$12, MATCH(Table2[[#This Row],[WMPInitiativeCategory]],'Initiative mapping-DO NOT EDIT'!$G$3:$G$12,0)))</f>
        <v>7.3.4.</v>
      </c>
      <c r="E41" s="43" t="s">
        <v>240</v>
      </c>
      <c r="F41" s="29"/>
      <c r="G41" s="2">
        <f>IF(Table2[[#This Row],[WMPInitiativeActivity]]="","x",IF(Table2[[#This Row],[WMPInitiativeActivity]]="other", Table2[[#This Row],[ActivityNameifOther]], INDEX('Initiative mapping-DO NOT EDIT'!$C$3:$C$91,MATCH(Table2[[#This Row],[WMPInitiativeActivity]],'Initiative mapping-DO NOT EDIT'!$D$3:$D$91,0))))</f>
        <v>4</v>
      </c>
      <c r="H41" s="47" t="s">
        <v>241</v>
      </c>
      <c r="I41" s="35" t="s">
        <v>242</v>
      </c>
      <c r="J41" s="36" t="str">
        <f>_xlfn.CONCAT([1]!Table2[[#This Row],[UtilityID]],"_", [1]!Table2[[#This Row],[WMPInitiativeCategory]],"_", IF([1]!Table2[[#This Row],[WMPInitiativeActivity]]="","x",IF([1]!Table2[[#This Row],[WMPInitiativeActivity]]="other", [1]!Table2[[#This Row],[ActivityNameifOther]], [1]!Table2[[#This Row],[WMPInitiativeActivity]])),"_",[1]!Table2[[#This Row],[InitiativeActivityID]], "_",YEAR([1]!Table2[[#This Row],[Submission Date]]))</f>
        <v>BVES_Asset Management &amp; Inspections_Infrared inspections of distribution electric lines and equipment  _BVAMI-004_2022</v>
      </c>
      <c r="K41" s="54">
        <v>61</v>
      </c>
      <c r="L41" s="33" t="s">
        <v>234</v>
      </c>
      <c r="M41" s="54">
        <v>211</v>
      </c>
      <c r="N41" s="54">
        <v>0</v>
      </c>
      <c r="O41" s="54">
        <v>0</v>
      </c>
      <c r="P41" s="54">
        <v>211</v>
      </c>
      <c r="Q41" s="60">
        <v>211</v>
      </c>
      <c r="R41" s="54">
        <v>0</v>
      </c>
      <c r="S41" s="54">
        <v>0</v>
      </c>
      <c r="T41" s="54">
        <v>211</v>
      </c>
      <c r="U41" s="61"/>
      <c r="V41" s="54" t="s">
        <v>127</v>
      </c>
      <c r="W41" s="28" t="s">
        <v>127</v>
      </c>
      <c r="X41" s="28" t="s">
        <v>127</v>
      </c>
      <c r="Y41" s="28" t="s">
        <v>127</v>
      </c>
      <c r="Z41" s="28"/>
      <c r="AA41" s="33" t="s">
        <v>135</v>
      </c>
      <c r="AB41" s="28" t="s">
        <v>127</v>
      </c>
      <c r="AC41" s="2"/>
      <c r="AD41" s="2"/>
      <c r="AE41" s="27"/>
      <c r="AF41" s="32"/>
      <c r="AG41" s="31"/>
      <c r="AH41" s="31"/>
    </row>
    <row r="42" spans="1:34" customFormat="1" ht="69.599999999999994" customHeight="1" x14ac:dyDescent="0.25">
      <c r="A42" s="2" t="str">
        <f>'READ ME FIRST'!$D$12</f>
        <v>BVES</v>
      </c>
      <c r="B42" s="39">
        <f>'READ ME FIRST'!$D$15</f>
        <v>44683</v>
      </c>
      <c r="C42" s="43" t="s">
        <v>230</v>
      </c>
      <c r="D42" s="36" t="str">
        <f>IF(Table2[[#This Row],[WMPInitiativeCategory]]="", "",INDEX('Initiative mapping-DO NOT EDIT'!$H$3:$H$12, MATCH(Table2[[#This Row],[WMPInitiativeCategory]],'Initiative mapping-DO NOT EDIT'!$G$3:$G$12,0)))</f>
        <v>7.3.4.</v>
      </c>
      <c r="E42" s="43" t="s">
        <v>243</v>
      </c>
      <c r="F42" s="29"/>
      <c r="G42" s="2">
        <f>IF(Table2[[#This Row],[WMPInitiativeActivity]]="","x",IF(Table2[[#This Row],[WMPInitiativeActivity]]="other", Table2[[#This Row],[ActivityNameifOther]], INDEX('Initiative mapping-DO NOT EDIT'!$C$3:$C$91,MATCH(Table2[[#This Row],[WMPInitiativeActivity]],'Initiative mapping-DO NOT EDIT'!$D$3:$D$91,0))))</f>
        <v>5</v>
      </c>
      <c r="H42" s="49" t="s">
        <v>222</v>
      </c>
      <c r="I42" s="35" t="s">
        <v>244</v>
      </c>
      <c r="J42" s="36" t="str">
        <f>_xlfn.CONCAT([1]!Table2[[#This Row],[UtilityID]],"_", [1]!Table2[[#This Row],[WMPInitiativeCategory]],"_", IF([1]!Table2[[#This Row],[WMPInitiativeActivity]]="","x",IF([1]!Table2[[#This Row],[WMPInitiativeActivity]]="other", [1]!Table2[[#This Row],[ActivityNameifOther]], [1]!Table2[[#This Row],[WMPInitiativeActivity]])),"_",[1]!Table2[[#This Row],[InitiativeActivityID]], "_",YEAR([1]!Table2[[#This Row],[Submission Date]]))</f>
        <v>BVES_Asset Management &amp; Inspections_Infrared inspections of transmission electric lines and equipment  _BVAMI-005_2022</v>
      </c>
      <c r="K42" s="54" t="s">
        <v>127</v>
      </c>
      <c r="L42" s="33" t="s">
        <v>127</v>
      </c>
      <c r="M42" s="54" t="s">
        <v>127</v>
      </c>
      <c r="N42" s="54" t="s">
        <v>127</v>
      </c>
      <c r="O42" s="54" t="s">
        <v>127</v>
      </c>
      <c r="P42" s="54" t="s">
        <v>127</v>
      </c>
      <c r="Q42" s="60" t="s">
        <v>127</v>
      </c>
      <c r="R42" s="54" t="s">
        <v>127</v>
      </c>
      <c r="S42" s="54" t="s">
        <v>127</v>
      </c>
      <c r="T42" s="54" t="s">
        <v>127</v>
      </c>
      <c r="U42" s="61"/>
      <c r="V42" s="54" t="s">
        <v>127</v>
      </c>
      <c r="W42" s="28" t="s">
        <v>127</v>
      </c>
      <c r="X42" s="28" t="s">
        <v>127</v>
      </c>
      <c r="Y42" s="28" t="s">
        <v>127</v>
      </c>
      <c r="Z42" s="28"/>
      <c r="AA42" s="34" t="s">
        <v>127</v>
      </c>
      <c r="AB42" s="28" t="s">
        <v>127</v>
      </c>
      <c r="AC42" s="2"/>
      <c r="AD42" s="2"/>
      <c r="AE42" s="27"/>
      <c r="AF42" s="32"/>
      <c r="AG42" s="31"/>
      <c r="AH42" s="31"/>
    </row>
    <row r="43" spans="1:34" customFormat="1" ht="45.6" customHeight="1" x14ac:dyDescent="0.25">
      <c r="A43" s="2" t="str">
        <f>'READ ME FIRST'!$D$12</f>
        <v>BVES</v>
      </c>
      <c r="B43" s="39">
        <f>'READ ME FIRST'!$D$15</f>
        <v>44683</v>
      </c>
      <c r="C43" s="43" t="s">
        <v>230</v>
      </c>
      <c r="D43" s="36" t="str">
        <f>IF(Table2[[#This Row],[WMPInitiativeCategory]]="", "",INDEX('Initiative mapping-DO NOT EDIT'!$H$3:$H$12, MATCH(Table2[[#This Row],[WMPInitiativeCategory]],'Initiative mapping-DO NOT EDIT'!$G$3:$G$12,0)))</f>
        <v>7.3.4.</v>
      </c>
      <c r="E43" s="43" t="s">
        <v>245</v>
      </c>
      <c r="F43" s="29"/>
      <c r="G43" s="2">
        <f>IF(Table2[[#This Row],[WMPInitiativeActivity]]="","x",IF(Table2[[#This Row],[WMPInitiativeActivity]]="other", Table2[[#This Row],[ActivityNameifOther]], INDEX('Initiative mapping-DO NOT EDIT'!$C$3:$C$91,MATCH(Table2[[#This Row],[WMPInitiativeActivity]],'Initiative mapping-DO NOT EDIT'!$D$3:$D$91,0))))</f>
        <v>6</v>
      </c>
      <c r="H43" s="47" t="s">
        <v>246</v>
      </c>
      <c r="I43" s="35" t="s">
        <v>247</v>
      </c>
      <c r="J43" s="36" t="str">
        <f>_xlfn.CONCAT([1]!Table2[[#This Row],[UtilityID]],"_", [1]!Table2[[#This Row],[WMPInitiativeCategory]],"_", IF([1]!Table2[[#This Row],[WMPInitiativeActivity]]="","x",IF([1]!Table2[[#This Row],[WMPInitiativeActivity]]="other", [1]!Table2[[#This Row],[ActivityNameifOther]], [1]!Table2[[#This Row],[WMPInitiativeActivity]])),"_",[1]!Table2[[#This Row],[InitiativeActivityID]], "_",YEAR([1]!Table2[[#This Row],[Submission Date]]))</f>
        <v>BVES_Asset Management &amp; Inspections_Intrusive pole inspections  _BVAMI-006_2022</v>
      </c>
      <c r="K43" s="54">
        <v>120</v>
      </c>
      <c r="L43" s="33" t="s">
        <v>218</v>
      </c>
      <c r="M43" s="54">
        <v>850</v>
      </c>
      <c r="N43" s="54">
        <v>0</v>
      </c>
      <c r="O43" s="54">
        <v>0</v>
      </c>
      <c r="P43" s="54">
        <v>300</v>
      </c>
      <c r="Q43" s="60">
        <v>850</v>
      </c>
      <c r="R43" s="54">
        <v>0</v>
      </c>
      <c r="S43" s="54">
        <v>619</v>
      </c>
      <c r="T43" s="54">
        <v>853</v>
      </c>
      <c r="U43" s="61"/>
      <c r="V43" s="54" t="s">
        <v>127</v>
      </c>
      <c r="W43" s="28" t="s">
        <v>127</v>
      </c>
      <c r="X43" s="28" t="s">
        <v>127</v>
      </c>
      <c r="Y43" s="28" t="s">
        <v>127</v>
      </c>
      <c r="Z43" s="28"/>
      <c r="AA43" s="33" t="s">
        <v>135</v>
      </c>
      <c r="AB43" s="28" t="s">
        <v>127</v>
      </c>
      <c r="AC43" s="2"/>
      <c r="AD43" s="2"/>
      <c r="AE43" s="27"/>
      <c r="AF43" s="32"/>
      <c r="AG43" s="31"/>
      <c r="AH43" s="31"/>
    </row>
    <row r="44" spans="1:34" customFormat="1" ht="60" customHeight="1" x14ac:dyDescent="0.25">
      <c r="A44" s="2" t="str">
        <f>'READ ME FIRST'!$D$12</f>
        <v>BVES</v>
      </c>
      <c r="B44" s="39">
        <f>'READ ME FIRST'!$D$15</f>
        <v>44683</v>
      </c>
      <c r="C44" s="43" t="s">
        <v>230</v>
      </c>
      <c r="D44" s="36" t="str">
        <f>IF(Table2[[#This Row],[WMPInitiativeCategory]]="", "",INDEX('Initiative mapping-DO NOT EDIT'!$H$3:$H$12, MATCH(Table2[[#This Row],[WMPInitiativeCategory]],'Initiative mapping-DO NOT EDIT'!$G$3:$G$12,0)))</f>
        <v>7.3.4.</v>
      </c>
      <c r="E44" s="43" t="s">
        <v>248</v>
      </c>
      <c r="F44" s="29"/>
      <c r="G44" s="2">
        <f>IF(Table2[[#This Row],[WMPInitiativeActivity]]="","x",IF(Table2[[#This Row],[WMPInitiativeActivity]]="other", Table2[[#This Row],[ActivityNameifOther]], INDEX('Initiative mapping-DO NOT EDIT'!$C$3:$C$91,MATCH(Table2[[#This Row],[WMPInitiativeActivity]],'Initiative mapping-DO NOT EDIT'!$D$3:$D$91,0))))</f>
        <v>7</v>
      </c>
      <c r="H44" s="47" t="s">
        <v>249</v>
      </c>
      <c r="I44" s="35" t="s">
        <v>250</v>
      </c>
      <c r="J44" s="36" t="str">
        <f>_xlfn.CONCAT([1]!Table2[[#This Row],[UtilityID]],"_", [1]!Table2[[#This Row],[WMPInitiativeCategory]],"_", IF([1]!Table2[[#This Row],[WMPInitiativeActivity]]="","x",IF([1]!Table2[[#This Row],[WMPInitiativeActivity]]="other", [1]!Table2[[#This Row],[ActivityNameifOther]], [1]!Table2[[#This Row],[WMPInitiativeActivity]])),"_",[1]!Table2[[#This Row],[InitiativeActivityID]], "_",YEAR([1]!Table2[[#This Row],[Submission Date]]))</f>
        <v>BVES_Asset Management &amp; Inspections_LiDAR inspections of distribution electric lines and equipment _BVAMI-007-1_2022</v>
      </c>
      <c r="K44" s="54">
        <v>120</v>
      </c>
      <c r="L44" s="33" t="s">
        <v>251</v>
      </c>
      <c r="M44" s="54">
        <v>211</v>
      </c>
      <c r="N44" s="54">
        <v>0</v>
      </c>
      <c r="O44" s="54">
        <v>0</v>
      </c>
      <c r="P44" s="54">
        <v>211</v>
      </c>
      <c r="Q44" s="60">
        <v>211</v>
      </c>
      <c r="R44" s="54">
        <v>0</v>
      </c>
      <c r="S44" s="54">
        <v>0</v>
      </c>
      <c r="T44" s="54">
        <v>211</v>
      </c>
      <c r="U44" s="61"/>
      <c r="V44" s="54" t="s">
        <v>127</v>
      </c>
      <c r="W44" s="28" t="s">
        <v>127</v>
      </c>
      <c r="X44" s="28" t="s">
        <v>127</v>
      </c>
      <c r="Y44" s="28" t="s">
        <v>127</v>
      </c>
      <c r="Z44" s="28"/>
      <c r="AA44" s="33" t="s">
        <v>135</v>
      </c>
      <c r="AB44" s="28" t="s">
        <v>127</v>
      </c>
      <c r="AC44" s="2"/>
      <c r="AD44" s="2"/>
      <c r="AE44" s="27"/>
      <c r="AF44" s="32"/>
      <c r="AG44" s="31"/>
      <c r="AH44" s="31"/>
    </row>
    <row r="45" spans="1:34" customFormat="1" ht="69.599999999999994" customHeight="1" x14ac:dyDescent="0.25">
      <c r="A45" s="2" t="str">
        <f>'READ ME FIRST'!$D$12</f>
        <v>BVES</v>
      </c>
      <c r="B45" s="39">
        <f>'READ ME FIRST'!$D$15</f>
        <v>44683</v>
      </c>
      <c r="C45" s="43" t="s">
        <v>230</v>
      </c>
      <c r="D45" s="36" t="str">
        <f>IF(Table2[[#This Row],[WMPInitiativeCategory]]="", "",INDEX('Initiative mapping-DO NOT EDIT'!$H$3:$H$12, MATCH(Table2[[#This Row],[WMPInitiativeCategory]],'Initiative mapping-DO NOT EDIT'!$G$3:$G$12,0)))</f>
        <v>7.3.4.</v>
      </c>
      <c r="E45" s="43" t="s">
        <v>252</v>
      </c>
      <c r="F45" s="29"/>
      <c r="G45" s="2">
        <f>IF(Table2[[#This Row],[WMPInitiativeActivity]]="","x",IF(Table2[[#This Row],[WMPInitiativeActivity]]="other", Table2[[#This Row],[ActivityNameifOther]], INDEX('Initiative mapping-DO NOT EDIT'!$C$3:$C$91,MATCH(Table2[[#This Row],[WMPInitiativeActivity]],'Initiative mapping-DO NOT EDIT'!$D$3:$D$91,0))))</f>
        <v>8</v>
      </c>
      <c r="H45" s="49" t="s">
        <v>222</v>
      </c>
      <c r="I45" s="35" t="s">
        <v>253</v>
      </c>
      <c r="J45" s="36" t="str">
        <f>_xlfn.CONCAT([1]!Table2[[#This Row],[UtilityID]],"_", [1]!Table2[[#This Row],[WMPInitiativeCategory]],"_", IF([1]!Table2[[#This Row],[WMPInitiativeActivity]]="","x",IF([1]!Table2[[#This Row],[WMPInitiativeActivity]]="other", [1]!Table2[[#This Row],[ActivityNameifOther]], [1]!Table2[[#This Row],[WMPInitiativeActivity]])),"_",[1]!Table2[[#This Row],[InitiativeActivityID]], "_",YEAR([1]!Table2[[#This Row],[Submission Date]]))</f>
        <v>BVES_Asset Management &amp; Inspections_LiDAR inspections of transmission electric lines and equipment _BVAMI-008_2022</v>
      </c>
      <c r="K45" s="54" t="s">
        <v>127</v>
      </c>
      <c r="L45" s="33" t="s">
        <v>127</v>
      </c>
      <c r="M45" s="54" t="s">
        <v>127</v>
      </c>
      <c r="N45" s="54" t="s">
        <v>127</v>
      </c>
      <c r="O45" s="54" t="s">
        <v>127</v>
      </c>
      <c r="P45" s="54" t="s">
        <v>127</v>
      </c>
      <c r="Q45" s="60" t="s">
        <v>127</v>
      </c>
      <c r="R45" s="54" t="s">
        <v>127</v>
      </c>
      <c r="S45" s="54" t="s">
        <v>127</v>
      </c>
      <c r="T45" s="54" t="s">
        <v>127</v>
      </c>
      <c r="U45" s="61"/>
      <c r="V45" s="54" t="s">
        <v>127</v>
      </c>
      <c r="W45" s="28" t="s">
        <v>127</v>
      </c>
      <c r="X45" s="28" t="s">
        <v>127</v>
      </c>
      <c r="Y45" s="28" t="s">
        <v>127</v>
      </c>
      <c r="Z45" s="28"/>
      <c r="AA45" s="34" t="s">
        <v>127</v>
      </c>
      <c r="AB45" s="28" t="s">
        <v>127</v>
      </c>
      <c r="AC45" s="2"/>
      <c r="AD45" s="2"/>
      <c r="AE45" s="27"/>
      <c r="AF45" s="32"/>
      <c r="AG45" s="31"/>
      <c r="AH45" s="31"/>
    </row>
    <row r="46" spans="1:34" customFormat="1" ht="63.6" customHeight="1" x14ac:dyDescent="0.25">
      <c r="A46" s="2" t="str">
        <f>'READ ME FIRST'!$D$12</f>
        <v>BVES</v>
      </c>
      <c r="B46" s="39">
        <f>'READ ME FIRST'!$D$15</f>
        <v>44683</v>
      </c>
      <c r="C46" s="43" t="s">
        <v>230</v>
      </c>
      <c r="D46" s="36" t="str">
        <f>IF(Table2[[#This Row],[WMPInitiativeCategory]]="", "",INDEX('Initiative mapping-DO NOT EDIT'!$H$3:$H$12, MATCH(Table2[[#This Row],[WMPInitiativeCategory]],'Initiative mapping-DO NOT EDIT'!$G$3:$G$12,0)))</f>
        <v>7.3.4.</v>
      </c>
      <c r="E46" s="43" t="s">
        <v>254</v>
      </c>
      <c r="F46" s="29"/>
      <c r="G46" s="2">
        <f>IF(Table2[[#This Row],[WMPInitiativeActivity]]="","x",IF(Table2[[#This Row],[WMPInitiativeActivity]]="other", Table2[[#This Row],[ActivityNameifOther]], INDEX('Initiative mapping-DO NOT EDIT'!$C$3:$C$91,MATCH(Table2[[#This Row],[WMPInitiativeActivity]],'Initiative mapping-DO NOT EDIT'!$D$3:$D$91,0))))</f>
        <v>9</v>
      </c>
      <c r="H46" s="47" t="s">
        <v>255</v>
      </c>
      <c r="I46" s="35" t="s">
        <v>256</v>
      </c>
      <c r="J46" s="36" t="str">
        <f>_xlfn.CONCAT([1]!Table2[[#This Row],[UtilityID]],"_", [1]!Table2[[#This Row],[WMPInitiativeCategory]],"_", IF([1]!Table2[[#This Row],[WMPInitiativeActivity]]="","x",IF([1]!Table2[[#This Row],[WMPInitiativeActivity]]="other", [1]!Table2[[#This Row],[ActivityNameifOther]], [1]!Table2[[#This Row],[WMPInitiativeActivity]])),"_",[1]!Table2[[#This Row],[InitiativeActivityID]], "_",YEAR([1]!Table2[[#This Row],[Submission Date]]))</f>
        <v>BVES_Asset Management &amp; Inspections_Other discretionary inspection of distribution electric lines and equipment, beyond inspections mandated by rules and regulations  _BVAMI-009_2022</v>
      </c>
      <c r="K46" s="54">
        <v>119</v>
      </c>
      <c r="L46" s="33" t="s">
        <v>234</v>
      </c>
      <c r="M46" s="54">
        <v>211</v>
      </c>
      <c r="N46" s="54">
        <v>0</v>
      </c>
      <c r="O46" s="54">
        <v>0</v>
      </c>
      <c r="P46" s="54">
        <v>211</v>
      </c>
      <c r="Q46" s="60">
        <v>211</v>
      </c>
      <c r="R46" s="54">
        <v>0</v>
      </c>
      <c r="S46" s="54">
        <v>0</v>
      </c>
      <c r="T46" s="54">
        <v>211</v>
      </c>
      <c r="U46" s="61"/>
      <c r="V46" s="54" t="s">
        <v>127</v>
      </c>
      <c r="W46" s="28" t="s">
        <v>127</v>
      </c>
      <c r="X46" s="28" t="s">
        <v>127</v>
      </c>
      <c r="Y46" s="28" t="s">
        <v>127</v>
      </c>
      <c r="Z46" s="28"/>
      <c r="AA46" s="34" t="s">
        <v>135</v>
      </c>
      <c r="AB46" s="28" t="s">
        <v>127</v>
      </c>
      <c r="AC46" s="2"/>
      <c r="AD46" s="2"/>
      <c r="AE46" s="27"/>
      <c r="AF46" s="32"/>
      <c r="AG46" s="31"/>
      <c r="AH46" s="31"/>
    </row>
    <row r="47" spans="1:34" customFormat="1" ht="70.900000000000006" customHeight="1" x14ac:dyDescent="0.25">
      <c r="A47" s="2" t="str">
        <f>'READ ME FIRST'!$D$12</f>
        <v>BVES</v>
      </c>
      <c r="B47" s="39">
        <f>'READ ME FIRST'!$D$15</f>
        <v>44683</v>
      </c>
      <c r="C47" s="43" t="s">
        <v>230</v>
      </c>
      <c r="D47" s="36" t="str">
        <f>IF(Table2[[#This Row],[WMPInitiativeCategory]]="", "",INDEX('Initiative mapping-DO NOT EDIT'!$H$3:$H$12, MATCH(Table2[[#This Row],[WMPInitiativeCategory]],'Initiative mapping-DO NOT EDIT'!$G$3:$G$12,0)))</f>
        <v>7.3.4.</v>
      </c>
      <c r="E47" s="43" t="s">
        <v>254</v>
      </c>
      <c r="F47" s="29"/>
      <c r="G47" s="2">
        <f>IF(Table2[[#This Row],[WMPInitiativeActivity]]="","x",IF(Table2[[#This Row],[WMPInitiativeActivity]]="other", Table2[[#This Row],[ActivityNameifOther]], INDEX('Initiative mapping-DO NOT EDIT'!$C$3:$C$91,MATCH(Table2[[#This Row],[WMPInitiativeActivity]],'Initiative mapping-DO NOT EDIT'!$D$3:$D$91,0))))</f>
        <v>9</v>
      </c>
      <c r="H47" s="47" t="s">
        <v>257</v>
      </c>
      <c r="I47" s="35" t="s">
        <v>258</v>
      </c>
      <c r="J47" s="36" t="str">
        <f>_xlfn.CONCAT([1]!Table2[[#This Row],[UtilityID]],"_", [1]!Table2[[#This Row],[WMPInitiativeCategory]],"_", IF([1]!Table2[[#This Row],[WMPInitiativeActivity]]="","x",IF([1]!Table2[[#This Row],[WMPInitiativeActivity]]="other", [1]!Table2[[#This Row],[ActivityNameifOther]], [1]!Table2[[#This Row],[WMPInitiativeActivity]])),"_",[1]!Table2[[#This Row],[InitiativeActivityID]], "_",YEAR([1]!Table2[[#This Row],[Submission Date]]))</f>
        <v>BVES_Asset Management &amp; Inspections_Other discretionary inspection of distribution electric lines and equipment, beyond inspections mandated by rules and regulations  _BVAMI-009-1_2022</v>
      </c>
      <c r="K47" s="54"/>
      <c r="L47" s="33" t="s">
        <v>234</v>
      </c>
      <c r="M47" s="54">
        <v>211</v>
      </c>
      <c r="N47" s="54">
        <v>0</v>
      </c>
      <c r="O47" s="54">
        <v>0</v>
      </c>
      <c r="P47" s="54">
        <v>211</v>
      </c>
      <c r="Q47" s="60">
        <v>211</v>
      </c>
      <c r="R47" s="54">
        <v>0</v>
      </c>
      <c r="S47" s="54">
        <v>0</v>
      </c>
      <c r="T47" s="54">
        <v>211</v>
      </c>
      <c r="U47" s="61"/>
      <c r="V47" s="54" t="s">
        <v>127</v>
      </c>
      <c r="W47" s="28" t="s">
        <v>127</v>
      </c>
      <c r="X47" s="28" t="s">
        <v>127</v>
      </c>
      <c r="Y47" s="28" t="s">
        <v>127</v>
      </c>
      <c r="Z47" s="28"/>
      <c r="AA47" s="33" t="s">
        <v>135</v>
      </c>
      <c r="AB47" s="28" t="s">
        <v>127</v>
      </c>
      <c r="AC47" s="2"/>
      <c r="AD47" s="2"/>
      <c r="AE47" s="27"/>
      <c r="AF47" s="32"/>
      <c r="AG47" s="31"/>
      <c r="AH47" s="31"/>
    </row>
    <row r="48" spans="1:34" customFormat="1" ht="69.599999999999994" customHeight="1" x14ac:dyDescent="0.25">
      <c r="A48" s="2" t="str">
        <f>'READ ME FIRST'!$D$12</f>
        <v>BVES</v>
      </c>
      <c r="B48" s="39">
        <f>'READ ME FIRST'!$D$15</f>
        <v>44683</v>
      </c>
      <c r="C48" s="43" t="s">
        <v>230</v>
      </c>
      <c r="D48" s="36" t="str">
        <f>IF(Table2[[#This Row],[WMPInitiativeCategory]]="", "",INDEX('Initiative mapping-DO NOT EDIT'!$H$3:$H$12, MATCH(Table2[[#This Row],[WMPInitiativeCategory]],'Initiative mapping-DO NOT EDIT'!$G$3:$G$12,0)))</f>
        <v>7.3.4.</v>
      </c>
      <c r="E48" s="43" t="s">
        <v>259</v>
      </c>
      <c r="F48" s="29"/>
      <c r="G48" s="2">
        <f>IF(Table2[[#This Row],[WMPInitiativeActivity]]="","x",IF(Table2[[#This Row],[WMPInitiativeActivity]]="other", Table2[[#This Row],[ActivityNameifOther]], INDEX('Initiative mapping-DO NOT EDIT'!$C$3:$C$91,MATCH(Table2[[#This Row],[WMPInitiativeActivity]],'Initiative mapping-DO NOT EDIT'!$D$3:$D$91,0))))</f>
        <v>10</v>
      </c>
      <c r="H48" s="49" t="s">
        <v>222</v>
      </c>
      <c r="I48" s="35" t="s">
        <v>260</v>
      </c>
      <c r="J48" s="36" t="str">
        <f>_xlfn.CONCAT([1]!Table2[[#This Row],[UtilityID]],"_", [1]!Table2[[#This Row],[WMPInitiativeCategory]],"_", IF([1]!Table2[[#This Row],[WMPInitiativeActivity]]="","x",IF([1]!Table2[[#This Row],[WMPInitiativeActivity]]="other", [1]!Table2[[#This Row],[ActivityNameifOther]], [1]!Table2[[#This Row],[WMPInitiativeActivity]])),"_",[1]!Table2[[#This Row],[InitiativeActivityID]], "_",YEAR([1]!Table2[[#This Row],[Submission Date]]))</f>
        <v>BVES_Asset Management &amp; Inspections_Other discretionary inspection of transmission electric lines and _BVAMI-010_2022</v>
      </c>
      <c r="K48" s="54" t="s">
        <v>127</v>
      </c>
      <c r="L48" s="33" t="s">
        <v>127</v>
      </c>
      <c r="M48" s="54" t="s">
        <v>127</v>
      </c>
      <c r="N48" s="54" t="s">
        <v>127</v>
      </c>
      <c r="O48" s="54" t="s">
        <v>127</v>
      </c>
      <c r="P48" s="54" t="s">
        <v>127</v>
      </c>
      <c r="Q48" s="60" t="s">
        <v>127</v>
      </c>
      <c r="R48" s="54" t="s">
        <v>127</v>
      </c>
      <c r="S48" s="54" t="s">
        <v>127</v>
      </c>
      <c r="T48" s="54" t="s">
        <v>127</v>
      </c>
      <c r="U48" s="61"/>
      <c r="V48" s="54" t="s">
        <v>127</v>
      </c>
      <c r="W48" s="28" t="s">
        <v>127</v>
      </c>
      <c r="X48" s="28" t="s">
        <v>127</v>
      </c>
      <c r="Y48" s="28" t="s">
        <v>127</v>
      </c>
      <c r="Z48" s="28"/>
      <c r="AA48" s="34" t="s">
        <v>127</v>
      </c>
      <c r="AB48" s="28" t="s">
        <v>127</v>
      </c>
      <c r="AC48" s="2"/>
      <c r="AD48" s="2"/>
      <c r="AE48" s="27"/>
      <c r="AF48" s="32"/>
      <c r="AG48" s="31"/>
      <c r="AH48" s="31"/>
    </row>
    <row r="49" spans="1:34" customFormat="1" ht="58.9" customHeight="1" x14ac:dyDescent="0.25">
      <c r="A49" s="2" t="str">
        <f>'READ ME FIRST'!$D$12</f>
        <v>BVES</v>
      </c>
      <c r="B49" s="39">
        <f>'READ ME FIRST'!$D$15</f>
        <v>44683</v>
      </c>
      <c r="C49" s="43" t="s">
        <v>230</v>
      </c>
      <c r="D49" s="36" t="str">
        <f>IF(Table2[[#This Row],[WMPInitiativeCategory]]="", "",INDEX('Initiative mapping-DO NOT EDIT'!$H$3:$H$12, MATCH(Table2[[#This Row],[WMPInitiativeCategory]],'Initiative mapping-DO NOT EDIT'!$G$3:$G$12,0)))</f>
        <v>7.3.4.</v>
      </c>
      <c r="E49" s="43" t="s">
        <v>261</v>
      </c>
      <c r="F49" s="29"/>
      <c r="G49" s="2">
        <f>IF(Table2[[#This Row],[WMPInitiativeActivity]]="","x",IF(Table2[[#This Row],[WMPInitiativeActivity]]="other", Table2[[#This Row],[ActivityNameifOther]], INDEX('Initiative mapping-DO NOT EDIT'!$C$3:$C$91,MATCH(Table2[[#This Row],[WMPInitiativeActivity]],'Initiative mapping-DO NOT EDIT'!$D$3:$D$91,0))))</f>
        <v>11</v>
      </c>
      <c r="H49" s="47" t="s">
        <v>262</v>
      </c>
      <c r="I49" s="35" t="s">
        <v>263</v>
      </c>
      <c r="J49" s="36" t="str">
        <f>_xlfn.CONCAT([1]!Table2[[#This Row],[UtilityID]],"_", [1]!Table2[[#This Row],[WMPInitiativeCategory]],"_", IF([1]!Table2[[#This Row],[WMPInitiativeActivity]]="","x",IF([1]!Table2[[#This Row],[WMPInitiativeActivity]]="other", [1]!Table2[[#This Row],[ActivityNameifOther]], [1]!Table2[[#This Row],[WMPInitiativeActivity]])),"_",[1]!Table2[[#This Row],[InitiativeActivityID]], "_",YEAR([1]!Table2[[#This Row],[Submission Date]]))</f>
        <v>BVES_Asset Management &amp; Inspections_Patrol inspections of distribution electric lines and equipment  _BVAMI-011-1_2022</v>
      </c>
      <c r="K49" s="54">
        <v>118</v>
      </c>
      <c r="L49" s="33" t="s">
        <v>234</v>
      </c>
      <c r="M49" s="54">
        <v>211</v>
      </c>
      <c r="N49" s="54">
        <v>25</v>
      </c>
      <c r="O49" s="54">
        <v>75</v>
      </c>
      <c r="P49" s="54">
        <v>211</v>
      </c>
      <c r="Q49" s="60">
        <v>211</v>
      </c>
      <c r="R49" s="54">
        <v>83.2</v>
      </c>
      <c r="S49" s="54">
        <v>83.2</v>
      </c>
      <c r="T49" s="54">
        <v>158.16</v>
      </c>
      <c r="U49" s="61"/>
      <c r="V49" s="54" t="s">
        <v>127</v>
      </c>
      <c r="W49" s="28" t="s">
        <v>127</v>
      </c>
      <c r="X49" s="28" t="s">
        <v>127</v>
      </c>
      <c r="Y49" s="28" t="s">
        <v>127</v>
      </c>
      <c r="Z49" s="28"/>
      <c r="AA49" s="33" t="s">
        <v>135</v>
      </c>
      <c r="AB49" s="28" t="s">
        <v>127</v>
      </c>
      <c r="AC49" s="2"/>
      <c r="AD49" s="2"/>
      <c r="AE49" s="27"/>
      <c r="AF49" s="32"/>
      <c r="AG49" s="31"/>
      <c r="AH49" s="31"/>
    </row>
    <row r="50" spans="1:34" customFormat="1" ht="73.150000000000006" customHeight="1" x14ac:dyDescent="0.25">
      <c r="A50" s="2" t="str">
        <f>'READ ME FIRST'!$D$12</f>
        <v>BVES</v>
      </c>
      <c r="B50" s="39">
        <f>'READ ME FIRST'!$D$15</f>
        <v>44683</v>
      </c>
      <c r="C50" s="43" t="s">
        <v>230</v>
      </c>
      <c r="D50" s="36" t="str">
        <f>IF(Table2[[#This Row],[WMPInitiativeCategory]]="", "",INDEX('Initiative mapping-DO NOT EDIT'!$H$3:$H$12, MATCH(Table2[[#This Row],[WMPInitiativeCategory]],'Initiative mapping-DO NOT EDIT'!$G$3:$G$12,0)))</f>
        <v>7.3.4.</v>
      </c>
      <c r="E50" s="43" t="s">
        <v>264</v>
      </c>
      <c r="F50" s="29"/>
      <c r="G50" s="2">
        <f>IF(Table2[[#This Row],[WMPInitiativeActivity]]="","x",IF(Table2[[#This Row],[WMPInitiativeActivity]]="other", Table2[[#This Row],[ActivityNameifOther]], INDEX('Initiative mapping-DO NOT EDIT'!$C$3:$C$91,MATCH(Table2[[#This Row],[WMPInitiativeActivity]],'Initiative mapping-DO NOT EDIT'!$D$3:$D$91,0))))</f>
        <v>12</v>
      </c>
      <c r="H50" s="49" t="s">
        <v>222</v>
      </c>
      <c r="I50" s="35" t="s">
        <v>265</v>
      </c>
      <c r="J50" s="36" t="str">
        <f>_xlfn.CONCAT([1]!Table2[[#This Row],[UtilityID]],"_", [1]!Table2[[#This Row],[WMPInitiativeCategory]],"_", IF([1]!Table2[[#This Row],[WMPInitiativeActivity]]="","x",IF([1]!Table2[[#This Row],[WMPInitiativeActivity]]="other", [1]!Table2[[#This Row],[ActivityNameifOther]], [1]!Table2[[#This Row],[WMPInitiativeActivity]])),"_",[1]!Table2[[#This Row],[InitiativeActivityID]], "_",YEAR([1]!Table2[[#This Row],[Submission Date]]))</f>
        <v>BVES_Asset Management &amp; Inspections_Patrol inspections of transmission electric lines and equipment  _BVAMI-012_2022</v>
      </c>
      <c r="K50" s="54" t="s">
        <v>127</v>
      </c>
      <c r="L50" s="33" t="s">
        <v>127</v>
      </c>
      <c r="M50" s="54" t="s">
        <v>127</v>
      </c>
      <c r="N50" s="54" t="s">
        <v>127</v>
      </c>
      <c r="O50" s="54" t="s">
        <v>127</v>
      </c>
      <c r="P50" s="54" t="s">
        <v>127</v>
      </c>
      <c r="Q50" s="60" t="s">
        <v>127</v>
      </c>
      <c r="R50" s="54" t="s">
        <v>127</v>
      </c>
      <c r="S50" s="54" t="s">
        <v>127</v>
      </c>
      <c r="T50" s="54" t="s">
        <v>127</v>
      </c>
      <c r="U50" s="61"/>
      <c r="V50" s="54" t="s">
        <v>127</v>
      </c>
      <c r="W50" s="28" t="s">
        <v>127</v>
      </c>
      <c r="X50" s="28" t="s">
        <v>127</v>
      </c>
      <c r="Y50" s="28" t="s">
        <v>127</v>
      </c>
      <c r="Z50" s="28"/>
      <c r="AA50" s="34" t="s">
        <v>127</v>
      </c>
      <c r="AB50" s="28" t="s">
        <v>127</v>
      </c>
      <c r="AC50" s="2"/>
      <c r="AD50" s="2"/>
      <c r="AE50" s="27"/>
      <c r="AF50" s="32"/>
      <c r="AG50" s="31"/>
      <c r="AH50" s="31"/>
    </row>
    <row r="51" spans="1:34" customFormat="1" ht="56.45" customHeight="1" x14ac:dyDescent="0.25">
      <c r="A51" s="2" t="str">
        <f>'READ ME FIRST'!$D$12</f>
        <v>BVES</v>
      </c>
      <c r="B51" s="39">
        <f>'READ ME FIRST'!$D$15</f>
        <v>44683</v>
      </c>
      <c r="C51" s="43" t="s">
        <v>230</v>
      </c>
      <c r="D51" s="36" t="str">
        <f>IF(Table2[[#This Row],[WMPInitiativeCategory]]="", "",INDEX('Initiative mapping-DO NOT EDIT'!$H$3:$H$12, MATCH(Table2[[#This Row],[WMPInitiativeCategory]],'Initiative mapping-DO NOT EDIT'!$G$3:$G$12,0)))</f>
        <v>7.3.4.</v>
      </c>
      <c r="E51" s="43" t="s">
        <v>266</v>
      </c>
      <c r="F51" s="29"/>
      <c r="G51" s="2">
        <f>IF(Table2[[#This Row],[WMPInitiativeActivity]]="","x",IF(Table2[[#This Row],[WMPInitiativeActivity]]="other", Table2[[#This Row],[ActivityNameifOther]], INDEX('Initiative mapping-DO NOT EDIT'!$C$3:$C$91,MATCH(Table2[[#This Row],[WMPInitiativeActivity]],'Initiative mapping-DO NOT EDIT'!$D$3:$D$91,0))))</f>
        <v>13</v>
      </c>
      <c r="H51" s="47" t="s">
        <v>267</v>
      </c>
      <c r="I51" s="50" t="s">
        <v>268</v>
      </c>
      <c r="J51" s="36" t="str">
        <f>_xlfn.CONCAT([1]!Table2[[#This Row],[UtilityID]],"_", [1]!Table2[[#This Row],[WMPInitiativeCategory]],"_", IF([1]!Table2[[#This Row],[WMPInitiativeActivity]]="","x",IF([1]!Table2[[#This Row],[WMPInitiativeActivity]]="other", [1]!Table2[[#This Row],[ActivityNameifOther]], [1]!Table2[[#This Row],[WMPInitiativeActivity]])),"_",[1]!Table2[[#This Row],[InitiativeActivityID]], "_",YEAR([1]!Table2[[#This Row],[Submission Date]]))</f>
        <v>BVES_Asset Management &amp; Inspections_Pole loading assessment program to determine safety factor  _BVGDSH-015-3
BVAMI-013_2022</v>
      </c>
      <c r="K51" s="54">
        <v>113</v>
      </c>
      <c r="L51" s="33" t="s">
        <v>218</v>
      </c>
      <c r="M51" s="54">
        <v>225</v>
      </c>
      <c r="N51" s="54">
        <v>0</v>
      </c>
      <c r="O51" s="54">
        <v>75</v>
      </c>
      <c r="P51" s="54">
        <v>150</v>
      </c>
      <c r="Q51" s="54">
        <v>225</v>
      </c>
      <c r="R51" s="54">
        <v>28</v>
      </c>
      <c r="S51" s="54">
        <v>148</v>
      </c>
      <c r="T51" s="54">
        <v>294</v>
      </c>
      <c r="U51" s="61"/>
      <c r="V51" s="54" t="s">
        <v>127</v>
      </c>
      <c r="W51" s="28" t="s">
        <v>127</v>
      </c>
      <c r="X51" s="28" t="s">
        <v>127</v>
      </c>
      <c r="Y51" s="28" t="s">
        <v>127</v>
      </c>
      <c r="Z51" s="28"/>
      <c r="AA51" s="33" t="s">
        <v>135</v>
      </c>
      <c r="AB51" s="28" t="s">
        <v>127</v>
      </c>
      <c r="AC51" s="2"/>
      <c r="AD51" s="2"/>
      <c r="AE51" s="27"/>
      <c r="AF51" s="32"/>
      <c r="AG51" s="31"/>
      <c r="AH51" s="31"/>
    </row>
    <row r="52" spans="1:34" customFormat="1" ht="56.45" customHeight="1" x14ac:dyDescent="0.25">
      <c r="A52" s="2" t="str">
        <f>'READ ME FIRST'!$D$12</f>
        <v>BVES</v>
      </c>
      <c r="B52" s="39">
        <f>'READ ME FIRST'!$D$15</f>
        <v>44683</v>
      </c>
      <c r="C52" s="43" t="s">
        <v>230</v>
      </c>
      <c r="D52" s="36" t="str">
        <f>IF(Table2[[#This Row],[WMPInitiativeCategory]]="", "",INDEX('Initiative mapping-DO NOT EDIT'!$H$3:$H$12, MATCH(Table2[[#This Row],[WMPInitiativeCategory]],'Initiative mapping-DO NOT EDIT'!$G$3:$G$12,0)))</f>
        <v>7.3.4.</v>
      </c>
      <c r="E52" s="43" t="s">
        <v>269</v>
      </c>
      <c r="F52" s="29"/>
      <c r="G52" s="2">
        <f>IF(Table2[[#This Row],[WMPInitiativeActivity]]="","x",IF(Table2[[#This Row],[WMPInitiativeActivity]]="other", Table2[[#This Row],[ActivityNameifOther]], INDEX('Initiative mapping-DO NOT EDIT'!$C$3:$C$91,MATCH(Table2[[#This Row],[WMPInitiativeActivity]],'Initiative mapping-DO NOT EDIT'!$D$3:$D$91,0))))</f>
        <v>14</v>
      </c>
      <c r="H52" s="47" t="s">
        <v>270</v>
      </c>
      <c r="I52" s="35" t="s">
        <v>271</v>
      </c>
      <c r="J52" s="36" t="str">
        <f>_xlfn.CONCAT([1]!Table2[[#This Row],[UtilityID]],"_", [1]!Table2[[#This Row],[WMPInitiativeCategory]],"_", IF([1]!Table2[[#This Row],[WMPInitiativeActivity]]="","x",IF([1]!Table2[[#This Row],[WMPInitiativeActivity]]="other", [1]!Table2[[#This Row],[ActivityNameifOther]], [1]!Table2[[#This Row],[WMPInitiativeActivity]])),"_",[1]!Table2[[#This Row],[InitiativeActivityID]], "_",YEAR([1]!Table2[[#This Row],[Submission Date]]))</f>
        <v>BVES_Asset Management &amp; Inspections_Quality assurance / quality control of inspections  _BVAMI-014-1_2022</v>
      </c>
      <c r="K52" s="54">
        <v>63</v>
      </c>
      <c r="L52" s="33" t="s">
        <v>127</v>
      </c>
      <c r="M52" s="54" t="s">
        <v>127</v>
      </c>
      <c r="N52" s="54" t="s">
        <v>127</v>
      </c>
      <c r="O52" s="54" t="s">
        <v>127</v>
      </c>
      <c r="P52" s="54" t="s">
        <v>127</v>
      </c>
      <c r="Q52" s="60" t="s">
        <v>127</v>
      </c>
      <c r="R52" s="54" t="s">
        <v>127</v>
      </c>
      <c r="S52" s="54" t="s">
        <v>127</v>
      </c>
      <c r="T52" s="54" t="s">
        <v>127</v>
      </c>
      <c r="U52" s="61"/>
      <c r="V52" s="54" t="s">
        <v>127</v>
      </c>
      <c r="W52" s="28" t="s">
        <v>127</v>
      </c>
      <c r="X52" s="28" t="s">
        <v>127</v>
      </c>
      <c r="Y52" s="28" t="s">
        <v>127</v>
      </c>
      <c r="Z52" s="28"/>
      <c r="AA52" s="34" t="s">
        <v>272</v>
      </c>
      <c r="AB52" s="28" t="s">
        <v>127</v>
      </c>
      <c r="AC52" s="2"/>
      <c r="AD52" s="2"/>
      <c r="AE52" s="27"/>
      <c r="AF52" s="32"/>
      <c r="AG52" s="31"/>
      <c r="AH52" s="31"/>
    </row>
    <row r="53" spans="1:34" customFormat="1" ht="54" customHeight="1" x14ac:dyDescent="0.25">
      <c r="A53" s="2" t="str">
        <f>'READ ME FIRST'!$D$12</f>
        <v>BVES</v>
      </c>
      <c r="B53" s="39">
        <f>'READ ME FIRST'!$D$15</f>
        <v>44683</v>
      </c>
      <c r="C53" s="43" t="s">
        <v>230</v>
      </c>
      <c r="D53" s="36" t="str">
        <f>IF(Table2[[#This Row],[WMPInitiativeCategory]]="", "",INDEX('Initiative mapping-DO NOT EDIT'!$H$3:$H$12, MATCH(Table2[[#This Row],[WMPInitiativeCategory]],'Initiative mapping-DO NOT EDIT'!$G$3:$G$12,0)))</f>
        <v>7.3.4.</v>
      </c>
      <c r="E53" s="43" t="s">
        <v>273</v>
      </c>
      <c r="F53" s="29"/>
      <c r="G53" s="2">
        <f>IF(Table2[[#This Row],[WMPInitiativeActivity]]="","x",IF(Table2[[#This Row],[WMPInitiativeActivity]]="other", Table2[[#This Row],[ActivityNameifOther]], INDEX('Initiative mapping-DO NOT EDIT'!$C$3:$C$91,MATCH(Table2[[#This Row],[WMPInitiativeActivity]],'Initiative mapping-DO NOT EDIT'!$D$3:$D$91,0))))</f>
        <v>15</v>
      </c>
      <c r="H53" s="47" t="s">
        <v>274</v>
      </c>
      <c r="I53" s="50" t="s">
        <v>275</v>
      </c>
      <c r="J53" s="36" t="str">
        <f>_xlfn.CONCAT([1]!Table2[[#This Row],[UtilityID]],"_", [1]!Table2[[#This Row],[WMPInitiativeCategory]],"_", IF([1]!Table2[[#This Row],[WMPInitiativeActivity]]="","x",IF([1]!Table2[[#This Row],[WMPInitiativeActivity]]="other", [1]!Table2[[#This Row],[ActivityNameifOther]], [1]!Table2[[#This Row],[WMPInitiativeActivity]])),"_",[1]!Table2[[#This Row],[InitiativeActivityID]], "_",YEAR([1]!Table2[[#This Row],[Submission Date]]))</f>
        <v>BVES_Asset Management &amp; Inspections_Substation inspections  _BVAMI-015-1_2022</v>
      </c>
      <c r="K53" s="54">
        <v>63</v>
      </c>
      <c r="L53" s="33" t="s">
        <v>276</v>
      </c>
      <c r="M53" s="54">
        <v>144</v>
      </c>
      <c r="N53" s="54">
        <v>36</v>
      </c>
      <c r="O53" s="54">
        <v>72</v>
      </c>
      <c r="P53" s="54">
        <v>108</v>
      </c>
      <c r="Q53" s="61">
        <v>144</v>
      </c>
      <c r="R53" s="54">
        <v>39</v>
      </c>
      <c r="S53" s="54">
        <v>78</v>
      </c>
      <c r="T53" s="54">
        <v>117</v>
      </c>
      <c r="U53" s="61"/>
      <c r="V53" s="54" t="s">
        <v>127</v>
      </c>
      <c r="W53" s="28" t="s">
        <v>127</v>
      </c>
      <c r="X53" s="28" t="s">
        <v>127</v>
      </c>
      <c r="Y53" s="28" t="s">
        <v>127</v>
      </c>
      <c r="Z53" s="28"/>
      <c r="AA53" s="33" t="s">
        <v>135</v>
      </c>
      <c r="AB53" s="28" t="s">
        <v>127</v>
      </c>
      <c r="AC53" s="2"/>
      <c r="AD53" s="2"/>
      <c r="AE53" s="27"/>
      <c r="AF53" s="32"/>
      <c r="AG53" s="31"/>
      <c r="AH53" s="31"/>
    </row>
    <row r="54" spans="1:34" customFormat="1" ht="80.45" customHeight="1" x14ac:dyDescent="0.25">
      <c r="A54" s="2" t="str">
        <f>'READ ME FIRST'!$D$12</f>
        <v>BVES</v>
      </c>
      <c r="B54" s="39">
        <f>'READ ME FIRST'!$D$15</f>
        <v>44683</v>
      </c>
      <c r="C54" s="43" t="s">
        <v>277</v>
      </c>
      <c r="D54" s="36" t="str">
        <f>IF(Table2[[#This Row],[WMPInitiativeCategory]]="", "",INDEX('Initiative mapping-DO NOT EDIT'!$H$3:$H$12, MATCH(Table2[[#This Row],[WMPInitiativeCategory]],'Initiative mapping-DO NOT EDIT'!$G$3:$G$12,0)))</f>
        <v>7.3.5.</v>
      </c>
      <c r="E54" s="43" t="s">
        <v>278</v>
      </c>
      <c r="F54" s="29"/>
      <c r="G54" s="2">
        <f>IF(Table2[[#This Row],[WMPInitiativeActivity]]="","x",IF(Table2[[#This Row],[WMPInitiativeActivity]]="other", Table2[[#This Row],[ActivityNameifOther]], INDEX('Initiative mapping-DO NOT EDIT'!$C$3:$C$91,MATCH(Table2[[#This Row],[WMPInitiativeActivity]],'Initiative mapping-DO NOT EDIT'!$D$3:$D$91,0))))</f>
        <v>1</v>
      </c>
      <c r="H54" s="47" t="s">
        <v>437</v>
      </c>
      <c r="I54" s="35" t="s">
        <v>279</v>
      </c>
      <c r="J54" s="36" t="str">
        <f>_xlfn.CONCAT([1]!Table2[[#This Row],[UtilityID]],"_", [1]!Table2[[#This Row],[WMPInitiativeCategory]],"_", IF([1]!Table2[[#This Row],[WMPInitiativeActivity]]="","x",IF([1]!Table2[[#This Row],[WMPInitiativeActivity]]="other", [1]!Table2[[#This Row],[ActivityNameifOther]], [1]!Table2[[#This Row],[WMPInitiativeActivity]])),"_",[1]!Table2[[#This Row],[InitiativeActivityID]], "_",YEAR([1]!Table2[[#This Row],[Submission Date]]))</f>
        <v>BVES_Vegetation Management &amp; Inspections_Additional efforts to manage community and environmental impacts _BVVMI-001_2022</v>
      </c>
      <c r="K54" s="54" t="s">
        <v>127</v>
      </c>
      <c r="L54" s="33" t="s">
        <v>127</v>
      </c>
      <c r="M54" s="54" t="s">
        <v>127</v>
      </c>
      <c r="N54" s="54" t="s">
        <v>127</v>
      </c>
      <c r="O54" s="54" t="s">
        <v>127</v>
      </c>
      <c r="P54" s="54" t="s">
        <v>127</v>
      </c>
      <c r="Q54" s="60" t="s">
        <v>127</v>
      </c>
      <c r="R54" s="54" t="s">
        <v>127</v>
      </c>
      <c r="S54" s="54" t="s">
        <v>127</v>
      </c>
      <c r="T54" s="54" t="s">
        <v>127</v>
      </c>
      <c r="U54" s="61"/>
      <c r="V54" s="54" t="s">
        <v>438</v>
      </c>
      <c r="W54" s="28" t="s">
        <v>127</v>
      </c>
      <c r="X54" s="28" t="s">
        <v>127</v>
      </c>
      <c r="Y54" s="28" t="s">
        <v>127</v>
      </c>
      <c r="Z54" s="28"/>
      <c r="AA54" s="34" t="s">
        <v>135</v>
      </c>
      <c r="AB54" s="28" t="s">
        <v>127</v>
      </c>
      <c r="AC54" s="2"/>
      <c r="AD54" s="2"/>
      <c r="AE54" s="27"/>
      <c r="AF54" s="32"/>
      <c r="AG54" s="31"/>
      <c r="AH54" s="31"/>
    </row>
    <row r="55" spans="1:34" customFormat="1" ht="70.150000000000006" customHeight="1" x14ac:dyDescent="0.25">
      <c r="A55" s="2" t="str">
        <f>'READ ME FIRST'!$D$12</f>
        <v>BVES</v>
      </c>
      <c r="B55" s="39">
        <f>'READ ME FIRST'!$D$15</f>
        <v>44683</v>
      </c>
      <c r="C55" s="43" t="s">
        <v>277</v>
      </c>
      <c r="D55" s="36" t="str">
        <f>IF(Table2[[#This Row],[WMPInitiativeCategory]]="", "",INDEX('Initiative mapping-DO NOT EDIT'!$H$3:$H$12, MATCH(Table2[[#This Row],[WMPInitiativeCategory]],'Initiative mapping-DO NOT EDIT'!$G$3:$G$12,0)))</f>
        <v>7.3.5.</v>
      </c>
      <c r="E55" s="43" t="s">
        <v>280</v>
      </c>
      <c r="F55" s="29"/>
      <c r="G55" s="2">
        <f>IF(Table2[[#This Row],[WMPInitiativeActivity]]="","x",IF(Table2[[#This Row],[WMPInitiativeActivity]]="other", Table2[[#This Row],[ActivityNameifOther]], INDEX('Initiative mapping-DO NOT EDIT'!$C$3:$C$91,MATCH(Table2[[#This Row],[WMPInitiativeActivity]],'Initiative mapping-DO NOT EDIT'!$D$3:$D$91,0))))</f>
        <v>2</v>
      </c>
      <c r="H55" s="47" t="s">
        <v>232</v>
      </c>
      <c r="I55" s="50" t="s">
        <v>281</v>
      </c>
      <c r="J55" s="36" t="str">
        <f>_xlfn.CONCAT([1]!Table2[[#This Row],[UtilityID]],"_", [1]!Table2[[#This Row],[WMPInitiativeCategory]],"_", IF([1]!Table2[[#This Row],[WMPInitiativeActivity]]="","x",IF([1]!Table2[[#This Row],[WMPInitiativeActivity]]="other", [1]!Table2[[#This Row],[ActivityNameifOther]], [1]!Table2[[#This Row],[WMPInitiativeActivity]])),"_",[1]!Table2[[#This Row],[InitiativeActivityID]], "_",YEAR([1]!Table2[[#This Row],[Submission Date]]))</f>
        <v>BVES_Vegetation Management &amp; Inspections_Detailed inspections and management practices for vegetation clearances around distribution electrical lines and equipment_BVAMI-001-2
BVVMI-002_2022</v>
      </c>
      <c r="K55" s="54">
        <v>119</v>
      </c>
      <c r="L55" s="33" t="s">
        <v>234</v>
      </c>
      <c r="M55" s="54">
        <v>29</v>
      </c>
      <c r="N55" s="54">
        <v>0</v>
      </c>
      <c r="O55" s="54">
        <v>5</v>
      </c>
      <c r="P55" s="54">
        <v>11</v>
      </c>
      <c r="Q55" s="61">
        <v>29</v>
      </c>
      <c r="R55" s="54">
        <v>0</v>
      </c>
      <c r="S55" s="54">
        <v>29.58</v>
      </c>
      <c r="T55" s="54">
        <v>29.58</v>
      </c>
      <c r="U55" s="61"/>
      <c r="V55" s="54" t="s">
        <v>127</v>
      </c>
      <c r="W55" s="28" t="s">
        <v>127</v>
      </c>
      <c r="X55" s="28" t="s">
        <v>127</v>
      </c>
      <c r="Y55" s="28" t="s">
        <v>127</v>
      </c>
      <c r="Z55" s="28"/>
      <c r="AA55" s="33" t="s">
        <v>135</v>
      </c>
      <c r="AB55" s="28" t="s">
        <v>127</v>
      </c>
      <c r="AC55" s="2"/>
      <c r="AD55" s="2"/>
      <c r="AE55" s="27"/>
      <c r="AF55" s="32"/>
      <c r="AG55" s="31"/>
      <c r="AH55" s="31"/>
    </row>
    <row r="56" spans="1:34" customFormat="1" ht="66" customHeight="1" x14ac:dyDescent="0.25">
      <c r="A56" s="2" t="str">
        <f>'READ ME FIRST'!$D$12</f>
        <v>BVES</v>
      </c>
      <c r="B56" s="39">
        <f>'READ ME FIRST'!$D$15</f>
        <v>44683</v>
      </c>
      <c r="C56" s="43" t="s">
        <v>277</v>
      </c>
      <c r="D56" s="36" t="str">
        <f>IF(Table2[[#This Row],[WMPInitiativeCategory]]="", "",INDEX('Initiative mapping-DO NOT EDIT'!$H$3:$H$12, MATCH(Table2[[#This Row],[WMPInitiativeCategory]],'Initiative mapping-DO NOT EDIT'!$G$3:$G$12,0)))</f>
        <v>7.3.5.</v>
      </c>
      <c r="E56" s="43" t="s">
        <v>282</v>
      </c>
      <c r="F56" s="29"/>
      <c r="G56" s="2">
        <f>IF(Table2[[#This Row],[WMPInitiativeActivity]]="","x",IF(Table2[[#This Row],[WMPInitiativeActivity]]="other", Table2[[#This Row],[ActivityNameifOther]], INDEX('Initiative mapping-DO NOT EDIT'!$C$3:$C$91,MATCH(Table2[[#This Row],[WMPInitiativeActivity]],'Initiative mapping-DO NOT EDIT'!$D$3:$D$91,0))))</f>
        <v>3</v>
      </c>
      <c r="H56" s="49" t="s">
        <v>222</v>
      </c>
      <c r="I56" s="35" t="s">
        <v>283</v>
      </c>
      <c r="J56" s="36" t="str">
        <f>_xlfn.CONCAT([1]!Table2[[#This Row],[UtilityID]],"_", [1]!Table2[[#This Row],[WMPInitiativeCategory]],"_", IF([1]!Table2[[#This Row],[WMPInitiativeActivity]]="","x",IF([1]!Table2[[#This Row],[WMPInitiativeActivity]]="other", [1]!Table2[[#This Row],[ActivityNameifOther]], [1]!Table2[[#This Row],[WMPInitiativeActivity]])),"_",[1]!Table2[[#This Row],[InitiativeActivityID]], "_",YEAR([1]!Table2[[#This Row],[Submission Date]]))</f>
        <v>BVES_Vegetation Management &amp; Inspections_Detailed inspections and management practices for vegetation clearances around transmission electrical lines and equipment_BVVMI-003_2022</v>
      </c>
      <c r="K56" s="54" t="s">
        <v>127</v>
      </c>
      <c r="L56" s="33" t="s">
        <v>127</v>
      </c>
      <c r="M56" s="54" t="s">
        <v>127</v>
      </c>
      <c r="N56" s="54" t="s">
        <v>127</v>
      </c>
      <c r="O56" s="54" t="s">
        <v>127</v>
      </c>
      <c r="P56" s="54" t="s">
        <v>127</v>
      </c>
      <c r="Q56" s="60" t="s">
        <v>127</v>
      </c>
      <c r="R56" s="54" t="s">
        <v>127</v>
      </c>
      <c r="S56" s="54" t="s">
        <v>127</v>
      </c>
      <c r="T56" s="54" t="s">
        <v>127</v>
      </c>
      <c r="U56" s="61"/>
      <c r="V56" s="54" t="s">
        <v>127</v>
      </c>
      <c r="W56" s="28" t="s">
        <v>127</v>
      </c>
      <c r="X56" s="28" t="s">
        <v>127</v>
      </c>
      <c r="Y56" s="28" t="s">
        <v>127</v>
      </c>
      <c r="Z56" s="28"/>
      <c r="AA56" s="34" t="s">
        <v>127</v>
      </c>
      <c r="AB56" s="28" t="s">
        <v>127</v>
      </c>
      <c r="AC56" s="2"/>
      <c r="AD56" s="2"/>
      <c r="AE56" s="27"/>
      <c r="AF56" s="32"/>
      <c r="AG56" s="31"/>
      <c r="AH56" s="31"/>
    </row>
    <row r="57" spans="1:34" customFormat="1" ht="53.45" customHeight="1" x14ac:dyDescent="0.25">
      <c r="A57" s="2" t="str">
        <f>'READ ME FIRST'!$D$12</f>
        <v>BVES</v>
      </c>
      <c r="B57" s="39">
        <f>'READ ME FIRST'!$D$15</f>
        <v>44683</v>
      </c>
      <c r="C57" s="43" t="s">
        <v>277</v>
      </c>
      <c r="D57" s="36" t="str">
        <f>IF(Table2[[#This Row],[WMPInitiativeCategory]]="", "",INDEX('Initiative mapping-DO NOT EDIT'!$H$3:$H$12, MATCH(Table2[[#This Row],[WMPInitiativeCategory]],'Initiative mapping-DO NOT EDIT'!$G$3:$G$12,0)))</f>
        <v>7.3.5.</v>
      </c>
      <c r="E57" s="43" t="s">
        <v>284</v>
      </c>
      <c r="F57" s="29"/>
      <c r="G57" s="2">
        <f>IF(Table2[[#This Row],[WMPInitiativeActivity]]="","x",IF(Table2[[#This Row],[WMPInitiativeActivity]]="other", Table2[[#This Row],[ActivityNameifOther]], INDEX('Initiative mapping-DO NOT EDIT'!$C$3:$C$91,MATCH(Table2[[#This Row],[WMPInitiativeActivity]],'Initiative mapping-DO NOT EDIT'!$D$3:$D$91,0))))</f>
        <v>4</v>
      </c>
      <c r="H57" s="47" t="s">
        <v>285</v>
      </c>
      <c r="I57" s="50" t="s">
        <v>286</v>
      </c>
      <c r="J57" s="36" t="str">
        <f>_xlfn.CONCAT([1]!Table2[[#This Row],[UtilityID]],"_", [1]!Table2[[#This Row],[WMPInitiativeCategory]],"_", IF([1]!Table2[[#This Row],[WMPInitiativeActivity]]="","x",IF([1]!Table2[[#This Row],[WMPInitiativeActivity]]="other", [1]!Table2[[#This Row],[ActivityNameifOther]], [1]!Table2[[#This Row],[WMPInitiativeActivity]])),"_",[1]!Table2[[#This Row],[InitiativeActivityID]], "_",YEAR([1]!Table2[[#This Row],[Submission Date]]))</f>
        <v>BVES_Vegetation Management &amp; Inspections_Emergency response vegetation management due to red flag warning or other urgent weather conditions   _BVEPP-004-7
BVVMI-004_2022</v>
      </c>
      <c r="K57" s="54">
        <v>63</v>
      </c>
      <c r="L57" s="33" t="s">
        <v>127</v>
      </c>
      <c r="M57" s="54" t="s">
        <v>127</v>
      </c>
      <c r="N57" s="54" t="s">
        <v>127</v>
      </c>
      <c r="O57" s="54" t="s">
        <v>127</v>
      </c>
      <c r="P57" s="54" t="s">
        <v>127</v>
      </c>
      <c r="Q57" s="60" t="s">
        <v>127</v>
      </c>
      <c r="R57" s="54" t="s">
        <v>127</v>
      </c>
      <c r="S57" s="54" t="s">
        <v>127</v>
      </c>
      <c r="T57" s="54" t="s">
        <v>127</v>
      </c>
      <c r="U57" s="61"/>
      <c r="V57" s="54" t="s">
        <v>127</v>
      </c>
      <c r="W57" s="28" t="s">
        <v>127</v>
      </c>
      <c r="X57" s="28" t="s">
        <v>127</v>
      </c>
      <c r="Y57" s="28" t="s">
        <v>127</v>
      </c>
      <c r="Z57" s="28"/>
      <c r="AA57" s="34" t="s">
        <v>135</v>
      </c>
      <c r="AB57" s="28" t="s">
        <v>127</v>
      </c>
      <c r="AC57" s="2"/>
      <c r="AD57" s="2"/>
      <c r="AE57" s="27"/>
      <c r="AF57" s="32"/>
      <c r="AG57" s="31"/>
      <c r="AH57" s="31"/>
    </row>
    <row r="58" spans="1:34" customFormat="1" ht="76.900000000000006" customHeight="1" x14ac:dyDescent="0.25">
      <c r="A58" s="2" t="str">
        <f>'READ ME FIRST'!$D$12</f>
        <v>BVES</v>
      </c>
      <c r="B58" s="39">
        <f>'READ ME FIRST'!$D$15</f>
        <v>44683</v>
      </c>
      <c r="C58" s="43" t="s">
        <v>277</v>
      </c>
      <c r="D58" s="36" t="str">
        <f>IF(Table2[[#This Row],[WMPInitiativeCategory]]="", "",INDEX('Initiative mapping-DO NOT EDIT'!$H$3:$H$12, MATCH(Table2[[#This Row],[WMPInitiativeCategory]],'Initiative mapping-DO NOT EDIT'!$G$3:$G$12,0)))</f>
        <v>7.3.5.</v>
      </c>
      <c r="E58" s="43" t="s">
        <v>287</v>
      </c>
      <c r="F58" s="29"/>
      <c r="G58" s="2">
        <f>IF(Table2[[#This Row],[WMPInitiativeActivity]]="","x",IF(Table2[[#This Row],[WMPInitiativeActivity]]="other", Table2[[#This Row],[ActivityNameifOther]], INDEX('Initiative mapping-DO NOT EDIT'!$C$3:$C$91,MATCH(Table2[[#This Row],[WMPInitiativeActivity]],'Initiative mapping-DO NOT EDIT'!$D$3:$D$91,0))))</f>
        <v>5</v>
      </c>
      <c r="H58" s="47" t="s">
        <v>288</v>
      </c>
      <c r="I58" s="50" t="s">
        <v>289</v>
      </c>
      <c r="J58" s="36" t="str">
        <f>_xlfn.CONCAT([1]!Table2[[#This Row],[UtilityID]],"_", [1]!Table2[[#This Row],[WMPInitiativeCategory]],"_", IF([1]!Table2[[#This Row],[WMPInitiativeActivity]]="","x",IF([1]!Table2[[#This Row],[WMPInitiativeActivity]]="other", [1]!Table2[[#This Row],[ActivityNameifOther]], [1]!Table2[[#This Row],[WMPInitiativeActivity]])),"_",[1]!Table2[[#This Row],[InitiativeActivityID]], "_",YEAR([1]!Table2[[#This Row],[Submission Date]]))</f>
        <v>BVES_Vegetation Management &amp; Inspections_Fuel management (including all wood management) and management of “slash” from vegetation management activities _BVVMI-015-2_2022</v>
      </c>
      <c r="K58" s="54">
        <v>63</v>
      </c>
      <c r="L58" s="33" t="s">
        <v>127</v>
      </c>
      <c r="M58" s="54" t="s">
        <v>127</v>
      </c>
      <c r="N58" s="54" t="s">
        <v>127</v>
      </c>
      <c r="O58" s="54" t="s">
        <v>127</v>
      </c>
      <c r="P58" s="54" t="s">
        <v>127</v>
      </c>
      <c r="Q58" s="60" t="s">
        <v>127</v>
      </c>
      <c r="R58" s="54" t="s">
        <v>127</v>
      </c>
      <c r="S58" s="54" t="s">
        <v>127</v>
      </c>
      <c r="T58" s="54" t="s">
        <v>127</v>
      </c>
      <c r="U58" s="61"/>
      <c r="V58" s="54" t="s">
        <v>290</v>
      </c>
      <c r="W58" s="28" t="s">
        <v>291</v>
      </c>
      <c r="X58" s="28" t="s">
        <v>291</v>
      </c>
      <c r="Y58" s="28" t="s">
        <v>291</v>
      </c>
      <c r="Z58" s="28"/>
      <c r="AA58" s="33" t="s">
        <v>135</v>
      </c>
      <c r="AB58" s="28" t="s">
        <v>127</v>
      </c>
      <c r="AC58" s="2"/>
      <c r="AD58" s="2"/>
      <c r="AE58" s="27"/>
      <c r="AF58" s="32"/>
      <c r="AG58" s="31"/>
      <c r="AH58" s="31"/>
    </row>
    <row r="59" spans="1:34" customFormat="1" ht="61.9" customHeight="1" x14ac:dyDescent="0.25">
      <c r="A59" s="2" t="str">
        <f>'READ ME FIRST'!$D$12</f>
        <v>BVES</v>
      </c>
      <c r="B59" s="39">
        <f>'READ ME FIRST'!$D$15</f>
        <v>44683</v>
      </c>
      <c r="C59" s="43" t="s">
        <v>277</v>
      </c>
      <c r="D59" s="36" t="str">
        <f>IF(Table2[[#This Row],[WMPInitiativeCategory]]="", "",INDEX('Initiative mapping-DO NOT EDIT'!$H$3:$H$12, MATCH(Table2[[#This Row],[WMPInitiativeCategory]],'Initiative mapping-DO NOT EDIT'!$G$3:$G$12,0)))</f>
        <v>7.3.5.</v>
      </c>
      <c r="E59" s="43" t="s">
        <v>292</v>
      </c>
      <c r="F59" s="29"/>
      <c r="G59" s="2">
        <f>IF(Table2[[#This Row],[WMPInitiativeActivity]]="","x",IF(Table2[[#This Row],[WMPInitiativeActivity]]="other", Table2[[#This Row],[ActivityNameifOther]], INDEX('Initiative mapping-DO NOT EDIT'!$C$3:$C$91,MATCH(Table2[[#This Row],[WMPInitiativeActivity]],'Initiative mapping-DO NOT EDIT'!$D$3:$D$91,0))))</f>
        <v>6</v>
      </c>
      <c r="H59" s="47" t="s">
        <v>270</v>
      </c>
      <c r="I59" s="35" t="s">
        <v>293</v>
      </c>
      <c r="J59" s="33" t="str">
        <f>_xlfn.CONCAT([1]!Table2[[#This Row],[UtilityID]],"_", [1]!Table2[[#This Row],[WMPInitiativeCategory]],"_", IF([1]!Table2[[#This Row],[WMPInitiativeActivity]]="","x",IF([1]!Table2[[#This Row],[WMPInitiativeActivity]]="other", [1]!Table2[[#This Row],[ActivityNameifOther]], [1]!Table2[[#This Row],[WMPInitiativeActivity]])),"_",[1]!Table2[[#This Row],[InitiativeActivityID]], "_",YEAR([1]!Table2[[#This Row],[Submission Date]]))</f>
        <v>BVES_Vegetation Management &amp; Inspections_Improvement of inspections_BVVMI-005_2022</v>
      </c>
      <c r="K59" s="54" t="s">
        <v>127</v>
      </c>
      <c r="L59" s="33" t="s">
        <v>294</v>
      </c>
      <c r="M59" s="54">
        <v>4</v>
      </c>
      <c r="N59" s="54">
        <v>1</v>
      </c>
      <c r="O59" s="54">
        <v>2</v>
      </c>
      <c r="P59" s="54">
        <v>3</v>
      </c>
      <c r="Q59" s="61">
        <v>4</v>
      </c>
      <c r="R59" s="54">
        <v>2</v>
      </c>
      <c r="S59" s="54">
        <v>3</v>
      </c>
      <c r="T59" s="54">
        <v>4</v>
      </c>
      <c r="U59" s="61"/>
      <c r="V59" s="54" t="s">
        <v>127</v>
      </c>
      <c r="W59" s="28" t="s">
        <v>127</v>
      </c>
      <c r="X59" s="28" t="s">
        <v>127</v>
      </c>
      <c r="Y59" s="28" t="s">
        <v>127</v>
      </c>
      <c r="Z59" s="28"/>
      <c r="AA59" s="33" t="s">
        <v>127</v>
      </c>
      <c r="AB59" s="28" t="s">
        <v>127</v>
      </c>
      <c r="AC59" s="2"/>
      <c r="AD59" s="2"/>
      <c r="AE59" s="27"/>
      <c r="AF59" s="32"/>
      <c r="AG59" s="31"/>
      <c r="AH59" s="31"/>
    </row>
    <row r="60" spans="1:34" customFormat="1" ht="53.45" customHeight="1" x14ac:dyDescent="0.25">
      <c r="A60" s="2" t="str">
        <f>'READ ME FIRST'!$D$12</f>
        <v>BVES</v>
      </c>
      <c r="B60" s="39">
        <f>'READ ME FIRST'!$D$15</f>
        <v>44683</v>
      </c>
      <c r="C60" s="43" t="s">
        <v>277</v>
      </c>
      <c r="D60" s="36" t="str">
        <f>IF(Table2[[#This Row],[WMPInitiativeCategory]]="", "",INDEX('Initiative mapping-DO NOT EDIT'!$H$3:$H$12, MATCH(Table2[[#This Row],[WMPInitiativeCategory]],'Initiative mapping-DO NOT EDIT'!$G$3:$G$12,0)))</f>
        <v>7.3.5.</v>
      </c>
      <c r="E60" s="43" t="s">
        <v>295</v>
      </c>
      <c r="F60" s="29"/>
      <c r="G60" s="2">
        <f>IF(Table2[[#This Row],[WMPInitiativeActivity]]="","x",IF(Table2[[#This Row],[WMPInitiativeActivity]]="other", Table2[[#This Row],[ActivityNameifOther]], INDEX('Initiative mapping-DO NOT EDIT'!$C$3:$C$91,MATCH(Table2[[#This Row],[WMPInitiativeActivity]],'Initiative mapping-DO NOT EDIT'!$D$3:$D$91,0))))</f>
        <v>7</v>
      </c>
      <c r="H60" s="47" t="s">
        <v>249</v>
      </c>
      <c r="I60" s="50" t="s">
        <v>296</v>
      </c>
      <c r="J60" s="33" t="str">
        <f>_xlfn.CONCAT([1]!Table2[[#This Row],[UtilityID]],"_", [1]!Table2[[#This Row],[WMPInitiativeCategory]],"_", IF([1]!Table2[[#This Row],[WMPInitiativeActivity]]="","x",IF([1]!Table2[[#This Row],[WMPInitiativeActivity]]="other", [1]!Table2[[#This Row],[ActivityNameifOther]], [1]!Table2[[#This Row],[WMPInitiativeActivity]])),"_",[1]!Table2[[#This Row],[InitiativeActivityID]], "_",YEAR([1]!Table2[[#This Row],[Submission Date]]))</f>
        <v>BVES_Vegetation Management &amp; Inspections_Remote sensing inspections of vegetation around distribution electric lines and equipment_BVAMI-007-2
BVVMI-006_2022</v>
      </c>
      <c r="K60" s="54">
        <v>120</v>
      </c>
      <c r="L60" s="33" t="s">
        <v>251</v>
      </c>
      <c r="M60" s="54">
        <v>211</v>
      </c>
      <c r="N60" s="54">
        <v>0</v>
      </c>
      <c r="O60" s="54">
        <v>0</v>
      </c>
      <c r="P60" s="54">
        <v>211</v>
      </c>
      <c r="Q60" s="61">
        <v>211</v>
      </c>
      <c r="R60" s="54">
        <v>0</v>
      </c>
      <c r="S60" s="54">
        <v>0</v>
      </c>
      <c r="T60" s="54">
        <v>211</v>
      </c>
      <c r="U60" s="61"/>
      <c r="V60" s="54" t="s">
        <v>127</v>
      </c>
      <c r="W60" s="28" t="s">
        <v>127</v>
      </c>
      <c r="X60" s="28" t="s">
        <v>127</v>
      </c>
      <c r="Y60" s="28" t="s">
        <v>127</v>
      </c>
      <c r="Z60" s="28"/>
      <c r="AA60" s="33" t="s">
        <v>135</v>
      </c>
      <c r="AB60" s="28" t="s">
        <v>127</v>
      </c>
      <c r="AC60" s="2"/>
      <c r="AD60" s="2"/>
      <c r="AE60" s="27"/>
      <c r="AF60" s="32"/>
      <c r="AG60" s="31"/>
      <c r="AH60" s="31"/>
    </row>
    <row r="61" spans="1:34" customFormat="1" ht="71.45" customHeight="1" x14ac:dyDescent="0.25">
      <c r="A61" s="2" t="str">
        <f>'READ ME FIRST'!$D$12</f>
        <v>BVES</v>
      </c>
      <c r="B61" s="39">
        <f>'READ ME FIRST'!$D$15</f>
        <v>44683</v>
      </c>
      <c r="C61" s="43" t="s">
        <v>277</v>
      </c>
      <c r="D61" s="36" t="str">
        <f>IF(Table2[[#This Row],[WMPInitiativeCategory]]="", "",INDEX('Initiative mapping-DO NOT EDIT'!$H$3:$H$12, MATCH(Table2[[#This Row],[WMPInitiativeCategory]],'Initiative mapping-DO NOT EDIT'!$G$3:$G$12,0)))</f>
        <v>7.3.5.</v>
      </c>
      <c r="E61" s="43" t="s">
        <v>297</v>
      </c>
      <c r="F61" s="29"/>
      <c r="G61" s="2">
        <f>IF(Table2[[#This Row],[WMPInitiativeActivity]]="","x",IF(Table2[[#This Row],[WMPInitiativeActivity]]="other", Table2[[#This Row],[ActivityNameifOther]], INDEX('Initiative mapping-DO NOT EDIT'!$C$3:$C$91,MATCH(Table2[[#This Row],[WMPInitiativeActivity]],'Initiative mapping-DO NOT EDIT'!$D$3:$D$91,0))))</f>
        <v>8</v>
      </c>
      <c r="H61" s="49" t="s">
        <v>222</v>
      </c>
      <c r="I61" s="35" t="s">
        <v>298</v>
      </c>
      <c r="J61" s="36" t="str">
        <f>_xlfn.CONCAT([1]!Table2[[#This Row],[UtilityID]],"_", [1]!Table2[[#This Row],[WMPInitiativeCategory]],"_", IF([1]!Table2[[#This Row],[WMPInitiativeActivity]]="","x",IF([1]!Table2[[#This Row],[WMPInitiativeActivity]]="other", [1]!Table2[[#This Row],[ActivityNameifOther]], [1]!Table2[[#This Row],[WMPInitiativeActivity]])),"_",[1]!Table2[[#This Row],[InitiativeActivityID]], "_",YEAR([1]!Table2[[#This Row],[Submission Date]]))</f>
        <v>BVES_Vegetation Management &amp; Inspections_Remote sensing inspections of vegetation around transmission electric lines and equipment_BVVMI-007_2022</v>
      </c>
      <c r="K61" s="54" t="s">
        <v>127</v>
      </c>
      <c r="L61" s="33" t="s">
        <v>127</v>
      </c>
      <c r="M61" s="54" t="s">
        <v>127</v>
      </c>
      <c r="N61" s="54" t="s">
        <v>127</v>
      </c>
      <c r="O61" s="54" t="s">
        <v>127</v>
      </c>
      <c r="P61" s="54" t="s">
        <v>127</v>
      </c>
      <c r="Q61" s="60" t="s">
        <v>127</v>
      </c>
      <c r="R61" s="54" t="s">
        <v>127</v>
      </c>
      <c r="S61" s="54" t="s">
        <v>127</v>
      </c>
      <c r="T61" s="54" t="s">
        <v>127</v>
      </c>
      <c r="U61" s="61"/>
      <c r="V61" s="54" t="s">
        <v>127</v>
      </c>
      <c r="W61" s="28" t="s">
        <v>127</v>
      </c>
      <c r="X61" s="28" t="s">
        <v>127</v>
      </c>
      <c r="Y61" s="28" t="s">
        <v>127</v>
      </c>
      <c r="Z61" s="28"/>
      <c r="AA61" s="34" t="s">
        <v>127</v>
      </c>
      <c r="AB61" s="28" t="s">
        <v>127</v>
      </c>
      <c r="AC61" s="2"/>
      <c r="AD61" s="2"/>
      <c r="AE61" s="27"/>
      <c r="AF61" s="32"/>
      <c r="AG61" s="31"/>
      <c r="AH61" s="31"/>
    </row>
    <row r="62" spans="1:34" customFormat="1" ht="52.9" customHeight="1" x14ac:dyDescent="0.25">
      <c r="A62" s="2" t="str">
        <f>'READ ME FIRST'!$D$12</f>
        <v>BVES</v>
      </c>
      <c r="B62" s="39">
        <f>'READ ME FIRST'!$D$15</f>
        <v>44683</v>
      </c>
      <c r="C62" s="43" t="s">
        <v>277</v>
      </c>
      <c r="D62" s="36" t="str">
        <f>IF(Table2[[#This Row],[WMPInitiativeCategory]]="", "",INDEX('Initiative mapping-DO NOT EDIT'!$H$3:$H$12, MATCH(Table2[[#This Row],[WMPInitiativeCategory]],'Initiative mapping-DO NOT EDIT'!$G$3:$G$12,0)))</f>
        <v>7.3.5.</v>
      </c>
      <c r="E62" s="43" t="s">
        <v>299</v>
      </c>
      <c r="F62" s="29"/>
      <c r="G62" s="2">
        <f>IF(Table2[[#This Row],[WMPInitiativeActivity]]="","x",IF(Table2[[#This Row],[WMPInitiativeActivity]]="other", Table2[[#This Row],[ActivityNameifOther]], INDEX('Initiative mapping-DO NOT EDIT'!$C$3:$C$91,MATCH(Table2[[#This Row],[WMPInitiativeActivity]],'Initiative mapping-DO NOT EDIT'!$D$3:$D$91,0))))</f>
        <v>9</v>
      </c>
      <c r="H62" s="47" t="s">
        <v>255</v>
      </c>
      <c r="I62" s="35" t="s">
        <v>300</v>
      </c>
      <c r="J62" s="36" t="str">
        <f>_xlfn.CONCAT([1]!Table2[[#This Row],[UtilityID]],"_", [1]!Table2[[#This Row],[WMPInitiativeCategory]],"_", IF([1]!Table2[[#This Row],[WMPInitiativeActivity]]="","x",IF([1]!Table2[[#This Row],[WMPInitiativeActivity]]="other", [1]!Table2[[#This Row],[ActivityNameifOther]], [1]!Table2[[#This Row],[WMPInitiativeActivity]])),"_",[1]!Table2[[#This Row],[InitiativeActivityID]], "_",YEAR([1]!Table2[[#This Row],[Submission Date]]))</f>
        <v>BVES_Vegetation Management &amp; Inspections_Other discretionary inspections of vegetation around distribution electric lines and equipment _BVVMI-008_2022</v>
      </c>
      <c r="K62" s="54">
        <v>122</v>
      </c>
      <c r="L62" s="33" t="s">
        <v>234</v>
      </c>
      <c r="M62" s="54">
        <v>211</v>
      </c>
      <c r="N62" s="54">
        <v>0</v>
      </c>
      <c r="O62" s="54">
        <v>0</v>
      </c>
      <c r="P62" s="54">
        <v>211</v>
      </c>
      <c r="Q62" s="60">
        <v>211</v>
      </c>
      <c r="R62" s="54">
        <v>0</v>
      </c>
      <c r="S62" s="54">
        <v>0</v>
      </c>
      <c r="T62" s="54">
        <v>211</v>
      </c>
      <c r="U62" s="61"/>
      <c r="V62" s="54" t="s">
        <v>127</v>
      </c>
      <c r="W62" s="28" t="s">
        <v>127</v>
      </c>
      <c r="X62" s="28" t="s">
        <v>127</v>
      </c>
      <c r="Y62" s="28" t="s">
        <v>127</v>
      </c>
      <c r="Z62" s="28"/>
      <c r="AA62" s="34" t="s">
        <v>135</v>
      </c>
      <c r="AB62" s="28" t="s">
        <v>127</v>
      </c>
      <c r="AC62" s="2"/>
      <c r="AD62" s="2"/>
      <c r="AE62" s="27"/>
      <c r="AF62" s="32"/>
      <c r="AG62" s="31"/>
      <c r="AH62" s="31"/>
    </row>
    <row r="63" spans="1:34" customFormat="1" ht="52.9" customHeight="1" x14ac:dyDescent="0.25">
      <c r="A63" s="2" t="str">
        <f>'READ ME FIRST'!$D$12</f>
        <v>BVES</v>
      </c>
      <c r="B63" s="39">
        <f>'READ ME FIRST'!$D$15</f>
        <v>44683</v>
      </c>
      <c r="C63" s="43" t="s">
        <v>277</v>
      </c>
      <c r="D63" s="36" t="str">
        <f>IF(Table2[[#This Row],[WMPInitiativeCategory]]="", "",INDEX('Initiative mapping-DO NOT EDIT'!$H$3:$H$12, MATCH(Table2[[#This Row],[WMPInitiativeCategory]],'Initiative mapping-DO NOT EDIT'!$G$3:$G$12,0)))</f>
        <v>7.3.5.</v>
      </c>
      <c r="E63" s="43" t="s">
        <v>299</v>
      </c>
      <c r="F63" s="29"/>
      <c r="G63" s="2">
        <f>IF(Table2[[#This Row],[WMPInitiativeActivity]]="","x",IF(Table2[[#This Row],[WMPInitiativeActivity]]="other", Table2[[#This Row],[ActivityNameifOther]], INDEX('Initiative mapping-DO NOT EDIT'!$C$3:$C$91,MATCH(Table2[[#This Row],[WMPInitiativeActivity]],'Initiative mapping-DO NOT EDIT'!$D$3:$D$91,0))))</f>
        <v>9</v>
      </c>
      <c r="H63" s="47" t="s">
        <v>257</v>
      </c>
      <c r="I63" s="35"/>
      <c r="J63" s="36" t="str">
        <f>_xlfn.CONCAT([1]!Table2[[#This Row],[UtilityID]],"_", [1]!Table2[[#This Row],[WMPInitiativeCategory]],"_", IF([1]!Table2[[#This Row],[WMPInitiativeActivity]]="","x",IF([1]!Table2[[#This Row],[WMPInitiativeActivity]]="other", [1]!Table2[[#This Row],[ActivityNameifOther]], [1]!Table2[[#This Row],[WMPInitiativeActivity]])),"_",[1]!Table2[[#This Row],[InitiativeActivityID]], "_",YEAR([1]!Table2[[#This Row],[Submission Date]]))</f>
        <v>BVES_Vegetation Management &amp; Inspections_Other discretionary inspections of vegetation around distribution electric lines and equipment __2022</v>
      </c>
      <c r="K63" s="54"/>
      <c r="L63" s="33" t="s">
        <v>301</v>
      </c>
      <c r="M63" s="54">
        <v>211</v>
      </c>
      <c r="N63" s="54">
        <v>0</v>
      </c>
      <c r="O63" s="54">
        <v>0</v>
      </c>
      <c r="P63" s="54">
        <v>211</v>
      </c>
      <c r="Q63" s="61">
        <v>211</v>
      </c>
      <c r="R63" s="54">
        <v>0</v>
      </c>
      <c r="S63" s="54">
        <v>0</v>
      </c>
      <c r="T63" s="54">
        <v>211</v>
      </c>
      <c r="U63" s="54"/>
      <c r="V63" s="54" t="s">
        <v>127</v>
      </c>
      <c r="W63" s="28" t="s">
        <v>127</v>
      </c>
      <c r="X63" s="28" t="s">
        <v>127</v>
      </c>
      <c r="Y63" s="28" t="s">
        <v>127</v>
      </c>
      <c r="Z63" s="28"/>
      <c r="AA63" s="33" t="s">
        <v>135</v>
      </c>
      <c r="AB63" s="28" t="s">
        <v>127</v>
      </c>
      <c r="AC63" s="2"/>
      <c r="AD63" s="2"/>
      <c r="AE63" s="27"/>
      <c r="AF63" s="32"/>
      <c r="AG63" s="31"/>
      <c r="AH63" s="31"/>
    </row>
    <row r="64" spans="1:34" customFormat="1" ht="69.599999999999994" customHeight="1" x14ac:dyDescent="0.25">
      <c r="A64" s="2" t="str">
        <f>'READ ME FIRST'!$D$12</f>
        <v>BVES</v>
      </c>
      <c r="B64" s="39">
        <f>'READ ME FIRST'!$D$15</f>
        <v>44683</v>
      </c>
      <c r="C64" s="43" t="s">
        <v>277</v>
      </c>
      <c r="D64" s="36" t="str">
        <f>IF(Table2[[#This Row],[WMPInitiativeCategory]]="", "",INDEX('Initiative mapping-DO NOT EDIT'!$H$3:$H$12, MATCH(Table2[[#This Row],[WMPInitiativeCategory]],'Initiative mapping-DO NOT EDIT'!$G$3:$G$12,0)))</f>
        <v>7.3.5.</v>
      </c>
      <c r="E64" s="43" t="s">
        <v>259</v>
      </c>
      <c r="F64" s="29"/>
      <c r="G64" s="2">
        <f>IF(Table2[[#This Row],[WMPInitiativeActivity]]="","x",IF(Table2[[#This Row],[WMPInitiativeActivity]]="other", Table2[[#This Row],[ActivityNameifOther]], INDEX('Initiative mapping-DO NOT EDIT'!$C$3:$C$91,MATCH(Table2[[#This Row],[WMPInitiativeActivity]],'Initiative mapping-DO NOT EDIT'!$D$3:$D$91,0))))</f>
        <v>10</v>
      </c>
      <c r="H64" s="49" t="s">
        <v>222</v>
      </c>
      <c r="I64" s="35" t="s">
        <v>302</v>
      </c>
      <c r="J64" s="36" t="str">
        <f>_xlfn.CONCAT([1]!Table2[[#This Row],[UtilityID]],"_", [1]!Table2[[#This Row],[WMPInitiativeCategory]],"_", IF([1]!Table2[[#This Row],[WMPInitiativeActivity]]="","x",IF([1]!Table2[[#This Row],[WMPInitiativeActivity]]="other", [1]!Table2[[#This Row],[ActivityNameifOther]], [1]!Table2[[#This Row],[WMPInitiativeActivity]])),"_",[1]!Table2[[#This Row],[InitiativeActivityID]], "_",YEAR([1]!Table2[[#This Row],[Submission Date]]))</f>
        <v>BVES_Vegetation Management &amp; Inspections_Other discretionary inspection of transmission electric lines and _BVVMI-009_2022</v>
      </c>
      <c r="K64" s="54" t="s">
        <v>127</v>
      </c>
      <c r="L64" s="33" t="s">
        <v>127</v>
      </c>
      <c r="M64" s="54" t="s">
        <v>127</v>
      </c>
      <c r="N64" s="54" t="s">
        <v>127</v>
      </c>
      <c r="O64" s="54" t="s">
        <v>127</v>
      </c>
      <c r="P64" s="54" t="s">
        <v>127</v>
      </c>
      <c r="Q64" s="60" t="s">
        <v>127</v>
      </c>
      <c r="R64" s="54" t="s">
        <v>127</v>
      </c>
      <c r="S64" s="54" t="s">
        <v>127</v>
      </c>
      <c r="T64" s="54" t="s">
        <v>127</v>
      </c>
      <c r="U64" s="61"/>
      <c r="V64" s="54" t="s">
        <v>127</v>
      </c>
      <c r="W64" s="28" t="s">
        <v>127</v>
      </c>
      <c r="X64" s="28" t="s">
        <v>127</v>
      </c>
      <c r="Y64" s="28" t="s">
        <v>127</v>
      </c>
      <c r="Z64" s="28"/>
      <c r="AA64" s="34" t="s">
        <v>127</v>
      </c>
      <c r="AB64" s="28" t="s">
        <v>127</v>
      </c>
      <c r="AC64" s="2"/>
      <c r="AD64" s="2"/>
      <c r="AE64" s="27"/>
      <c r="AF64" s="32"/>
      <c r="AG64" s="31"/>
      <c r="AH64" s="31"/>
    </row>
    <row r="65" spans="1:34" customFormat="1" ht="51.6" customHeight="1" x14ac:dyDescent="0.25">
      <c r="A65" s="2" t="str">
        <f>'READ ME FIRST'!$D$12</f>
        <v>BVES</v>
      </c>
      <c r="B65" s="39">
        <f>'READ ME FIRST'!$D$15</f>
        <v>44683</v>
      </c>
      <c r="C65" s="43" t="s">
        <v>277</v>
      </c>
      <c r="D65" s="36" t="str">
        <f>IF(Table2[[#This Row],[WMPInitiativeCategory]]="", "",INDEX('Initiative mapping-DO NOT EDIT'!$H$3:$H$12, MATCH(Table2[[#This Row],[WMPInitiativeCategory]],'Initiative mapping-DO NOT EDIT'!$G$3:$G$12,0)))</f>
        <v>7.3.5.</v>
      </c>
      <c r="E65" s="43" t="s">
        <v>303</v>
      </c>
      <c r="F65" s="29"/>
      <c r="G65" s="2">
        <f>IF(Table2[[#This Row],[WMPInitiativeActivity]]="","x",IF(Table2[[#This Row],[WMPInitiativeActivity]]="other", Table2[[#This Row],[ActivityNameifOther]], INDEX('Initiative mapping-DO NOT EDIT'!$C$3:$C$91,MATCH(Table2[[#This Row],[WMPInitiativeActivity]],'Initiative mapping-DO NOT EDIT'!$D$3:$D$91,0))))</f>
        <v>11</v>
      </c>
      <c r="H65" s="47" t="s">
        <v>262</v>
      </c>
      <c r="I65" s="50" t="s">
        <v>304</v>
      </c>
      <c r="J65" s="36" t="str">
        <f>_xlfn.CONCAT([1]!Table2[[#This Row],[UtilityID]],"_", [1]!Table2[[#This Row],[WMPInitiativeCategory]],"_", IF([1]!Table2[[#This Row],[WMPInitiativeActivity]]="","x",IF([1]!Table2[[#This Row],[WMPInitiativeActivity]]="other", [1]!Table2[[#This Row],[ActivityNameifOther]], [1]!Table2[[#This Row],[WMPInitiativeActivity]])),"_",[1]!Table2[[#This Row],[InitiativeActivityID]], "_",YEAR([1]!Table2[[#This Row],[Submission Date]]))</f>
        <v>BVES_Vegetation Management &amp; Inspections_Patrol inspections of vegetation around distribution electric lines and equipment _BVAMI-011-2
BVVMI-010_2022</v>
      </c>
      <c r="K65" s="54">
        <v>91</v>
      </c>
      <c r="L65" s="33" t="s">
        <v>234</v>
      </c>
      <c r="M65" s="54">
        <v>211</v>
      </c>
      <c r="N65" s="54">
        <v>25</v>
      </c>
      <c r="O65" s="54">
        <v>75</v>
      </c>
      <c r="P65" s="54">
        <v>211</v>
      </c>
      <c r="Q65" s="61">
        <v>211</v>
      </c>
      <c r="R65" s="54">
        <v>83.2</v>
      </c>
      <c r="S65" s="54">
        <v>83.2</v>
      </c>
      <c r="T65" s="54">
        <v>158.16</v>
      </c>
      <c r="U65" s="61"/>
      <c r="V65" s="54" t="s">
        <v>127</v>
      </c>
      <c r="W65" s="28" t="s">
        <v>127</v>
      </c>
      <c r="X65" s="28" t="s">
        <v>127</v>
      </c>
      <c r="Y65" s="28" t="s">
        <v>127</v>
      </c>
      <c r="Z65" s="28"/>
      <c r="AA65" s="33" t="s">
        <v>135</v>
      </c>
      <c r="AB65" s="28" t="s">
        <v>127</v>
      </c>
      <c r="AC65" s="2"/>
      <c r="AD65" s="2"/>
      <c r="AE65" s="27"/>
      <c r="AF65" s="32"/>
      <c r="AG65" s="31"/>
      <c r="AH65" s="31"/>
    </row>
    <row r="66" spans="1:34" customFormat="1" ht="68.45" customHeight="1" x14ac:dyDescent="0.25">
      <c r="A66" s="2" t="str">
        <f>'READ ME FIRST'!$D$12</f>
        <v>BVES</v>
      </c>
      <c r="B66" s="39">
        <f>'READ ME FIRST'!$D$15</f>
        <v>44683</v>
      </c>
      <c r="C66" s="43" t="s">
        <v>277</v>
      </c>
      <c r="D66" s="36" t="str">
        <f>IF(Table2[[#This Row],[WMPInitiativeCategory]]="", "",INDEX('Initiative mapping-DO NOT EDIT'!$H$3:$H$12, MATCH(Table2[[#This Row],[WMPInitiativeCategory]],'Initiative mapping-DO NOT EDIT'!$G$3:$G$12,0)))</f>
        <v>7.3.5.</v>
      </c>
      <c r="E66" s="43" t="s">
        <v>305</v>
      </c>
      <c r="F66" s="29"/>
      <c r="G66" s="2">
        <f>IF(Table2[[#This Row],[WMPInitiativeActivity]]="","x",IF(Table2[[#This Row],[WMPInitiativeActivity]]="other", Table2[[#This Row],[ActivityNameifOther]], INDEX('Initiative mapping-DO NOT EDIT'!$C$3:$C$91,MATCH(Table2[[#This Row],[WMPInitiativeActivity]],'Initiative mapping-DO NOT EDIT'!$D$3:$D$91,0))))</f>
        <v>12</v>
      </c>
      <c r="H66" s="49" t="s">
        <v>222</v>
      </c>
      <c r="I66" s="35" t="s">
        <v>306</v>
      </c>
      <c r="J66" s="36" t="str">
        <f>_xlfn.CONCAT([1]!Table2[[#This Row],[UtilityID]],"_", [1]!Table2[[#This Row],[WMPInitiativeCategory]],"_", IF([1]!Table2[[#This Row],[WMPInitiativeActivity]]="","x",IF([1]!Table2[[#This Row],[WMPInitiativeActivity]]="other", [1]!Table2[[#This Row],[ActivityNameifOther]], [1]!Table2[[#This Row],[WMPInitiativeActivity]])),"_",[1]!Table2[[#This Row],[InitiativeActivityID]], "_",YEAR([1]!Table2[[#This Row],[Submission Date]]))</f>
        <v>BVES_Vegetation Management &amp; Inspections_Patrol inspections of vegetation around transmission electric lines and equipment _BVVMI-011_2022</v>
      </c>
      <c r="K66" s="54" t="s">
        <v>127</v>
      </c>
      <c r="L66" s="33" t="s">
        <v>127</v>
      </c>
      <c r="M66" s="54" t="s">
        <v>127</v>
      </c>
      <c r="N66" s="54" t="s">
        <v>127</v>
      </c>
      <c r="O66" s="54" t="s">
        <v>127</v>
      </c>
      <c r="P66" s="54" t="s">
        <v>127</v>
      </c>
      <c r="Q66" s="60" t="s">
        <v>127</v>
      </c>
      <c r="R66" s="54" t="s">
        <v>127</v>
      </c>
      <c r="S66" s="54" t="s">
        <v>127</v>
      </c>
      <c r="T66" s="54" t="s">
        <v>127</v>
      </c>
      <c r="U66" s="61"/>
      <c r="V66" s="54" t="s">
        <v>127</v>
      </c>
      <c r="W66" s="28" t="s">
        <v>127</v>
      </c>
      <c r="X66" s="28" t="s">
        <v>127</v>
      </c>
      <c r="Y66" s="28" t="s">
        <v>127</v>
      </c>
      <c r="Z66" s="28"/>
      <c r="AA66" s="34" t="s">
        <v>127</v>
      </c>
      <c r="AB66" s="28" t="s">
        <v>127</v>
      </c>
      <c r="AC66" s="2"/>
      <c r="AD66" s="2"/>
      <c r="AE66" s="27"/>
      <c r="AF66" s="32"/>
      <c r="AG66" s="31"/>
      <c r="AH66" s="31"/>
    </row>
    <row r="67" spans="1:34" customFormat="1" ht="52.15" customHeight="1" x14ac:dyDescent="0.25">
      <c r="A67" s="2" t="str">
        <f>'READ ME FIRST'!$D$12</f>
        <v>BVES</v>
      </c>
      <c r="B67" s="39">
        <f>'READ ME FIRST'!$D$15</f>
        <v>44683</v>
      </c>
      <c r="C67" s="43" t="s">
        <v>277</v>
      </c>
      <c r="D67" s="36" t="str">
        <f>IF(Table2[[#This Row],[WMPInitiativeCategory]]="", "",INDEX('Initiative mapping-DO NOT EDIT'!$H$3:$H$12, MATCH(Table2[[#This Row],[WMPInitiativeCategory]],'Initiative mapping-DO NOT EDIT'!$G$3:$G$12,0)))</f>
        <v>7.3.5.</v>
      </c>
      <c r="E67" s="43" t="s">
        <v>307</v>
      </c>
      <c r="F67" s="29"/>
      <c r="G67" s="2">
        <f>IF(Table2[[#This Row],[WMPInitiativeActivity]]="","x",IF(Table2[[#This Row],[WMPInitiativeActivity]]="other", Table2[[#This Row],[ActivityNameifOther]], INDEX('Initiative mapping-DO NOT EDIT'!$C$3:$C$91,MATCH(Table2[[#This Row],[WMPInitiativeActivity]],'Initiative mapping-DO NOT EDIT'!$D$3:$D$91,0))))</f>
        <v>13</v>
      </c>
      <c r="H67" s="47" t="s">
        <v>270</v>
      </c>
      <c r="I67" s="50" t="s">
        <v>308</v>
      </c>
      <c r="J67" s="36" t="str">
        <f>_xlfn.CONCAT([1]!Table2[[#This Row],[UtilityID]],"_", [1]!Table2[[#This Row],[WMPInitiativeCategory]],"_", IF([1]!Table2[[#This Row],[WMPInitiativeActivity]]="","x",IF([1]!Table2[[#This Row],[WMPInitiativeActivity]]="other", [1]!Table2[[#This Row],[ActivityNameifOther]], [1]!Table2[[#This Row],[WMPInitiativeActivity]])),"_",[1]!Table2[[#This Row],[InitiativeActivityID]], "_",YEAR([1]!Table2[[#This Row],[Submission Date]]))</f>
        <v>BVES_Vegetation Management &amp; Inspections_Quality assurance / quality control of vegetation management_BVAMI-014-2
BVVMI-012_2022</v>
      </c>
      <c r="K67" s="54">
        <v>95</v>
      </c>
      <c r="L67" s="33" t="s">
        <v>309</v>
      </c>
      <c r="M67" s="54">
        <v>72</v>
      </c>
      <c r="N67" s="54">
        <v>18</v>
      </c>
      <c r="O67" s="54">
        <v>36</v>
      </c>
      <c r="P67" s="54">
        <v>54</v>
      </c>
      <c r="Q67" s="60">
        <v>72</v>
      </c>
      <c r="R67" s="54">
        <v>16</v>
      </c>
      <c r="S67" s="54">
        <v>42</v>
      </c>
      <c r="T67" s="54">
        <v>80</v>
      </c>
      <c r="U67" s="61"/>
      <c r="V67" s="54" t="s">
        <v>127</v>
      </c>
      <c r="W67" s="28" t="s">
        <v>127</v>
      </c>
      <c r="X67" s="28" t="s">
        <v>127</v>
      </c>
      <c r="Y67" s="28" t="s">
        <v>127</v>
      </c>
      <c r="Z67" s="28"/>
      <c r="AA67" s="33" t="s">
        <v>135</v>
      </c>
      <c r="AB67" s="28" t="s">
        <v>127</v>
      </c>
      <c r="AC67" s="2"/>
      <c r="AD67" s="2"/>
      <c r="AE67" s="27"/>
      <c r="AF67" s="32"/>
      <c r="AG67" s="31"/>
      <c r="AH67" s="31"/>
    </row>
    <row r="68" spans="1:34" customFormat="1" ht="51" customHeight="1" x14ac:dyDescent="0.25">
      <c r="A68" s="2" t="str">
        <f>'READ ME FIRST'!$D$12</f>
        <v>BVES</v>
      </c>
      <c r="B68" s="39">
        <f>'READ ME FIRST'!$D$15</f>
        <v>44683</v>
      </c>
      <c r="C68" s="43" t="s">
        <v>277</v>
      </c>
      <c r="D68" s="36" t="str">
        <f>IF(Table2[[#This Row],[WMPInitiativeCategory]]="", "",INDEX('Initiative mapping-DO NOT EDIT'!$H$3:$H$12, MATCH(Table2[[#This Row],[WMPInitiativeCategory]],'Initiative mapping-DO NOT EDIT'!$G$3:$G$12,0)))</f>
        <v>7.3.5.</v>
      </c>
      <c r="E68" s="43" t="s">
        <v>310</v>
      </c>
      <c r="F68" s="29"/>
      <c r="G68" s="2">
        <f>IF(Table2[[#This Row],[WMPInitiativeActivity]]="","x",IF(Table2[[#This Row],[WMPInitiativeActivity]]="other", Table2[[#This Row],[ActivityNameifOther]], INDEX('Initiative mapping-DO NOT EDIT'!$C$3:$C$91,MATCH(Table2[[#This Row],[WMPInitiativeActivity]],'Initiative mapping-DO NOT EDIT'!$D$3:$D$91,0))))</f>
        <v>14</v>
      </c>
      <c r="H68" s="47" t="s">
        <v>311</v>
      </c>
      <c r="I68" s="35" t="s">
        <v>312</v>
      </c>
      <c r="J68" s="36" t="str">
        <f>_xlfn.CONCAT([1]!Table2[[#This Row],[UtilityID]],"_", [1]!Table2[[#This Row],[WMPInitiativeCategory]],"_", IF([1]!Table2[[#This Row],[WMPInitiativeActivity]]="","x",IF([1]!Table2[[#This Row],[WMPInitiativeActivity]]="other", [1]!Table2[[#This Row],[ActivityNameifOther]], [1]!Table2[[#This Row],[WMPInitiativeActivity]])),"_",[1]!Table2[[#This Row],[InitiativeActivityID]], "_",YEAR([1]!Table2[[#This Row],[Submission Date]]))</f>
        <v>BVES_Vegetation Management &amp; Inspections_Recruiting and training of vegetation management personnel  _BVVMI-013_2022</v>
      </c>
      <c r="K68" s="54">
        <v>72</v>
      </c>
      <c r="L68" s="33" t="s">
        <v>127</v>
      </c>
      <c r="M68" s="54" t="s">
        <v>127</v>
      </c>
      <c r="N68" s="54" t="s">
        <v>127</v>
      </c>
      <c r="O68" s="54" t="s">
        <v>127</v>
      </c>
      <c r="P68" s="54" t="s">
        <v>127</v>
      </c>
      <c r="Q68" s="61" t="s">
        <v>127</v>
      </c>
      <c r="R68" s="54" t="s">
        <v>127</v>
      </c>
      <c r="S68" s="54" t="s">
        <v>127</v>
      </c>
      <c r="T68" s="54" t="s">
        <v>127</v>
      </c>
      <c r="U68" s="61"/>
      <c r="V68" s="54" t="s">
        <v>313</v>
      </c>
      <c r="W68" s="28" t="s">
        <v>314</v>
      </c>
      <c r="X68" s="28" t="s">
        <v>314</v>
      </c>
      <c r="Y68" s="28" t="s">
        <v>314</v>
      </c>
      <c r="Z68" s="28"/>
      <c r="AA68" s="33" t="s">
        <v>135</v>
      </c>
      <c r="AB68" s="28" t="s">
        <v>127</v>
      </c>
      <c r="AC68" s="2"/>
      <c r="AD68" s="2"/>
      <c r="AE68" s="27"/>
      <c r="AF68" s="32"/>
      <c r="AG68" s="31"/>
      <c r="AH68" s="31"/>
    </row>
    <row r="69" spans="1:34" customFormat="1" ht="94.9" customHeight="1" x14ac:dyDescent="0.25">
      <c r="A69" s="2" t="str">
        <f>'READ ME FIRST'!$D$12</f>
        <v>BVES</v>
      </c>
      <c r="B69" s="39">
        <f>'READ ME FIRST'!$D$15</f>
        <v>44683</v>
      </c>
      <c r="C69" s="43" t="s">
        <v>277</v>
      </c>
      <c r="D69" s="36" t="str">
        <f>IF(Table2[[#This Row],[WMPInitiativeCategory]]="", "",INDEX('Initiative mapping-DO NOT EDIT'!$H$3:$H$12, MATCH(Table2[[#This Row],[WMPInitiativeCategory]],'Initiative mapping-DO NOT EDIT'!$G$3:$G$12,0)))</f>
        <v>7.3.5.</v>
      </c>
      <c r="E69" s="43" t="s">
        <v>315</v>
      </c>
      <c r="F69" s="29"/>
      <c r="G69" s="2">
        <f>IF(Table2[[#This Row],[WMPInitiativeActivity]]="","x",IF(Table2[[#This Row],[WMPInitiativeActivity]]="other", Table2[[#This Row],[ActivityNameifOther]], INDEX('Initiative mapping-DO NOT EDIT'!$C$3:$C$91,MATCH(Table2[[#This Row],[WMPInitiativeActivity]],'Initiative mapping-DO NOT EDIT'!$D$3:$D$91,0))))</f>
        <v>15</v>
      </c>
      <c r="H69" s="47" t="s">
        <v>315</v>
      </c>
      <c r="I69" s="35" t="s">
        <v>316</v>
      </c>
      <c r="J69" s="36" t="str">
        <f>_xlfn.CONCAT([1]!Table2[[#This Row],[UtilityID]],"_", [1]!Table2[[#This Row],[WMPInitiativeCategory]],"_", IF([1]!Table2[[#This Row],[WMPInitiativeActivity]]="","x",IF([1]!Table2[[#This Row],[WMPInitiativeActivity]]="other", [1]!Table2[[#This Row],[ActivityNameifOther]], [1]!Table2[[#This Row],[WMPInitiativeActivity]])),"_",[1]!Table2[[#This Row],[InitiativeActivityID]], "_",YEAR([1]!Table2[[#This Row],[Submission Date]]))</f>
        <v>BVES_Vegetation Management &amp; Inspections_Identification and remediation of “at-risk species” _BVVMI-014_2022</v>
      </c>
      <c r="K69" s="54" t="s">
        <v>127</v>
      </c>
      <c r="L69" s="33" t="s">
        <v>127</v>
      </c>
      <c r="M69" s="54" t="s">
        <v>127</v>
      </c>
      <c r="N69" s="54" t="s">
        <v>127</v>
      </c>
      <c r="O69" s="54" t="s">
        <v>127</v>
      </c>
      <c r="P69" s="54" t="s">
        <v>127</v>
      </c>
      <c r="Q69" s="60" t="s">
        <v>127</v>
      </c>
      <c r="R69" s="54" t="s">
        <v>127</v>
      </c>
      <c r="S69" s="54" t="s">
        <v>127</v>
      </c>
      <c r="T69" s="54" t="s">
        <v>127</v>
      </c>
      <c r="U69" s="61"/>
      <c r="V69" s="54" t="s">
        <v>127</v>
      </c>
      <c r="W69" s="28" t="s">
        <v>127</v>
      </c>
      <c r="X69" s="28" t="s">
        <v>127</v>
      </c>
      <c r="Y69" s="28" t="s">
        <v>127</v>
      </c>
      <c r="Z69" s="28"/>
      <c r="AA69" s="33" t="s">
        <v>127</v>
      </c>
      <c r="AB69" s="28" t="s">
        <v>127</v>
      </c>
      <c r="AC69" s="2"/>
      <c r="AD69" s="2"/>
      <c r="AE69" s="27"/>
      <c r="AF69" s="32"/>
      <c r="AG69" s="31"/>
      <c r="AH69" s="31"/>
    </row>
    <row r="70" spans="1:34" customFormat="1" ht="98.45" customHeight="1" x14ac:dyDescent="0.25">
      <c r="A70" s="2" t="str">
        <f>'READ ME FIRST'!$D$12</f>
        <v>BVES</v>
      </c>
      <c r="B70" s="39">
        <f>'READ ME FIRST'!$D$15</f>
        <v>44683</v>
      </c>
      <c r="C70" s="43" t="s">
        <v>277</v>
      </c>
      <c r="D70" s="36" t="str">
        <f>IF(Table2[[#This Row],[WMPInitiativeCategory]]="", "",INDEX('Initiative mapping-DO NOT EDIT'!$H$3:$H$12, MATCH(Table2[[#This Row],[WMPInitiativeCategory]],'Initiative mapping-DO NOT EDIT'!$G$3:$G$12,0)))</f>
        <v>7.3.5.</v>
      </c>
      <c r="E70" s="43" t="s">
        <v>317</v>
      </c>
      <c r="F70" s="29"/>
      <c r="G70" s="2">
        <f>IF(Table2[[#This Row],[WMPInitiativeActivity]]="","x",IF(Table2[[#This Row],[WMPInitiativeActivity]]="other", Table2[[#This Row],[ActivityNameifOther]], INDEX('Initiative mapping-DO NOT EDIT'!$C$3:$C$91,MATCH(Table2[[#This Row],[WMPInitiativeActivity]],'Initiative mapping-DO NOT EDIT'!$D$3:$D$91,0))))</f>
        <v>16</v>
      </c>
      <c r="H70" s="47" t="s">
        <v>288</v>
      </c>
      <c r="I70" s="50" t="s">
        <v>318</v>
      </c>
      <c r="J70" s="36" t="str">
        <f>_xlfn.CONCAT([1]!Table2[[#This Row],[UtilityID]],"_", [1]!Table2[[#This Row],[WMPInitiativeCategory]],"_", IF([1]!Table2[[#This Row],[WMPInitiativeActivity]]="","x",IF([1]!Table2[[#This Row],[WMPInitiativeActivity]]="other", [1]!Table2[[#This Row],[ActivityNameifOther]], [1]!Table2[[#This Row],[WMPInitiativeActivity]])),"_",[1]!Table2[[#This Row],[InitiativeActivityID]], "_",YEAR([1]!Table2[[#This Row],[Submission Date]]))</f>
        <v>BVES_Vegetation Management &amp; Inspections_Removal and remediation of trees with strike potential to electric lines and equipment  _BVVMI-015-1_2022</v>
      </c>
      <c r="K70" s="54">
        <v>64</v>
      </c>
      <c r="L70" s="33" t="s">
        <v>319</v>
      </c>
      <c r="M70" s="54">
        <v>88</v>
      </c>
      <c r="N70" s="54">
        <v>18</v>
      </c>
      <c r="O70" s="54">
        <v>36</v>
      </c>
      <c r="P70" s="54">
        <v>66</v>
      </c>
      <c r="Q70" s="60">
        <v>88</v>
      </c>
      <c r="R70" s="54">
        <v>20</v>
      </c>
      <c r="S70" s="54">
        <v>67</v>
      </c>
      <c r="T70" s="54">
        <v>116</v>
      </c>
      <c r="U70" s="61"/>
      <c r="V70" s="54" t="s">
        <v>127</v>
      </c>
      <c r="W70" s="28" t="s">
        <v>127</v>
      </c>
      <c r="X70" s="28" t="s">
        <v>127</v>
      </c>
      <c r="Y70" s="28" t="s">
        <v>127</v>
      </c>
      <c r="Z70" s="28"/>
      <c r="AA70" s="33" t="s">
        <v>135</v>
      </c>
      <c r="AB70" s="28" t="s">
        <v>127</v>
      </c>
      <c r="AC70" s="2"/>
      <c r="AD70" s="2"/>
      <c r="AE70" s="27"/>
      <c r="AF70" s="32"/>
      <c r="AG70" s="31"/>
      <c r="AH70" s="31"/>
    </row>
    <row r="71" spans="1:34" customFormat="1" ht="53.45" customHeight="1" x14ac:dyDescent="0.25">
      <c r="A71" s="2" t="str">
        <f>'READ ME FIRST'!$D$12</f>
        <v>BVES</v>
      </c>
      <c r="B71" s="39">
        <f>'READ ME FIRST'!$D$15</f>
        <v>44683</v>
      </c>
      <c r="C71" s="43" t="s">
        <v>277</v>
      </c>
      <c r="D71" s="36" t="str">
        <f>IF(Table2[[#This Row],[WMPInitiativeCategory]]="", "",INDEX('Initiative mapping-DO NOT EDIT'!$H$3:$H$12, MATCH(Table2[[#This Row],[WMPInitiativeCategory]],'Initiative mapping-DO NOT EDIT'!$G$3:$G$12,0)))</f>
        <v>7.3.5.</v>
      </c>
      <c r="E71" s="43" t="s">
        <v>320</v>
      </c>
      <c r="F71" s="29"/>
      <c r="G71" s="2">
        <f>IF(Table2[[#This Row],[WMPInitiativeActivity]]="","x",IF(Table2[[#This Row],[WMPInitiativeActivity]]="other", Table2[[#This Row],[ActivityNameifOther]], INDEX('Initiative mapping-DO NOT EDIT'!$C$3:$C$91,MATCH(Table2[[#This Row],[WMPInitiativeActivity]],'Initiative mapping-DO NOT EDIT'!$D$3:$D$91,0))))</f>
        <v>17</v>
      </c>
      <c r="H71" s="47" t="s">
        <v>274</v>
      </c>
      <c r="I71" s="50" t="s">
        <v>321</v>
      </c>
      <c r="J71" s="36" t="str">
        <f>_xlfn.CONCAT([1]!Table2[[#This Row],[UtilityID]],"_", [1]!Table2[[#This Row],[WMPInitiativeCategory]],"_", IF([1]!Table2[[#This Row],[WMPInitiativeActivity]]="","x",IF([1]!Table2[[#This Row],[WMPInitiativeActivity]]="other", [1]!Table2[[#This Row],[ActivityNameifOther]], [1]!Table2[[#This Row],[WMPInitiativeActivity]])),"_",[1]!Table2[[#This Row],[InitiativeActivityID]], "_",YEAR([1]!Table2[[#This Row],[Submission Date]]))</f>
        <v>BVES_Vegetation Management &amp; Inspections_Substation inspection _BVAMI-015-2
BVVMI-016_2022</v>
      </c>
      <c r="K71" s="54">
        <v>91</v>
      </c>
      <c r="L71" s="33" t="s">
        <v>322</v>
      </c>
      <c r="M71" s="54">
        <v>144</v>
      </c>
      <c r="N71" s="54">
        <v>36</v>
      </c>
      <c r="O71" s="54">
        <v>72</v>
      </c>
      <c r="P71" s="54">
        <v>108</v>
      </c>
      <c r="Q71" s="61">
        <v>144</v>
      </c>
      <c r="R71" s="54">
        <v>39</v>
      </c>
      <c r="S71" s="54">
        <v>78</v>
      </c>
      <c r="T71" s="54">
        <v>117</v>
      </c>
      <c r="U71" s="61"/>
      <c r="V71" s="54" t="s">
        <v>127</v>
      </c>
      <c r="W71" s="28" t="s">
        <v>127</v>
      </c>
      <c r="X71" s="28" t="s">
        <v>127</v>
      </c>
      <c r="Y71" s="28" t="s">
        <v>127</v>
      </c>
      <c r="Z71" s="28"/>
      <c r="AA71" s="33" t="s">
        <v>135</v>
      </c>
      <c r="AB71" s="28" t="s">
        <v>127</v>
      </c>
      <c r="AC71" s="2"/>
      <c r="AD71" s="2"/>
      <c r="AE71" s="27"/>
      <c r="AF71" s="32"/>
      <c r="AG71" s="31"/>
      <c r="AH71" s="31"/>
    </row>
    <row r="72" spans="1:34" customFormat="1" ht="128.44999999999999" customHeight="1" x14ac:dyDescent="0.25">
      <c r="A72" s="2" t="str">
        <f>'READ ME FIRST'!$D$12</f>
        <v>BVES</v>
      </c>
      <c r="B72" s="39">
        <f>'READ ME FIRST'!$D$15</f>
        <v>44683</v>
      </c>
      <c r="C72" s="43" t="s">
        <v>277</v>
      </c>
      <c r="D72" s="36" t="str">
        <f>IF(Table2[[#This Row],[WMPInitiativeCategory]]="", "",INDEX('Initiative mapping-DO NOT EDIT'!$H$3:$H$12, MATCH(Table2[[#This Row],[WMPInitiativeCategory]],'Initiative mapping-DO NOT EDIT'!$G$3:$G$12,0)))</f>
        <v>7.3.5.</v>
      </c>
      <c r="E72" s="43" t="s">
        <v>323</v>
      </c>
      <c r="F72" s="29"/>
      <c r="G72" s="2">
        <f>IF(Table2[[#This Row],[WMPInitiativeActivity]]="","x",IF(Table2[[#This Row],[WMPInitiativeActivity]]="other", Table2[[#This Row],[ActivityNameifOther]], INDEX('Initiative mapping-DO NOT EDIT'!$C$3:$C$91,MATCH(Table2[[#This Row],[WMPInitiativeActivity]],'Initiative mapping-DO NOT EDIT'!$D$3:$D$91,0))))</f>
        <v>18</v>
      </c>
      <c r="H72" s="47" t="s">
        <v>324</v>
      </c>
      <c r="I72" s="35" t="s">
        <v>325</v>
      </c>
      <c r="J72" s="36" t="str">
        <f>_xlfn.CONCAT([1]!Table2[[#This Row],[UtilityID]],"_", [1]!Table2[[#This Row],[WMPInitiativeCategory]],"_", IF([1]!Table2[[#This Row],[WMPInitiativeActivity]]="","x",IF([1]!Table2[[#This Row],[WMPInitiativeActivity]]="other", [1]!Table2[[#This Row],[ActivityNameifOther]], [1]!Table2[[#This Row],[WMPInitiativeActivity]])),"_",[1]!Table2[[#This Row],[InitiativeActivityID]], "_",YEAR([1]!Table2[[#This Row],[Submission Date]]))</f>
        <v>BVES_Vegetation Management &amp; Inspections_Substation vegetation management  _BVVMI-017_2022</v>
      </c>
      <c r="K72" s="54">
        <v>64</v>
      </c>
      <c r="L72" s="33" t="s">
        <v>127</v>
      </c>
      <c r="M72" s="54" t="s">
        <v>127</v>
      </c>
      <c r="N72" s="54" t="s">
        <v>127</v>
      </c>
      <c r="O72" s="54" t="s">
        <v>127</v>
      </c>
      <c r="P72" s="54" t="s">
        <v>127</v>
      </c>
      <c r="Q72" s="60" t="s">
        <v>127</v>
      </c>
      <c r="R72" s="54" t="s">
        <v>127</v>
      </c>
      <c r="S72" s="54" t="s">
        <v>127</v>
      </c>
      <c r="T72" s="54" t="s">
        <v>127</v>
      </c>
      <c r="U72" s="61"/>
      <c r="V72" s="54" t="s">
        <v>326</v>
      </c>
      <c r="W72" s="28" t="s">
        <v>327</v>
      </c>
      <c r="X72" s="28" t="s">
        <v>327</v>
      </c>
      <c r="Y72" s="28" t="s">
        <v>327</v>
      </c>
      <c r="Z72" s="28"/>
      <c r="AA72" s="33" t="s">
        <v>135</v>
      </c>
      <c r="AB72" s="28" t="s">
        <v>127</v>
      </c>
      <c r="AC72" s="2"/>
      <c r="AD72" s="2"/>
      <c r="AE72" s="27"/>
      <c r="AF72" s="32"/>
      <c r="AG72" s="31"/>
      <c r="AH72" s="31"/>
    </row>
    <row r="73" spans="1:34" customFormat="1" ht="61.15" customHeight="1" x14ac:dyDescent="0.25">
      <c r="A73" s="2" t="str">
        <f>'READ ME FIRST'!$D$12</f>
        <v>BVES</v>
      </c>
      <c r="B73" s="39">
        <f>'READ ME FIRST'!$D$15</f>
        <v>44683</v>
      </c>
      <c r="C73" s="43" t="s">
        <v>277</v>
      </c>
      <c r="D73" s="36" t="str">
        <f>IF(Table2[[#This Row],[WMPInitiativeCategory]]="", "",INDEX('Initiative mapping-DO NOT EDIT'!$H$3:$H$12, MATCH(Table2[[#This Row],[WMPInitiativeCategory]],'Initiative mapping-DO NOT EDIT'!$G$3:$G$12,0)))</f>
        <v>7.3.5.</v>
      </c>
      <c r="E73" s="43" t="s">
        <v>328</v>
      </c>
      <c r="F73" s="29"/>
      <c r="G73" s="2">
        <f>IF(Table2[[#This Row],[WMPInitiativeActivity]]="","x",IF(Table2[[#This Row],[WMPInitiativeActivity]]="other", Table2[[#This Row],[ActivityNameifOther]], INDEX('Initiative mapping-DO NOT EDIT'!$C$3:$C$91,MATCH(Table2[[#This Row],[WMPInitiativeActivity]],'Initiative mapping-DO NOT EDIT'!$D$3:$D$91,0))))</f>
        <v>19</v>
      </c>
      <c r="H73" s="47" t="s">
        <v>329</v>
      </c>
      <c r="I73" s="50" t="s">
        <v>330</v>
      </c>
      <c r="J73" s="36" t="str">
        <f>_xlfn.CONCAT([1]!Table2[[#This Row],[UtilityID]],"_", [1]!Table2[[#This Row],[WMPInitiativeCategory]],"_", IF([1]!Table2[[#This Row],[WMPInitiativeActivity]]="","x",IF([1]!Table2[[#This Row],[WMPInitiativeActivity]]="other", [1]!Table2[[#This Row],[ActivityNameifOther]], [1]!Table2[[#This Row],[WMPInitiativeActivity]])),"_",[1]!Table2[[#This Row],[InitiativeActivityID]], "_",YEAR([1]!Table2[[#This Row],[Submission Date]]))</f>
        <v>BVES_Vegetation Management &amp; Inspections_Vegetation management enterprise system_BVDG-001-2
BVVMI-018_2022</v>
      </c>
      <c r="K73" s="54">
        <v>64</v>
      </c>
      <c r="L73" s="33" t="s">
        <v>127</v>
      </c>
      <c r="M73" s="54" t="s">
        <v>127</v>
      </c>
      <c r="N73" s="54" t="s">
        <v>127</v>
      </c>
      <c r="O73" s="54" t="s">
        <v>127</v>
      </c>
      <c r="P73" s="54" t="s">
        <v>127</v>
      </c>
      <c r="Q73" s="60" t="s">
        <v>127</v>
      </c>
      <c r="R73" s="54" t="s">
        <v>127</v>
      </c>
      <c r="S73" s="54" t="s">
        <v>127</v>
      </c>
      <c r="T73" s="54" t="s">
        <v>127</v>
      </c>
      <c r="U73" s="61"/>
      <c r="V73" s="54" t="s">
        <v>331</v>
      </c>
      <c r="W73" s="28" t="s">
        <v>332</v>
      </c>
      <c r="X73" s="28" t="s">
        <v>332</v>
      </c>
      <c r="Y73" s="28" t="s">
        <v>332</v>
      </c>
      <c r="Z73" s="28"/>
      <c r="AA73" s="34" t="s">
        <v>135</v>
      </c>
      <c r="AB73" s="28" t="s">
        <v>127</v>
      </c>
      <c r="AC73" s="2"/>
      <c r="AD73" s="2"/>
      <c r="AE73" s="27"/>
      <c r="AF73" s="32"/>
      <c r="AG73" s="31"/>
      <c r="AH73" s="31"/>
    </row>
    <row r="74" spans="1:34" customFormat="1" ht="61.9" customHeight="1" x14ac:dyDescent="0.25">
      <c r="A74" s="2" t="str">
        <f>'READ ME FIRST'!$D$12</f>
        <v>BVES</v>
      </c>
      <c r="B74" s="39">
        <f>'READ ME FIRST'!$D$15</f>
        <v>44683</v>
      </c>
      <c r="C74" s="43" t="s">
        <v>277</v>
      </c>
      <c r="D74" s="36" t="str">
        <f>IF(Table2[[#This Row],[WMPInitiativeCategory]]="", "",INDEX('Initiative mapping-DO NOT EDIT'!$H$3:$H$12, MATCH(Table2[[#This Row],[WMPInitiativeCategory]],'Initiative mapping-DO NOT EDIT'!$G$3:$G$12,0)))</f>
        <v>7.3.5.</v>
      </c>
      <c r="E74" s="43" t="s">
        <v>333</v>
      </c>
      <c r="F74" s="29"/>
      <c r="G74" s="2">
        <f>IF(Table2[[#This Row],[WMPInitiativeActivity]]="","x",IF(Table2[[#This Row],[WMPInitiativeActivity]]="other", Table2[[#This Row],[ActivityNameifOther]], INDEX('Initiative mapping-DO NOT EDIT'!$C$3:$C$91,MATCH(Table2[[#This Row],[WMPInitiativeActivity]],'Initiative mapping-DO NOT EDIT'!$D$3:$D$91,0))))</f>
        <v>20</v>
      </c>
      <c r="H74" s="47" t="s">
        <v>288</v>
      </c>
      <c r="I74" s="50" t="s">
        <v>334</v>
      </c>
      <c r="J74" s="36" t="str">
        <f>_xlfn.CONCAT([1]!Table2[[#This Row],[UtilityID]],"_", [1]!Table2[[#This Row],[WMPInitiativeCategory]],"_", IF([1]!Table2[[#This Row],[WMPInitiativeActivity]]="","x",IF([1]!Table2[[#This Row],[WMPInitiativeActivity]]="other", [1]!Table2[[#This Row],[ActivityNameifOther]], [1]!Table2[[#This Row],[WMPInitiativeActivity]])),"_",[1]!Table2[[#This Row],[InitiativeActivityID]], "_",YEAR([1]!Table2[[#This Row],[Submission Date]]))</f>
        <v>BVES_Vegetation Management &amp; Inspections_Vegetation management to achieve clearances around electric lines and equipment  _BVVMI-015-3
BVVMI-019_2022</v>
      </c>
      <c r="K74" s="54">
        <v>65</v>
      </c>
      <c r="L74" s="33" t="s">
        <v>335</v>
      </c>
      <c r="M74" s="54">
        <v>72</v>
      </c>
      <c r="N74" s="54">
        <v>18</v>
      </c>
      <c r="O74" s="54">
        <v>36</v>
      </c>
      <c r="P74" s="54">
        <v>54</v>
      </c>
      <c r="Q74" s="60">
        <v>72</v>
      </c>
      <c r="R74" s="54">
        <v>36.6</v>
      </c>
      <c r="S74" s="54">
        <v>61.62</v>
      </c>
      <c r="T74" s="54">
        <v>74.459999999999994</v>
      </c>
      <c r="U74" s="61"/>
      <c r="V74" s="54" t="s">
        <v>127</v>
      </c>
      <c r="W74" s="28" t="s">
        <v>127</v>
      </c>
      <c r="X74" s="28" t="s">
        <v>127</v>
      </c>
      <c r="Y74" s="28" t="s">
        <v>127</v>
      </c>
      <c r="Z74" s="28"/>
      <c r="AA74" s="34" t="s">
        <v>135</v>
      </c>
      <c r="AB74" s="28" t="s">
        <v>127</v>
      </c>
      <c r="AC74" s="2"/>
      <c r="AD74" s="2"/>
      <c r="AE74" s="27"/>
      <c r="AF74" s="32"/>
      <c r="AG74" s="31"/>
      <c r="AH74" s="31"/>
    </row>
    <row r="75" spans="1:34" customFormat="1" ht="61.9" customHeight="1" x14ac:dyDescent="0.25">
      <c r="A75" s="2" t="str">
        <f>'READ ME FIRST'!$D$12</f>
        <v>BVES</v>
      </c>
      <c r="B75" s="39">
        <f>'READ ME FIRST'!$D$15</f>
        <v>44683</v>
      </c>
      <c r="C75" s="43" t="s">
        <v>277</v>
      </c>
      <c r="D75" s="36" t="str">
        <f>IF(Table2[[#This Row],[WMPInitiativeCategory]]="", "",INDEX('Initiative mapping-DO NOT EDIT'!$H$3:$H$12, MATCH(Table2[[#This Row],[WMPInitiativeCategory]],'Initiative mapping-DO NOT EDIT'!$G$3:$G$12,0)))</f>
        <v>7.3.5.</v>
      </c>
      <c r="E75" s="43" t="s">
        <v>336</v>
      </c>
      <c r="F75" s="29"/>
      <c r="G75" s="2">
        <f>IF(Table2[[#This Row],[WMPInitiativeActivity]]="","x",IF(Table2[[#This Row],[WMPInitiativeActivity]]="other", Table2[[#This Row],[ActivityNameifOther]], INDEX('Initiative mapping-DO NOT EDIT'!$C$3:$C$91,MATCH(Table2[[#This Row],[WMPInitiativeActivity]],'Initiative mapping-DO NOT EDIT'!$D$3:$D$91,0))))</f>
        <v>21</v>
      </c>
      <c r="H75" s="47" t="s">
        <v>439</v>
      </c>
      <c r="I75" s="50"/>
      <c r="J75" s="33" t="str">
        <f>_xlfn.CONCAT([1]!Table2[[#This Row],[UtilityID]],"_", [1]!Table2[[#This Row],[WMPInitiativeCategory]],"_", IF([1]!Table2[[#This Row],[WMPInitiativeActivity]]="","x",IF([1]!Table2[[#This Row],[WMPInitiativeActivity]]="other", [1]!Table2[[#This Row],[ActivityNameifOther]], [1]!Table2[[#This Row],[WMPInitiativeActivity]])),"_",[1]!Table2[[#This Row],[InitiativeActivityID]], "_",YEAR([1]!Table2[[#This Row],[Submission Date]]))</f>
        <v>BVES_Vegetation Management &amp; Inspections_Vegetation management activities post-fire __2022</v>
      </c>
      <c r="K75" s="54"/>
      <c r="L75" s="33" t="s">
        <v>127</v>
      </c>
      <c r="M75" s="54" t="s">
        <v>127</v>
      </c>
      <c r="N75" s="54" t="s">
        <v>127</v>
      </c>
      <c r="O75" s="54" t="s">
        <v>127</v>
      </c>
      <c r="P75" s="54" t="s">
        <v>127</v>
      </c>
      <c r="Q75" s="60" t="s">
        <v>127</v>
      </c>
      <c r="R75" s="54" t="s">
        <v>127</v>
      </c>
      <c r="S75" s="54" t="s">
        <v>127</v>
      </c>
      <c r="T75" s="54" t="s">
        <v>127</v>
      </c>
      <c r="U75" s="54"/>
      <c r="V75" s="54" t="s">
        <v>440</v>
      </c>
      <c r="W75" s="28" t="s">
        <v>127</v>
      </c>
      <c r="X75" s="28" t="s">
        <v>127</v>
      </c>
      <c r="Y75" s="28" t="s">
        <v>127</v>
      </c>
      <c r="Z75" s="28"/>
      <c r="AA75" s="33" t="s">
        <v>135</v>
      </c>
      <c r="AB75" s="28" t="s">
        <v>127</v>
      </c>
      <c r="AC75" s="2"/>
      <c r="AD75" s="2"/>
      <c r="AE75" s="27"/>
      <c r="AF75" s="32"/>
      <c r="AG75" s="31"/>
      <c r="AH75" s="31"/>
    </row>
    <row r="76" spans="1:34" customFormat="1" ht="58.9" customHeight="1" x14ac:dyDescent="0.25">
      <c r="A76" s="2" t="str">
        <f>'READ ME FIRST'!$D$12</f>
        <v>BVES</v>
      </c>
      <c r="B76" s="39">
        <f>'READ ME FIRST'!$D$15</f>
        <v>44683</v>
      </c>
      <c r="C76" s="43" t="s">
        <v>337</v>
      </c>
      <c r="D76" s="36" t="str">
        <f>IF(Table2[[#This Row],[WMPInitiativeCategory]]="", "",INDEX('Initiative mapping-DO NOT EDIT'!$H$3:$H$12, MATCH(Table2[[#This Row],[WMPInitiativeCategory]],'Initiative mapping-DO NOT EDIT'!$G$3:$G$12,0)))</f>
        <v>7.3.6.</v>
      </c>
      <c r="E76" s="43" t="s">
        <v>338</v>
      </c>
      <c r="F76" s="29"/>
      <c r="G76" s="2">
        <f>IF(Table2[[#This Row],[WMPInitiativeActivity]]="","x",IF(Table2[[#This Row],[WMPInitiativeActivity]]="other", Table2[[#This Row],[ActivityNameifOther]], INDEX('Initiative mapping-DO NOT EDIT'!$C$3:$C$91,MATCH(Table2[[#This Row],[WMPInitiativeActivity]],'Initiative mapping-DO NOT EDIT'!$D$3:$D$91,0))))</f>
        <v>1</v>
      </c>
      <c r="H76" s="47" t="s">
        <v>196</v>
      </c>
      <c r="I76" s="50" t="s">
        <v>339</v>
      </c>
      <c r="J76" s="36" t="str">
        <f>_xlfn.CONCAT([1]!Table2[[#This Row],[UtilityID]],"_", [1]!Table2[[#This Row],[WMPInitiativeCategory]],"_", IF([1]!Table2[[#This Row],[WMPInitiativeActivity]]="","x",IF([1]!Table2[[#This Row],[WMPInitiativeActivity]]="other", [1]!Table2[[#This Row],[ActivityNameifOther]], [1]!Table2[[#This Row],[WMPInitiativeActivity]])),"_",[1]!Table2[[#This Row],[InitiativeActivityID]], "_",YEAR([1]!Table2[[#This Row],[Submission Date]]))</f>
        <v>BVES_Grid Operations &amp; Operating Protocols_Automatic recloser operations  _BVGDSH-008-2
BVGOOP-001_2022</v>
      </c>
      <c r="K76" s="54">
        <v>65</v>
      </c>
      <c r="L76" s="33" t="s">
        <v>127</v>
      </c>
      <c r="M76" s="54" t="s">
        <v>127</v>
      </c>
      <c r="N76" s="54" t="s">
        <v>127</v>
      </c>
      <c r="O76" s="54" t="s">
        <v>127</v>
      </c>
      <c r="P76" s="54" t="s">
        <v>127</v>
      </c>
      <c r="Q76" s="60" t="s">
        <v>127</v>
      </c>
      <c r="R76" s="54" t="s">
        <v>127</v>
      </c>
      <c r="S76" s="54" t="s">
        <v>127</v>
      </c>
      <c r="T76" s="54" t="s">
        <v>127</v>
      </c>
      <c r="U76" s="61"/>
      <c r="V76" s="54" t="s">
        <v>127</v>
      </c>
      <c r="W76" s="28" t="s">
        <v>127</v>
      </c>
      <c r="X76" s="28" t="s">
        <v>127</v>
      </c>
      <c r="Y76" s="28" t="s">
        <v>127</v>
      </c>
      <c r="Z76" s="28"/>
      <c r="AA76" s="33" t="s">
        <v>128</v>
      </c>
      <c r="AB76" s="28" t="s">
        <v>127</v>
      </c>
      <c r="AC76" s="2"/>
      <c r="AD76" s="2"/>
      <c r="AE76" s="27"/>
      <c r="AF76" s="32"/>
      <c r="AG76" s="31"/>
      <c r="AH76" s="31"/>
    </row>
    <row r="77" spans="1:34" customFormat="1" ht="58.9" customHeight="1" x14ac:dyDescent="0.25">
      <c r="A77" s="2" t="str">
        <f>'READ ME FIRST'!$D$12</f>
        <v>BVES</v>
      </c>
      <c r="B77" s="39">
        <f>'READ ME FIRST'!$D$15</f>
        <v>44683</v>
      </c>
      <c r="C77" s="43" t="s">
        <v>337</v>
      </c>
      <c r="D77" s="36" t="str">
        <f>IF(Table2[[#This Row],[WMPInitiativeCategory]]="", "",INDEX('Initiative mapping-DO NOT EDIT'!$H$3:$H$12, MATCH(Table2[[#This Row],[WMPInitiativeCategory]],'Initiative mapping-DO NOT EDIT'!$G$3:$G$12,0)))</f>
        <v>7.3.6.</v>
      </c>
      <c r="E77" s="43" t="s">
        <v>340</v>
      </c>
      <c r="F77" s="29"/>
      <c r="G77" s="2">
        <f>IF(Table2[[#This Row],[WMPInitiativeActivity]]="","x",IF(Table2[[#This Row],[WMPInitiativeActivity]]="other", Table2[[#This Row],[ActivityNameifOther]], INDEX('Initiative mapping-DO NOT EDIT'!$C$3:$C$91,MATCH(Table2[[#This Row],[WMPInitiativeActivity]],'Initiative mapping-DO NOT EDIT'!$D$3:$D$91,0))))</f>
        <v>2</v>
      </c>
      <c r="H77" s="47" t="s">
        <v>341</v>
      </c>
      <c r="I77" s="50"/>
      <c r="J77" s="33" t="str">
        <f>_xlfn.CONCAT([1]!Table2[[#This Row],[UtilityID]],"_", [1]!Table2[[#This Row],[WMPInitiativeCategory]],"_", IF([1]!Table2[[#This Row],[WMPInitiativeActivity]]="","x",IF([1]!Table2[[#This Row],[WMPInitiativeActivity]]="other", [1]!Table2[[#This Row],[ActivityNameifOther]], [1]!Table2[[#This Row],[WMPInitiativeActivity]])),"_",[1]!Table2[[#This Row],[InitiativeActivityID]], "_",YEAR([1]!Table2[[#This Row],[Submission Date]]))</f>
        <v>BVES_Grid Operations &amp; Operating Protocols_Protective equipment and device settings__2022</v>
      </c>
      <c r="K77" s="54"/>
      <c r="L77" s="33" t="s">
        <v>127</v>
      </c>
      <c r="M77" s="54" t="s">
        <v>127</v>
      </c>
      <c r="N77" s="54" t="s">
        <v>127</v>
      </c>
      <c r="O77" s="54" t="s">
        <v>127</v>
      </c>
      <c r="P77" s="54" t="s">
        <v>127</v>
      </c>
      <c r="Q77" s="61" t="s">
        <v>127</v>
      </c>
      <c r="R77" s="54" t="s">
        <v>127</v>
      </c>
      <c r="S77" s="54" t="s">
        <v>127</v>
      </c>
      <c r="T77" s="54" t="s">
        <v>127</v>
      </c>
      <c r="U77" s="54"/>
      <c r="V77" s="54" t="s">
        <v>127</v>
      </c>
      <c r="W77" s="28" t="s">
        <v>127</v>
      </c>
      <c r="X77" s="28" t="s">
        <v>127</v>
      </c>
      <c r="Y77" s="28" t="s">
        <v>127</v>
      </c>
      <c r="Z77" s="28"/>
      <c r="AA77" s="33" t="s">
        <v>127</v>
      </c>
      <c r="AB77" s="28" t="s">
        <v>127</v>
      </c>
      <c r="AC77" s="2"/>
      <c r="AD77" s="2"/>
      <c r="AE77" s="27"/>
      <c r="AF77" s="32"/>
      <c r="AG77" s="31"/>
      <c r="AH77" s="31"/>
    </row>
    <row r="78" spans="1:34" customFormat="1" ht="61.15" customHeight="1" x14ac:dyDescent="0.25">
      <c r="A78" s="2" t="str">
        <f>'READ ME FIRST'!$D$12</f>
        <v>BVES</v>
      </c>
      <c r="B78" s="39">
        <f>'READ ME FIRST'!$D$15</f>
        <v>44683</v>
      </c>
      <c r="C78" s="43" t="s">
        <v>337</v>
      </c>
      <c r="D78" s="36" t="str">
        <f>IF(Table2[[#This Row],[WMPInitiativeCategory]]="", "",INDEX('Initiative mapping-DO NOT EDIT'!$H$3:$H$12, MATCH(Table2[[#This Row],[WMPInitiativeCategory]],'Initiative mapping-DO NOT EDIT'!$G$3:$G$12,0)))</f>
        <v>7.3.6.</v>
      </c>
      <c r="E78" s="43" t="s">
        <v>342</v>
      </c>
      <c r="F78" s="29"/>
      <c r="G78" s="2">
        <f>IF(Table2[[#This Row],[WMPInitiativeActivity]]="","x",IF(Table2[[#This Row],[WMPInitiativeActivity]]="other", Table2[[#This Row],[ActivityNameifOther]], INDEX('Initiative mapping-DO NOT EDIT'!$C$3:$C$91,MATCH(Table2[[#This Row],[WMPInitiativeActivity]],'Initiative mapping-DO NOT EDIT'!$D$3:$D$91,0))))</f>
        <v>3</v>
      </c>
      <c r="H78" s="47" t="s">
        <v>285</v>
      </c>
      <c r="I78" s="50" t="s">
        <v>343</v>
      </c>
      <c r="J78" s="36" t="str">
        <f>_xlfn.CONCAT([1]!Table2[[#This Row],[UtilityID]],"_", [1]!Table2[[#This Row],[WMPInitiativeCategory]],"_", IF([1]!Table2[[#This Row],[WMPInitiativeActivity]]="","x",IF([1]!Table2[[#This Row],[WMPInitiativeActivity]]="other", [1]!Table2[[#This Row],[ActivityNameifOther]], [1]!Table2[[#This Row],[WMPInitiativeActivity]])),"_",[1]!Table2[[#This Row],[InitiativeActivityID]], "_",YEAR([1]!Table2[[#This Row],[Submission Date]]))</f>
        <v>BVES_Grid Operations &amp; Operating Protocols_Crew-accompanying ignition prevention and suppression resources and services _BVEPP-004-5
BVGOOP-002-1_2022</v>
      </c>
      <c r="K78" s="54">
        <v>65</v>
      </c>
      <c r="L78" s="33" t="s">
        <v>127</v>
      </c>
      <c r="M78" s="54" t="s">
        <v>127</v>
      </c>
      <c r="N78" s="54" t="s">
        <v>127</v>
      </c>
      <c r="O78" s="54" t="s">
        <v>127</v>
      </c>
      <c r="P78" s="54" t="s">
        <v>127</v>
      </c>
      <c r="Q78" s="60" t="s">
        <v>127</v>
      </c>
      <c r="R78" s="54" t="s">
        <v>127</v>
      </c>
      <c r="S78" s="54" t="s">
        <v>127</v>
      </c>
      <c r="T78" s="54" t="s">
        <v>127</v>
      </c>
      <c r="U78" s="61"/>
      <c r="V78" s="54" t="s">
        <v>344</v>
      </c>
      <c r="W78" s="28" t="s">
        <v>127</v>
      </c>
      <c r="X78" s="28" t="s">
        <v>127</v>
      </c>
      <c r="Y78" s="28" t="s">
        <v>127</v>
      </c>
      <c r="Z78" s="54"/>
      <c r="AA78" s="34" t="s">
        <v>135</v>
      </c>
      <c r="AB78" s="28" t="s">
        <v>127</v>
      </c>
      <c r="AC78" s="2"/>
      <c r="AD78" s="2"/>
      <c r="AE78" s="27"/>
      <c r="AF78" s="32"/>
      <c r="AG78" s="31"/>
      <c r="AH78" s="31"/>
    </row>
    <row r="79" spans="1:34" customFormat="1" ht="80.45" customHeight="1" x14ac:dyDescent="0.25">
      <c r="A79" s="2" t="str">
        <f>'READ ME FIRST'!$D$12</f>
        <v>BVES</v>
      </c>
      <c r="B79" s="39">
        <f>'READ ME FIRST'!$D$15</f>
        <v>44683</v>
      </c>
      <c r="C79" s="43" t="s">
        <v>337</v>
      </c>
      <c r="D79" s="36" t="str">
        <f>IF(Table2[[#This Row],[WMPInitiativeCategory]]="", "",INDEX('Initiative mapping-DO NOT EDIT'!$H$3:$H$12, MATCH(Table2[[#This Row],[WMPInitiativeCategory]],'Initiative mapping-DO NOT EDIT'!$G$3:$G$12,0)))</f>
        <v>7.3.6.</v>
      </c>
      <c r="E79" s="43" t="s">
        <v>345</v>
      </c>
      <c r="F79" s="29"/>
      <c r="G79" s="2">
        <f>IF(Table2[[#This Row],[WMPInitiativeActivity]]="","x",IF(Table2[[#This Row],[WMPInitiativeActivity]]="other", Table2[[#This Row],[ActivityNameifOther]], INDEX('Initiative mapping-DO NOT EDIT'!$C$3:$C$91,MATCH(Table2[[#This Row],[WMPInitiativeActivity]],'Initiative mapping-DO NOT EDIT'!$D$3:$D$91,0))))</f>
        <v>4</v>
      </c>
      <c r="H79" s="47" t="s">
        <v>346</v>
      </c>
      <c r="I79" s="35" t="s">
        <v>347</v>
      </c>
      <c r="J79" s="36" t="str">
        <f>_xlfn.CONCAT([1]!Table2[[#This Row],[UtilityID]],"_", [1]!Table2[[#This Row],[WMPInitiativeCategory]],"_", IF([1]!Table2[[#This Row],[WMPInitiativeActivity]]="","x",IF([1]!Table2[[#This Row],[WMPInitiativeActivity]]="other", [1]!Table2[[#This Row],[ActivityNameifOther]], [1]!Table2[[#This Row],[WMPInitiativeActivity]])),"_",[1]!Table2[[#This Row],[InitiativeActivityID]], "_",YEAR([1]!Table2[[#This Row],[Submission Date]]))</f>
        <v>BVES_Grid Operations &amp; Operating Protocols_Personnel work procedures and training in conditions of elevated fire risk  _BVGOOP-003-2_2022</v>
      </c>
      <c r="K79" s="54">
        <v>65</v>
      </c>
      <c r="L79" s="33" t="s">
        <v>127</v>
      </c>
      <c r="M79" s="54" t="s">
        <v>127</v>
      </c>
      <c r="N79" s="54" t="s">
        <v>127</v>
      </c>
      <c r="O79" s="54" t="s">
        <v>127</v>
      </c>
      <c r="P79" s="54" t="s">
        <v>127</v>
      </c>
      <c r="Q79" s="60" t="s">
        <v>127</v>
      </c>
      <c r="R79" s="54" t="s">
        <v>127</v>
      </c>
      <c r="S79" s="54" t="s">
        <v>127</v>
      </c>
      <c r="T79" s="54" t="s">
        <v>127</v>
      </c>
      <c r="U79" s="61"/>
      <c r="V79" s="54" t="s">
        <v>348</v>
      </c>
      <c r="W79" s="28" t="s">
        <v>127</v>
      </c>
      <c r="X79" s="28" t="s">
        <v>127</v>
      </c>
      <c r="Y79" s="28" t="s">
        <v>127</v>
      </c>
      <c r="Z79" s="54"/>
      <c r="AA79" s="33" t="s">
        <v>135</v>
      </c>
      <c r="AB79" s="28" t="s">
        <v>127</v>
      </c>
      <c r="AC79" s="2"/>
      <c r="AD79" s="2"/>
      <c r="AE79" s="27"/>
      <c r="AF79" s="32"/>
      <c r="AG79" s="31"/>
      <c r="AH79" s="31"/>
    </row>
    <row r="80" spans="1:34" customFormat="1" ht="79.150000000000006" customHeight="1" x14ac:dyDescent="0.25">
      <c r="A80" s="2" t="str">
        <f>'READ ME FIRST'!$D$12</f>
        <v>BVES</v>
      </c>
      <c r="B80" s="39">
        <f>'READ ME FIRST'!$D$15</f>
        <v>44683</v>
      </c>
      <c r="C80" s="43" t="s">
        <v>337</v>
      </c>
      <c r="D80" s="36" t="str">
        <f>IF(Table2[[#This Row],[WMPInitiativeCategory]]="", "",INDEX('Initiative mapping-DO NOT EDIT'!$H$3:$H$12, MATCH(Table2[[#This Row],[WMPInitiativeCategory]],'Initiative mapping-DO NOT EDIT'!$G$3:$G$12,0)))</f>
        <v>7.3.6.</v>
      </c>
      <c r="E80" s="43" t="s">
        <v>349</v>
      </c>
      <c r="F80" s="29"/>
      <c r="G80" s="2">
        <f>IF(Table2[[#This Row],[WMPInitiativeActivity]]="","x",IF(Table2[[#This Row],[WMPInitiativeActivity]]="other", Table2[[#This Row],[ActivityNameifOther]], INDEX('Initiative mapping-DO NOT EDIT'!$C$3:$C$91,MATCH(Table2[[#This Row],[WMPInitiativeActivity]],'Initiative mapping-DO NOT EDIT'!$D$3:$D$91,0))))</f>
        <v>5</v>
      </c>
      <c r="H80" s="47" t="s">
        <v>346</v>
      </c>
      <c r="I80" s="35" t="s">
        <v>350</v>
      </c>
      <c r="J80" s="36" t="str">
        <f>_xlfn.CONCAT([1]!Table2[[#This Row],[UtilityID]],"_", [1]!Table2[[#This Row],[WMPInitiativeCategory]],"_", IF([1]!Table2[[#This Row],[WMPInitiativeActivity]]="","x",IF([1]!Table2[[#This Row],[WMPInitiativeActivity]]="other", [1]!Table2[[#This Row],[ActivityNameifOther]], [1]!Table2[[#This Row],[WMPInitiativeActivity]])),"_",[1]!Table2[[#This Row],[InitiativeActivityID]], "_",YEAR([1]!Table2[[#This Row],[Submission Date]]))</f>
        <v>BVES_Grid Operations &amp; Operating Protocols_Protocols for PSPS re-energization _BVGOOP-003-3_2022</v>
      </c>
      <c r="K80" s="54">
        <v>66</v>
      </c>
      <c r="L80" s="33" t="s">
        <v>127</v>
      </c>
      <c r="M80" s="54" t="s">
        <v>127</v>
      </c>
      <c r="N80" s="54" t="s">
        <v>127</v>
      </c>
      <c r="O80" s="54" t="s">
        <v>127</v>
      </c>
      <c r="P80" s="54" t="s">
        <v>127</v>
      </c>
      <c r="Q80" s="60" t="s">
        <v>127</v>
      </c>
      <c r="R80" s="54" t="s">
        <v>127</v>
      </c>
      <c r="S80" s="54" t="s">
        <v>127</v>
      </c>
      <c r="T80" s="54" t="s">
        <v>127</v>
      </c>
      <c r="U80" s="61"/>
      <c r="V80" s="54" t="s">
        <v>348</v>
      </c>
      <c r="W80" s="28" t="s">
        <v>127</v>
      </c>
      <c r="X80" s="28" t="s">
        <v>127</v>
      </c>
      <c r="Y80" s="28" t="s">
        <v>127</v>
      </c>
      <c r="Z80" s="54"/>
      <c r="AA80" s="33" t="s">
        <v>135</v>
      </c>
      <c r="AB80" s="28" t="s">
        <v>127</v>
      </c>
      <c r="AC80" s="2"/>
      <c r="AD80" s="2"/>
      <c r="AE80" s="27"/>
      <c r="AF80" s="32"/>
      <c r="AG80" s="31"/>
      <c r="AH80" s="31"/>
    </row>
    <row r="81" spans="1:34" customFormat="1" ht="72" customHeight="1" x14ac:dyDescent="0.25">
      <c r="A81" s="2" t="str">
        <f>'READ ME FIRST'!$D$12</f>
        <v>BVES</v>
      </c>
      <c r="B81" s="39">
        <f>'READ ME FIRST'!$D$15</f>
        <v>44683</v>
      </c>
      <c r="C81" s="43" t="s">
        <v>337</v>
      </c>
      <c r="D81" s="36" t="str">
        <f>IF(Table2[[#This Row],[WMPInitiativeCategory]]="", "",INDEX('Initiative mapping-DO NOT EDIT'!$H$3:$H$12, MATCH(Table2[[#This Row],[WMPInitiativeCategory]],'Initiative mapping-DO NOT EDIT'!$G$3:$G$12,0)))</f>
        <v>7.3.6.</v>
      </c>
      <c r="E81" s="43" t="s">
        <v>351</v>
      </c>
      <c r="F81" s="29"/>
      <c r="G81" s="2">
        <f>IF(Table2[[#This Row],[WMPInitiativeActivity]]="","x",IF(Table2[[#This Row],[WMPInitiativeActivity]]="other", Table2[[#This Row],[ActivityNameifOther]], INDEX('Initiative mapping-DO NOT EDIT'!$C$3:$C$91,MATCH(Table2[[#This Row],[WMPInitiativeActivity]],'Initiative mapping-DO NOT EDIT'!$D$3:$D$91,0))))</f>
        <v>6</v>
      </c>
      <c r="H81" s="47" t="s">
        <v>346</v>
      </c>
      <c r="I81" s="35" t="s">
        <v>352</v>
      </c>
      <c r="J81" s="36" t="str">
        <f>_xlfn.CONCAT([1]!Table2[[#This Row],[UtilityID]],"_", [1]!Table2[[#This Row],[WMPInitiativeCategory]],"_", IF([1]!Table2[[#This Row],[WMPInitiativeActivity]]="","x",IF([1]!Table2[[#This Row],[WMPInitiativeActivity]]="other", [1]!Table2[[#This Row],[ActivityNameifOther]], [1]!Table2[[#This Row],[WMPInitiativeActivity]])),"_",[1]!Table2[[#This Row],[InitiativeActivityID]], "_",YEAR([1]!Table2[[#This Row],[Submission Date]]))</f>
        <v>BVES_Grid Operations &amp; Operating Protocols_PSPS events and mitigation of PSPS impacts  _BVGOOP-003-1_2022</v>
      </c>
      <c r="K81" s="54">
        <v>66</v>
      </c>
      <c r="L81" s="33" t="s">
        <v>127</v>
      </c>
      <c r="M81" s="54" t="s">
        <v>127</v>
      </c>
      <c r="N81" s="54" t="s">
        <v>127</v>
      </c>
      <c r="O81" s="54" t="s">
        <v>127</v>
      </c>
      <c r="P81" s="54" t="s">
        <v>127</v>
      </c>
      <c r="Q81" s="60" t="s">
        <v>127</v>
      </c>
      <c r="R81" s="54" t="s">
        <v>127</v>
      </c>
      <c r="S81" s="54" t="s">
        <v>127</v>
      </c>
      <c r="T81" s="54" t="s">
        <v>127</v>
      </c>
      <c r="U81" s="61"/>
      <c r="V81" s="54" t="s">
        <v>348</v>
      </c>
      <c r="W81" s="28" t="s">
        <v>127</v>
      </c>
      <c r="X81" s="28" t="s">
        <v>127</v>
      </c>
      <c r="Y81" s="28" t="s">
        <v>127</v>
      </c>
      <c r="Z81" s="54"/>
      <c r="AA81" s="33" t="s">
        <v>135</v>
      </c>
      <c r="AB81" s="28" t="s">
        <v>127</v>
      </c>
      <c r="AC81" s="2"/>
      <c r="AD81" s="2"/>
      <c r="AE81" s="27"/>
      <c r="AF81" s="32"/>
      <c r="AG81" s="31"/>
      <c r="AH81" s="31"/>
    </row>
    <row r="82" spans="1:34" customFormat="1" ht="74.45" customHeight="1" x14ac:dyDescent="0.25">
      <c r="A82" s="2" t="str">
        <f>'READ ME FIRST'!$D$12</f>
        <v>BVES</v>
      </c>
      <c r="B82" s="39">
        <f>'READ ME FIRST'!$D$15</f>
        <v>44683</v>
      </c>
      <c r="C82" s="43" t="s">
        <v>337</v>
      </c>
      <c r="D82" s="36" t="str">
        <f>IF(Table2[[#This Row],[WMPInitiativeCategory]]="", "",INDEX('Initiative mapping-DO NOT EDIT'!$H$3:$H$12, MATCH(Table2[[#This Row],[WMPInitiativeCategory]],'Initiative mapping-DO NOT EDIT'!$G$3:$G$12,0)))</f>
        <v>7.3.6.</v>
      </c>
      <c r="E82" s="43" t="s">
        <v>353</v>
      </c>
      <c r="F82" s="29"/>
      <c r="G82" s="2">
        <f>IF(Table2[[#This Row],[WMPInitiativeActivity]]="","x",IF(Table2[[#This Row],[WMPInitiativeActivity]]="other", Table2[[#This Row],[ActivityNameifOther]], INDEX('Initiative mapping-DO NOT EDIT'!$C$3:$C$91,MATCH(Table2[[#This Row],[WMPInitiativeActivity]],'Initiative mapping-DO NOT EDIT'!$D$3:$D$91,0))))</f>
        <v>7</v>
      </c>
      <c r="H82" s="47" t="s">
        <v>285</v>
      </c>
      <c r="I82" s="50" t="s">
        <v>354</v>
      </c>
      <c r="J82" s="36" t="str">
        <f>_xlfn.CONCAT([1]!Table2[[#This Row],[UtilityID]],"_", [1]!Table2[[#This Row],[WMPInitiativeCategory]],"_", IF([1]!Table2[[#This Row],[WMPInitiativeActivity]]="","x",IF([1]!Table2[[#This Row],[WMPInitiativeActivity]]="other", [1]!Table2[[#This Row],[ActivityNameifOther]], [1]!Table2[[#This Row],[WMPInitiativeActivity]])),"_",[1]!Table2[[#This Row],[InitiativeActivityID]], "_",YEAR([1]!Table2[[#This Row],[Submission Date]]))</f>
        <v>BVES_Grid Operations &amp; Operating Protocols_Stationed and on-call ignition prevention and suppression resources and services _BVEPP-004-6
BVGOOP-002-2_2022</v>
      </c>
      <c r="K82" s="54">
        <v>65</v>
      </c>
      <c r="L82" s="33" t="s">
        <v>127</v>
      </c>
      <c r="M82" s="54" t="s">
        <v>127</v>
      </c>
      <c r="N82" s="54" t="s">
        <v>127</v>
      </c>
      <c r="O82" s="54" t="s">
        <v>127</v>
      </c>
      <c r="P82" s="54" t="s">
        <v>127</v>
      </c>
      <c r="Q82" s="60" t="s">
        <v>127</v>
      </c>
      <c r="R82" s="54" t="s">
        <v>127</v>
      </c>
      <c r="S82" s="54" t="s">
        <v>127</v>
      </c>
      <c r="T82" s="54" t="s">
        <v>127</v>
      </c>
      <c r="U82" s="61"/>
      <c r="V82" s="54" t="s">
        <v>355</v>
      </c>
      <c r="W82" s="28" t="s">
        <v>356</v>
      </c>
      <c r="X82" s="28" t="s">
        <v>356</v>
      </c>
      <c r="Y82" s="28"/>
      <c r="Z82" s="28"/>
      <c r="AA82" s="34" t="s">
        <v>135</v>
      </c>
      <c r="AB82" s="28" t="s">
        <v>127</v>
      </c>
      <c r="AC82" s="2"/>
      <c r="AD82" s="2"/>
      <c r="AE82" s="27"/>
      <c r="AF82" s="32"/>
      <c r="AG82" s="31"/>
      <c r="AH82" s="31"/>
    </row>
    <row r="83" spans="1:34" customFormat="1" ht="45" x14ac:dyDescent="0.25">
      <c r="A83" s="2" t="str">
        <f>'READ ME FIRST'!$D$12</f>
        <v>BVES</v>
      </c>
      <c r="B83" s="39">
        <f>'READ ME FIRST'!$D$15</f>
        <v>44683</v>
      </c>
      <c r="C83" s="43" t="s">
        <v>357</v>
      </c>
      <c r="D83" s="36" t="str">
        <f>IF(Table2[[#This Row],[WMPInitiativeCategory]]="", "",INDEX('Initiative mapping-DO NOT EDIT'!$H$3:$H$12, MATCH(Table2[[#This Row],[WMPInitiativeCategory]],'Initiative mapping-DO NOT EDIT'!$G$3:$G$12,0)))</f>
        <v>7.3.7.</v>
      </c>
      <c r="E83" s="43" t="s">
        <v>358</v>
      </c>
      <c r="F83" s="29"/>
      <c r="G83" s="2">
        <f>IF(Table2[[#This Row],[WMPInitiativeActivity]]="","x",IF(Table2[[#This Row],[WMPInitiativeActivity]]="other", Table2[[#This Row],[ActivityNameifOther]], INDEX('Initiative mapping-DO NOT EDIT'!$C$3:$C$91,MATCH(Table2[[#This Row],[WMPInitiativeActivity]],'Initiative mapping-DO NOT EDIT'!$D$3:$D$91,0))))</f>
        <v>1</v>
      </c>
      <c r="H83" s="47" t="s">
        <v>329</v>
      </c>
      <c r="I83" s="35" t="s">
        <v>359</v>
      </c>
      <c r="J83" s="36" t="str">
        <f>_xlfn.CONCAT([1]!Table2[[#This Row],[UtilityID]],"_", [1]!Table2[[#This Row],[WMPInitiativeCategory]],"_", IF([1]!Table2[[#This Row],[WMPInitiativeActivity]]="","x",IF([1]!Table2[[#This Row],[WMPInitiativeActivity]]="other", [1]!Table2[[#This Row],[ActivityNameifOther]], [1]!Table2[[#This Row],[WMPInitiativeActivity]])),"_",[1]!Table2[[#This Row],[InitiativeActivityID]], "_",YEAR([1]!Table2[[#This Row],[Submission Date]]))</f>
        <v>BVES_Data Governance_Centralized repository for data _BVDG-001-1_2022</v>
      </c>
      <c r="K83" s="54">
        <v>66</v>
      </c>
      <c r="L83" s="33" t="s">
        <v>127</v>
      </c>
      <c r="M83" s="54" t="s">
        <v>127</v>
      </c>
      <c r="N83" s="54" t="s">
        <v>127</v>
      </c>
      <c r="O83" s="54" t="s">
        <v>127</v>
      </c>
      <c r="P83" s="54" t="s">
        <v>127</v>
      </c>
      <c r="Q83" s="60" t="s">
        <v>127</v>
      </c>
      <c r="R83" s="54" t="s">
        <v>127</v>
      </c>
      <c r="S83" s="54" t="s">
        <v>127</v>
      </c>
      <c r="T83" s="54" t="s">
        <v>127</v>
      </c>
      <c r="U83" s="61"/>
      <c r="V83" s="54" t="s">
        <v>360</v>
      </c>
      <c r="W83" s="28" t="s">
        <v>361</v>
      </c>
      <c r="X83" s="28" t="s">
        <v>361</v>
      </c>
      <c r="Y83" s="28" t="s">
        <v>361</v>
      </c>
      <c r="Z83" s="28"/>
      <c r="AA83" s="33" t="s">
        <v>135</v>
      </c>
      <c r="AB83" s="28" t="s">
        <v>127</v>
      </c>
      <c r="AC83" s="2"/>
      <c r="AD83" s="2"/>
      <c r="AE83" s="27"/>
      <c r="AF83" s="32"/>
      <c r="AG83" s="31"/>
      <c r="AH83" s="31"/>
    </row>
    <row r="84" spans="1:34" customFormat="1" ht="45" x14ac:dyDescent="0.25">
      <c r="A84" s="2" t="str">
        <f>'READ ME FIRST'!$D$12</f>
        <v>BVES</v>
      </c>
      <c r="B84" s="39">
        <f>'READ ME FIRST'!$D$15</f>
        <v>44683</v>
      </c>
      <c r="C84" s="43" t="s">
        <v>357</v>
      </c>
      <c r="D84" s="36" t="str">
        <f>IF(Table2[[#This Row],[WMPInitiativeCategory]]="", "",INDEX('Initiative mapping-DO NOT EDIT'!$H$3:$H$12, MATCH(Table2[[#This Row],[WMPInitiativeCategory]],'Initiative mapping-DO NOT EDIT'!$G$3:$G$12,0)))</f>
        <v>7.3.7.</v>
      </c>
      <c r="E84" s="43" t="s">
        <v>362</v>
      </c>
      <c r="F84" s="29"/>
      <c r="G84" s="2">
        <f>IF(Table2[[#This Row],[WMPInitiativeActivity]]="","x",IF(Table2[[#This Row],[WMPInitiativeActivity]]="other", Table2[[#This Row],[ActivityNameifOther]], INDEX('Initiative mapping-DO NOT EDIT'!$C$3:$C$91,MATCH(Table2[[#This Row],[WMPInitiativeActivity]],'Initiative mapping-DO NOT EDIT'!$D$3:$D$91,0))))</f>
        <v>2</v>
      </c>
      <c r="H84" s="49" t="s">
        <v>363</v>
      </c>
      <c r="I84" s="35" t="s">
        <v>364</v>
      </c>
      <c r="J84" s="36" t="str">
        <f>_xlfn.CONCAT([1]!Table2[[#This Row],[UtilityID]],"_", [1]!Table2[[#This Row],[WMPInitiativeCategory]],"_", IF([1]!Table2[[#This Row],[WMPInitiativeActivity]]="","x",IF([1]!Table2[[#This Row],[WMPInitiativeActivity]]="other", [1]!Table2[[#This Row],[ActivityNameifOther]], [1]!Table2[[#This Row],[WMPInitiativeActivity]])),"_",[1]!Table2[[#This Row],[InitiativeActivityID]], "_",YEAR([1]!Table2[[#This Row],[Submission Date]]))</f>
        <v>BVES_Data Governance_Collaborative research on utility ignition and/or wildfire _BVDG-002_2022</v>
      </c>
      <c r="K84" s="54" t="s">
        <v>127</v>
      </c>
      <c r="L84" s="33" t="s">
        <v>127</v>
      </c>
      <c r="M84" s="54" t="s">
        <v>127</v>
      </c>
      <c r="N84" s="54" t="s">
        <v>127</v>
      </c>
      <c r="O84" s="54" t="s">
        <v>127</v>
      </c>
      <c r="P84" s="54" t="s">
        <v>127</v>
      </c>
      <c r="Q84" s="60" t="s">
        <v>127</v>
      </c>
      <c r="R84" s="54" t="s">
        <v>127</v>
      </c>
      <c r="S84" s="54" t="s">
        <v>127</v>
      </c>
      <c r="T84" s="54" t="s">
        <v>127</v>
      </c>
      <c r="U84" s="61"/>
      <c r="V84" s="54" t="s">
        <v>127</v>
      </c>
      <c r="W84" s="28" t="s">
        <v>127</v>
      </c>
      <c r="X84" s="28" t="s">
        <v>127</v>
      </c>
      <c r="Y84" s="28" t="s">
        <v>127</v>
      </c>
      <c r="Z84" s="28"/>
      <c r="AA84" s="34" t="s">
        <v>127</v>
      </c>
      <c r="AB84" s="28" t="s">
        <v>127</v>
      </c>
      <c r="AC84" s="2"/>
      <c r="AD84" s="2"/>
      <c r="AE84" s="27"/>
      <c r="AF84" s="32"/>
      <c r="AG84" s="31"/>
      <c r="AH84" s="31"/>
    </row>
    <row r="85" spans="1:34" customFormat="1" ht="45" x14ac:dyDescent="0.25">
      <c r="A85" s="2" t="str">
        <f>'READ ME FIRST'!$D$12</f>
        <v>BVES</v>
      </c>
      <c r="B85" s="39">
        <f>'READ ME FIRST'!$D$15</f>
        <v>44683</v>
      </c>
      <c r="C85" s="43" t="s">
        <v>357</v>
      </c>
      <c r="D85" s="36" t="str">
        <f>IF(Table2[[#This Row],[WMPInitiativeCategory]]="", "",INDEX('Initiative mapping-DO NOT EDIT'!$H$3:$H$12, MATCH(Table2[[#This Row],[WMPInitiativeCategory]],'Initiative mapping-DO NOT EDIT'!$G$3:$G$12,0)))</f>
        <v>7.3.7.</v>
      </c>
      <c r="E85" s="43" t="s">
        <v>365</v>
      </c>
      <c r="F85" s="29"/>
      <c r="G85" s="2">
        <f>IF(Table2[[#This Row],[WMPInitiativeActivity]]="","x",IF(Table2[[#This Row],[WMPInitiativeActivity]]="other", Table2[[#This Row],[ActivityNameifOther]], INDEX('Initiative mapping-DO NOT EDIT'!$C$3:$C$91,MATCH(Table2[[#This Row],[WMPInitiativeActivity]],'Initiative mapping-DO NOT EDIT'!$D$3:$D$91,0))))</f>
        <v>3</v>
      </c>
      <c r="H85" s="47" t="s">
        <v>441</v>
      </c>
      <c r="I85" s="35" t="s">
        <v>366</v>
      </c>
      <c r="J85" s="36" t="str">
        <f>_xlfn.CONCAT([1]!Table2[[#This Row],[UtilityID]],"_", [1]!Table2[[#This Row],[WMPInitiativeCategory]],"_", IF([1]!Table2[[#This Row],[WMPInitiativeActivity]]="","x",IF([1]!Table2[[#This Row],[WMPInitiativeActivity]]="other", [1]!Table2[[#This Row],[ActivityNameifOther]], [1]!Table2[[#This Row],[WMPInitiativeActivity]])),"_",[1]!Table2[[#This Row],[InitiativeActivityID]], "_",YEAR([1]!Table2[[#This Row],[Submission Date]]))</f>
        <v>BVES_Data Governance_Documentation and disclosure of wildfire-related data and algorithms _BVDG-003_2022</v>
      </c>
      <c r="K85" s="54" t="s">
        <v>127</v>
      </c>
      <c r="L85" s="33" t="s">
        <v>127</v>
      </c>
      <c r="M85" s="54" t="s">
        <v>127</v>
      </c>
      <c r="N85" s="54" t="s">
        <v>127</v>
      </c>
      <c r="O85" s="54" t="s">
        <v>127</v>
      </c>
      <c r="P85" s="54" t="s">
        <v>127</v>
      </c>
      <c r="Q85" s="60" t="s">
        <v>127</v>
      </c>
      <c r="R85" s="54" t="s">
        <v>127</v>
      </c>
      <c r="S85" s="54" t="s">
        <v>127</v>
      </c>
      <c r="T85" s="54" t="s">
        <v>127</v>
      </c>
      <c r="U85" s="61"/>
      <c r="V85" s="54" t="s">
        <v>442</v>
      </c>
      <c r="W85" s="28" t="s">
        <v>127</v>
      </c>
      <c r="X85" s="28" t="s">
        <v>127</v>
      </c>
      <c r="Y85" s="28" t="s">
        <v>127</v>
      </c>
      <c r="Z85" s="28"/>
      <c r="AA85" s="34" t="s">
        <v>135</v>
      </c>
      <c r="AB85" s="28" t="s">
        <v>127</v>
      </c>
      <c r="AC85" s="2"/>
      <c r="AD85" s="2"/>
      <c r="AE85" s="27"/>
      <c r="AF85" s="32"/>
      <c r="AG85" s="31"/>
      <c r="AH85" s="31"/>
    </row>
    <row r="86" spans="1:34" customFormat="1" ht="60" x14ac:dyDescent="0.25">
      <c r="A86" s="2" t="str">
        <f>'READ ME FIRST'!$D$12</f>
        <v>BVES</v>
      </c>
      <c r="B86" s="39">
        <f>'READ ME FIRST'!$D$15</f>
        <v>44683</v>
      </c>
      <c r="C86" s="43" t="s">
        <v>357</v>
      </c>
      <c r="D86" s="36" t="str">
        <f>IF(Table2[[#This Row],[WMPInitiativeCategory]]="", "",INDEX('Initiative mapping-DO NOT EDIT'!$H$3:$H$12, MATCH(Table2[[#This Row],[WMPInitiativeCategory]],'Initiative mapping-DO NOT EDIT'!$G$3:$G$12,0)))</f>
        <v>7.3.7.</v>
      </c>
      <c r="E86" s="43" t="s">
        <v>367</v>
      </c>
      <c r="F86" s="29"/>
      <c r="G86" s="2">
        <f>IF(Table2[[#This Row],[WMPInitiativeActivity]]="","x",IF(Table2[[#This Row],[WMPInitiativeActivity]]="other", Table2[[#This Row],[ActivityNameifOther]], INDEX('Initiative mapping-DO NOT EDIT'!$C$3:$C$91,MATCH(Table2[[#This Row],[WMPInitiativeActivity]],'Initiative mapping-DO NOT EDIT'!$D$3:$D$91,0))))</f>
        <v>4</v>
      </c>
      <c r="H86" s="47" t="s">
        <v>368</v>
      </c>
      <c r="I86" s="35" t="s">
        <v>369</v>
      </c>
      <c r="J86" s="36" t="str">
        <f>_xlfn.CONCAT([1]!Table2[[#This Row],[UtilityID]],"_", [1]!Table2[[#This Row],[WMPInitiativeCategory]],"_", IF([1]!Table2[[#This Row],[WMPInitiativeActivity]]="","x",IF([1]!Table2[[#This Row],[WMPInitiativeActivity]]="other", [1]!Table2[[#This Row],[ActivityNameifOther]], [1]!Table2[[#This Row],[WMPInitiativeActivity]])),"_",[1]!Table2[[#This Row],[InitiativeActivityID]], "_",YEAR([1]!Table2[[#This Row],[Submission Date]]))</f>
        <v>BVES_Data Governance_Tracking and analysis of near miss data _BVDG-004_2022</v>
      </c>
      <c r="K86" s="54">
        <v>66</v>
      </c>
      <c r="L86" s="33" t="s">
        <v>127</v>
      </c>
      <c r="M86" s="54" t="s">
        <v>127</v>
      </c>
      <c r="N86" s="54" t="s">
        <v>127</v>
      </c>
      <c r="O86" s="54" t="s">
        <v>127</v>
      </c>
      <c r="P86" s="54" t="s">
        <v>127</v>
      </c>
      <c r="Q86" s="60" t="s">
        <v>127</v>
      </c>
      <c r="R86" s="54" t="s">
        <v>127</v>
      </c>
      <c r="S86" s="54" t="s">
        <v>127</v>
      </c>
      <c r="T86" s="54" t="s">
        <v>127</v>
      </c>
      <c r="U86" s="61"/>
      <c r="V86" s="54" t="s">
        <v>370</v>
      </c>
      <c r="W86" s="28" t="s">
        <v>371</v>
      </c>
      <c r="X86" s="28" t="s">
        <v>371</v>
      </c>
      <c r="Y86" s="28" t="s">
        <v>371</v>
      </c>
      <c r="Z86" s="28"/>
      <c r="AA86" s="34" t="s">
        <v>135</v>
      </c>
      <c r="AB86" s="28" t="s">
        <v>127</v>
      </c>
      <c r="AC86" s="2"/>
      <c r="AD86" s="2"/>
      <c r="AE86" s="27"/>
      <c r="AF86" s="32"/>
      <c r="AG86" s="31"/>
      <c r="AH86" s="31"/>
    </row>
    <row r="87" spans="1:34" customFormat="1" ht="81.599999999999994" customHeight="1" x14ac:dyDescent="0.25">
      <c r="A87" s="2" t="str">
        <f>'READ ME FIRST'!$D$12</f>
        <v>BVES</v>
      </c>
      <c r="B87" s="39">
        <f>'READ ME FIRST'!$D$15</f>
        <v>44683</v>
      </c>
      <c r="C87" s="43" t="s">
        <v>372</v>
      </c>
      <c r="D87" s="36" t="str">
        <f>IF(Table2[[#This Row],[WMPInitiativeCategory]]="", "",INDEX('Initiative mapping-DO NOT EDIT'!$H$3:$H$12, MATCH(Table2[[#This Row],[WMPInitiativeCategory]],'Initiative mapping-DO NOT EDIT'!$G$3:$G$12,0)))</f>
        <v>7.3.8.</v>
      </c>
      <c r="E87" s="43" t="s">
        <v>373</v>
      </c>
      <c r="F87" s="29"/>
      <c r="G87" s="2">
        <f>IF(Table2[[#This Row],[WMPInitiativeActivity]]="","x",IF(Table2[[#This Row],[WMPInitiativeActivity]]="other", Table2[[#This Row],[ActivityNameifOther]], INDEX('Initiative mapping-DO NOT EDIT'!$C$3:$C$91,MATCH(Table2[[#This Row],[WMPInitiativeActivity]],'Initiative mapping-DO NOT EDIT'!$D$3:$D$91,0))))</f>
        <v>1</v>
      </c>
      <c r="H87" s="47" t="s">
        <v>372</v>
      </c>
      <c r="I87" s="35" t="s">
        <v>374</v>
      </c>
      <c r="J87" s="36" t="str">
        <f>_xlfn.CONCAT([1]!Table2[[#This Row],[UtilityID]],"_", [1]!Table2[[#This Row],[WMPInitiativeCategory]],"_", IF([1]!Table2[[#This Row],[WMPInitiativeActivity]]="","x",IF([1]!Table2[[#This Row],[WMPInitiativeActivity]]="other", [1]!Table2[[#This Row],[ActivityNameifOther]], [1]!Table2[[#This Row],[WMPInitiativeActivity]])),"_",[1]!Table2[[#This Row],[InitiativeActivityID]], "_",YEAR([1]!Table2[[#This Row],[Submission Date]]))</f>
        <v>BVES_Resource Allocation Methodology_Allocation methodology development and application _BVRES-001-1_2022</v>
      </c>
      <c r="K87" s="54">
        <v>134</v>
      </c>
      <c r="L87" s="33" t="s">
        <v>127</v>
      </c>
      <c r="M87" s="54" t="s">
        <v>127</v>
      </c>
      <c r="N87" s="54" t="s">
        <v>127</v>
      </c>
      <c r="O87" s="54" t="s">
        <v>127</v>
      </c>
      <c r="P87" s="54" t="s">
        <v>127</v>
      </c>
      <c r="Q87" s="60" t="s">
        <v>127</v>
      </c>
      <c r="R87" s="54" t="s">
        <v>127</v>
      </c>
      <c r="S87" s="54" t="s">
        <v>127</v>
      </c>
      <c r="T87" s="54" t="s">
        <v>127</v>
      </c>
      <c r="U87" s="61"/>
      <c r="V87" s="54" t="s">
        <v>370</v>
      </c>
      <c r="W87" s="28" t="s">
        <v>127</v>
      </c>
      <c r="X87" s="28" t="s">
        <v>127</v>
      </c>
      <c r="Y87" s="28" t="s">
        <v>127</v>
      </c>
      <c r="Z87" s="54"/>
      <c r="AA87" s="34" t="s">
        <v>135</v>
      </c>
      <c r="AB87" s="28" t="s">
        <v>127</v>
      </c>
      <c r="AC87" s="2"/>
      <c r="AD87" s="2"/>
      <c r="AE87" s="27"/>
      <c r="AF87" s="32"/>
      <c r="AG87" s="31"/>
      <c r="AH87" s="31"/>
    </row>
    <row r="88" spans="1:34" customFormat="1" ht="63" customHeight="1" x14ac:dyDescent="0.25">
      <c r="A88" s="2" t="str">
        <f>'READ ME FIRST'!$D$12</f>
        <v>BVES</v>
      </c>
      <c r="B88" s="39">
        <f>'READ ME FIRST'!$D$15</f>
        <v>44683</v>
      </c>
      <c r="C88" s="43" t="s">
        <v>372</v>
      </c>
      <c r="D88" s="36" t="str">
        <f>IF(Table2[[#This Row],[WMPInitiativeCategory]]="", "",INDEX('Initiative mapping-DO NOT EDIT'!$H$3:$H$12, MATCH(Table2[[#This Row],[WMPInitiativeCategory]],'Initiative mapping-DO NOT EDIT'!$G$3:$G$12,0)))</f>
        <v>7.3.8.</v>
      </c>
      <c r="E88" s="43" t="s">
        <v>375</v>
      </c>
      <c r="F88" s="29"/>
      <c r="G88" s="2">
        <f>IF(Table2[[#This Row],[WMPInitiativeActivity]]="","x",IF(Table2[[#This Row],[WMPInitiativeActivity]]="other", Table2[[#This Row],[ActivityNameifOther]], INDEX('Initiative mapping-DO NOT EDIT'!$C$3:$C$91,MATCH(Table2[[#This Row],[WMPInitiativeActivity]],'Initiative mapping-DO NOT EDIT'!$D$3:$D$91,0))))</f>
        <v>2</v>
      </c>
      <c r="H88" s="47" t="s">
        <v>125</v>
      </c>
      <c r="I88" s="50" t="s">
        <v>376</v>
      </c>
      <c r="J88" s="36" t="str">
        <f>_xlfn.CONCAT([1]!Table2[[#This Row],[UtilityID]],"_", [1]!Table2[[#This Row],[WMPInitiativeCategory]],"_", IF([1]!Table2[[#This Row],[WMPInitiativeActivity]]="","x",IF([1]!Table2[[#This Row],[WMPInitiativeActivity]]="other", [1]!Table2[[#This Row],[ActivityNameifOther]], [1]!Table2[[#This Row],[WMPInitiativeActivity]])),"_",[1]!Table2[[#This Row],[InitiativeActivityID]], "_",YEAR([1]!Table2[[#This Row],[Submission Date]]))</f>
        <v>BVES_Resource Allocation Methodology_Risk reduction scenario development and analysis _BVRAM-001-6
BVRES-002_2022</v>
      </c>
      <c r="K88" s="54">
        <v>19</v>
      </c>
      <c r="L88" s="33" t="s">
        <v>127</v>
      </c>
      <c r="M88" s="54" t="s">
        <v>127</v>
      </c>
      <c r="N88" s="54" t="s">
        <v>127</v>
      </c>
      <c r="O88" s="54" t="s">
        <v>127</v>
      </c>
      <c r="P88" s="54" t="s">
        <v>127</v>
      </c>
      <c r="Q88" s="60" t="s">
        <v>127</v>
      </c>
      <c r="R88" s="54" t="s">
        <v>127</v>
      </c>
      <c r="S88" s="54" t="s">
        <v>127</v>
      </c>
      <c r="T88" s="54" t="s">
        <v>127</v>
      </c>
      <c r="U88" s="61"/>
      <c r="V88" s="54" t="s">
        <v>127</v>
      </c>
      <c r="W88" s="28" t="s">
        <v>127</v>
      </c>
      <c r="X88" s="28" t="s">
        <v>127</v>
      </c>
      <c r="Y88" s="28" t="s">
        <v>127</v>
      </c>
      <c r="Z88" s="28"/>
      <c r="AA88" s="34" t="s">
        <v>128</v>
      </c>
      <c r="AB88" s="28" t="s">
        <v>127</v>
      </c>
      <c r="AC88" s="2"/>
      <c r="AD88" s="2"/>
      <c r="AE88" s="27"/>
      <c r="AF88" s="32"/>
      <c r="AG88" s="31"/>
      <c r="AH88" s="31"/>
    </row>
    <row r="89" spans="1:34" customFormat="1" ht="56.45" customHeight="1" x14ac:dyDescent="0.25">
      <c r="A89" s="2" t="str">
        <f>'READ ME FIRST'!$D$12</f>
        <v>BVES</v>
      </c>
      <c r="B89" s="39">
        <f>'READ ME FIRST'!$D$15</f>
        <v>44683</v>
      </c>
      <c r="C89" s="43" t="s">
        <v>372</v>
      </c>
      <c r="D89" s="36" t="str">
        <f>IF(Table2[[#This Row],[WMPInitiativeCategory]]="", "",INDEX('Initiative mapping-DO NOT EDIT'!$H$3:$H$12, MATCH(Table2[[#This Row],[WMPInitiativeCategory]],'Initiative mapping-DO NOT EDIT'!$G$3:$G$12,0)))</f>
        <v>7.3.8.</v>
      </c>
      <c r="E89" s="43" t="s">
        <v>377</v>
      </c>
      <c r="F89" s="29"/>
      <c r="G89" s="2">
        <f>IF(Table2[[#This Row],[WMPInitiativeActivity]]="","x",IF(Table2[[#This Row],[WMPInitiativeActivity]]="other", Table2[[#This Row],[ActivityNameifOther]], INDEX('Initiative mapping-DO NOT EDIT'!$C$3:$C$91,MATCH(Table2[[#This Row],[WMPInitiativeActivity]],'Initiative mapping-DO NOT EDIT'!$D$3:$D$91,0))))</f>
        <v>3</v>
      </c>
      <c r="H89" s="47" t="s">
        <v>125</v>
      </c>
      <c r="I89" s="50" t="s">
        <v>378</v>
      </c>
      <c r="J89" s="36" t="str">
        <f>_xlfn.CONCAT([1]!Table2[[#This Row],[UtilityID]],"_", [1]!Table2[[#This Row],[WMPInitiativeCategory]],"_", IF([1]!Table2[[#This Row],[WMPInitiativeActivity]]="","x",IF([1]!Table2[[#This Row],[WMPInitiativeActivity]]="other", [1]!Table2[[#This Row],[ActivityNameifOther]], [1]!Table2[[#This Row],[WMPInitiativeActivity]])),"_",[1]!Table2[[#This Row],[InitiativeActivityID]], "_",YEAR([1]!Table2[[#This Row],[Submission Date]]))</f>
        <v>BVES_Resource Allocation Methodology_Risk spend efficiency analysis_BVRAM-001-7
BVRES-003_2022</v>
      </c>
      <c r="K89" s="54">
        <v>19</v>
      </c>
      <c r="L89" s="33" t="s">
        <v>127</v>
      </c>
      <c r="M89" s="54" t="s">
        <v>127</v>
      </c>
      <c r="N89" s="54" t="s">
        <v>127</v>
      </c>
      <c r="O89" s="54" t="s">
        <v>127</v>
      </c>
      <c r="P89" s="54" t="s">
        <v>127</v>
      </c>
      <c r="Q89" s="61" t="s">
        <v>127</v>
      </c>
      <c r="R89" s="54" t="s">
        <v>127</v>
      </c>
      <c r="S89" s="54" t="s">
        <v>127</v>
      </c>
      <c r="T89" s="54" t="s">
        <v>127</v>
      </c>
      <c r="U89" s="61"/>
      <c r="V89" s="54" t="s">
        <v>127</v>
      </c>
      <c r="W89" s="28" t="s">
        <v>127</v>
      </c>
      <c r="X89" s="28" t="s">
        <v>127</v>
      </c>
      <c r="Y89" s="28" t="s">
        <v>127</v>
      </c>
      <c r="Z89" s="28"/>
      <c r="AA89" s="33" t="s">
        <v>135</v>
      </c>
      <c r="AB89" s="28" t="s">
        <v>127</v>
      </c>
      <c r="AC89" s="2"/>
      <c r="AD89" s="2"/>
      <c r="AE89" s="27"/>
      <c r="AF89" s="32"/>
      <c r="AG89" s="31"/>
      <c r="AH89" s="31"/>
    </row>
    <row r="90" spans="1:34" customFormat="1" ht="102.6" customHeight="1" x14ac:dyDescent="0.25">
      <c r="A90" s="2" t="str">
        <f>'READ ME FIRST'!$D$12</f>
        <v>BVES</v>
      </c>
      <c r="B90" s="39">
        <f>'READ ME FIRST'!$D$15</f>
        <v>44683</v>
      </c>
      <c r="C90" s="43" t="s">
        <v>379</v>
      </c>
      <c r="D90" s="36" t="str">
        <f>IF(Table2[[#This Row],[WMPInitiativeCategory]]="", "",INDEX('Initiative mapping-DO NOT EDIT'!$H$3:$H$12, MATCH(Table2[[#This Row],[WMPInitiativeCategory]],'Initiative mapping-DO NOT EDIT'!$G$3:$G$12,0)))</f>
        <v>7.3.9.</v>
      </c>
      <c r="E90" s="43" t="s">
        <v>380</v>
      </c>
      <c r="F90" s="29"/>
      <c r="G90" s="2">
        <f>IF(Table2[[#This Row],[WMPInitiativeActivity]]="","x",IF(Table2[[#This Row],[WMPInitiativeActivity]]="other", Table2[[#This Row],[ActivityNameifOther]], INDEX('Initiative mapping-DO NOT EDIT'!$C$3:$C$91,MATCH(Table2[[#This Row],[WMPInitiativeActivity]],'Initiative mapping-DO NOT EDIT'!$D$3:$D$91,0))))</f>
        <v>1</v>
      </c>
      <c r="H90" s="47" t="s">
        <v>372</v>
      </c>
      <c r="I90" s="50" t="s">
        <v>381</v>
      </c>
      <c r="J90" s="36" t="str">
        <f>_xlfn.CONCAT([1]!Table2[[#This Row],[UtilityID]],"_", [1]!Table2[[#This Row],[WMPInitiativeCategory]],"_", IF([1]!Table2[[#This Row],[WMPInitiativeActivity]]="","x",IF([1]!Table2[[#This Row],[WMPInitiativeActivity]]="other", [1]!Table2[[#This Row],[ActivityNameifOther]], [1]!Table2[[#This Row],[WMPInitiativeActivity]])),"_",[1]!Table2[[#This Row],[InitiativeActivityID]], "_",YEAR([1]!Table2[[#This Row],[Submission Date]]))</f>
        <v>BVES_Emergency Planning &amp; Preparedness_Adequate and trained workforce for service restoration _BVRES-001-2
BVEPP-001_2022</v>
      </c>
      <c r="K90" s="54">
        <v>138</v>
      </c>
      <c r="L90" s="33" t="s">
        <v>127</v>
      </c>
      <c r="M90" s="54" t="s">
        <v>127</v>
      </c>
      <c r="N90" s="54" t="s">
        <v>127</v>
      </c>
      <c r="O90" s="54" t="s">
        <v>127</v>
      </c>
      <c r="P90" s="54" t="s">
        <v>127</v>
      </c>
      <c r="Q90" s="61" t="s">
        <v>127</v>
      </c>
      <c r="R90" s="54" t="s">
        <v>127</v>
      </c>
      <c r="S90" s="54" t="s">
        <v>127</v>
      </c>
      <c r="T90" s="54" t="s">
        <v>127</v>
      </c>
      <c r="U90" s="61"/>
      <c r="V90" s="54" t="s">
        <v>382</v>
      </c>
      <c r="W90" s="28" t="s">
        <v>383</v>
      </c>
      <c r="X90" s="28" t="s">
        <v>383</v>
      </c>
      <c r="Y90" s="28" t="s">
        <v>383</v>
      </c>
      <c r="Z90" s="28"/>
      <c r="AA90" s="34" t="s">
        <v>135</v>
      </c>
      <c r="AB90" s="28" t="s">
        <v>127</v>
      </c>
      <c r="AC90" s="2"/>
      <c r="AD90" s="2"/>
      <c r="AE90" s="27"/>
      <c r="AF90" s="32"/>
      <c r="AG90" s="31"/>
      <c r="AH90" s="31"/>
    </row>
    <row r="91" spans="1:34" customFormat="1" ht="58.9" customHeight="1" x14ac:dyDescent="0.25">
      <c r="A91" s="2" t="str">
        <f>'READ ME FIRST'!$D$12</f>
        <v>BVES</v>
      </c>
      <c r="B91" s="39">
        <f>'READ ME FIRST'!$D$15</f>
        <v>44683</v>
      </c>
      <c r="C91" s="43" t="s">
        <v>379</v>
      </c>
      <c r="D91" s="36" t="str">
        <f>IF(Table2[[#This Row],[WMPInitiativeCategory]]="", "",INDEX('Initiative mapping-DO NOT EDIT'!$H$3:$H$12, MATCH(Table2[[#This Row],[WMPInitiativeCategory]],'Initiative mapping-DO NOT EDIT'!$G$3:$G$12,0)))</f>
        <v>7.3.9.</v>
      </c>
      <c r="E91" s="43" t="s">
        <v>384</v>
      </c>
      <c r="F91" s="29"/>
      <c r="G91" s="2">
        <f>IF(Table2[[#This Row],[WMPInitiativeActivity]]="","x",IF(Table2[[#This Row],[WMPInitiativeActivity]]="other", Table2[[#This Row],[ActivityNameifOther]], INDEX('Initiative mapping-DO NOT EDIT'!$C$3:$C$91,MATCH(Table2[[#This Row],[WMPInitiativeActivity]],'Initiative mapping-DO NOT EDIT'!$D$3:$D$91,0))))</f>
        <v>2</v>
      </c>
      <c r="H91" s="47" t="s">
        <v>385</v>
      </c>
      <c r="I91" s="35" t="s">
        <v>386</v>
      </c>
      <c r="J91" s="36" t="str">
        <f>_xlfn.CONCAT([1]!Table2[[#This Row],[UtilityID]],"_", [1]!Table2[[#This Row],[WMPInitiativeCategory]],"_", IF([1]!Table2[[#This Row],[WMPInitiativeActivity]]="","x",IF([1]!Table2[[#This Row],[WMPInitiativeActivity]]="other", [1]!Table2[[#This Row],[ActivityNameifOther]], [1]!Table2[[#This Row],[WMPInitiativeActivity]])),"_",[1]!Table2[[#This Row],[InitiativeActivityID]], "_",YEAR([1]!Table2[[#This Row],[Submission Date]]))</f>
        <v>BVES_Emergency Planning &amp; Preparedness_Community outreach, public awareness, and communications efforts _BVEPP-002-1_2022</v>
      </c>
      <c r="K91" s="54">
        <v>139</v>
      </c>
      <c r="L91" s="33" t="s">
        <v>387</v>
      </c>
      <c r="M91" s="54">
        <f>90*4</f>
        <v>360</v>
      </c>
      <c r="N91" s="54">
        <v>90</v>
      </c>
      <c r="O91" s="54">
        <v>180</v>
      </c>
      <c r="P91" s="54">
        <v>270</v>
      </c>
      <c r="Q91" s="61">
        <f>270+90</f>
        <v>360</v>
      </c>
      <c r="R91" s="54">
        <v>141</v>
      </c>
      <c r="S91" s="54">
        <v>286</v>
      </c>
      <c r="T91" s="54">
        <v>462</v>
      </c>
      <c r="U91" s="61"/>
      <c r="V91" s="54" t="s">
        <v>127</v>
      </c>
      <c r="W91" s="28" t="s">
        <v>127</v>
      </c>
      <c r="X91" s="28" t="s">
        <v>127</v>
      </c>
      <c r="Y91" s="28" t="s">
        <v>127</v>
      </c>
      <c r="Z91" s="28"/>
      <c r="AA91" s="33" t="s">
        <v>135</v>
      </c>
      <c r="AB91" s="28" t="s">
        <v>127</v>
      </c>
      <c r="AC91" s="2"/>
      <c r="AD91" s="2"/>
      <c r="AE91" s="27"/>
      <c r="AF91" s="32"/>
      <c r="AG91" s="31"/>
      <c r="AH91" s="31"/>
    </row>
    <row r="92" spans="1:34" customFormat="1" ht="56.45" customHeight="1" x14ac:dyDescent="0.25">
      <c r="A92" s="2" t="str">
        <f>'READ ME FIRST'!$D$12</f>
        <v>BVES</v>
      </c>
      <c r="B92" s="39">
        <f>'READ ME FIRST'!$D$15</f>
        <v>44683</v>
      </c>
      <c r="C92" s="43" t="s">
        <v>379</v>
      </c>
      <c r="D92" s="36" t="str">
        <f>IF(Table2[[#This Row],[WMPInitiativeCategory]]="", "",INDEX('Initiative mapping-DO NOT EDIT'!$H$3:$H$12, MATCH(Table2[[#This Row],[WMPInitiativeCategory]],'Initiative mapping-DO NOT EDIT'!$G$3:$G$12,0)))</f>
        <v>7.3.9.</v>
      </c>
      <c r="E92" s="43" t="s">
        <v>388</v>
      </c>
      <c r="F92" s="29"/>
      <c r="G92" s="2">
        <f>IF(Table2[[#This Row],[WMPInitiativeActivity]]="","x",IF(Table2[[#This Row],[WMPInitiativeActivity]]="other", Table2[[#This Row],[ActivityNameifOther]], INDEX('Initiative mapping-DO NOT EDIT'!$C$3:$C$91,MATCH(Table2[[#This Row],[WMPInitiativeActivity]],'Initiative mapping-DO NOT EDIT'!$D$3:$D$91,0))))</f>
        <v>3</v>
      </c>
      <c r="H92" s="47" t="s">
        <v>285</v>
      </c>
      <c r="I92" s="35" t="s">
        <v>389</v>
      </c>
      <c r="J92" s="36" t="str">
        <f>_xlfn.CONCAT([1]!Table2[[#This Row],[UtilityID]],"_", [1]!Table2[[#This Row],[WMPInitiativeCategory]],"_", IF([1]!Table2[[#This Row],[WMPInitiativeActivity]]="","x",IF([1]!Table2[[#This Row],[WMPInitiativeActivity]]="other", [1]!Table2[[#This Row],[ActivityNameifOther]], [1]!Table2[[#This Row],[WMPInitiativeActivity]])),"_",[1]!Table2[[#This Row],[InitiativeActivityID]], "_",YEAR([1]!Table2[[#This Row],[Submission Date]]))</f>
        <v>BVES_Emergency Planning &amp; Preparedness_Customer support in emergencies _BVEPP-003-2_2022</v>
      </c>
      <c r="K92" s="54">
        <v>141</v>
      </c>
      <c r="L92" s="33" t="s">
        <v>390</v>
      </c>
      <c r="M92" s="54">
        <v>0</v>
      </c>
      <c r="N92" s="54">
        <v>0</v>
      </c>
      <c r="O92" s="54">
        <v>0</v>
      </c>
      <c r="P92" s="54">
        <v>0</v>
      </c>
      <c r="Q92" s="61">
        <v>0</v>
      </c>
      <c r="R92" s="54">
        <v>0</v>
      </c>
      <c r="S92" s="54">
        <v>0</v>
      </c>
      <c r="T92" s="54">
        <v>0</v>
      </c>
      <c r="U92" s="61"/>
      <c r="V92" s="54" t="s">
        <v>127</v>
      </c>
      <c r="W92" s="28" t="s">
        <v>127</v>
      </c>
      <c r="X92" s="28" t="s">
        <v>127</v>
      </c>
      <c r="Y92" s="28" t="s">
        <v>127</v>
      </c>
      <c r="Z92" s="28"/>
      <c r="AA92" s="33" t="s">
        <v>135</v>
      </c>
      <c r="AB92" s="28" t="s">
        <v>127</v>
      </c>
      <c r="AC92" s="2"/>
      <c r="AD92" s="2"/>
      <c r="AE92" s="27"/>
      <c r="AF92" s="32"/>
      <c r="AG92" s="31"/>
      <c r="AH92" s="31"/>
    </row>
    <row r="93" spans="1:34" customFormat="1" ht="60" customHeight="1" x14ac:dyDescent="0.25">
      <c r="A93" s="2" t="str">
        <f>'READ ME FIRST'!$D$12</f>
        <v>BVES</v>
      </c>
      <c r="B93" s="39">
        <f>'READ ME FIRST'!$D$15</f>
        <v>44683</v>
      </c>
      <c r="C93" s="43" t="s">
        <v>379</v>
      </c>
      <c r="D93" s="36" t="str">
        <f>IF(Table2[[#This Row],[WMPInitiativeCategory]]="", "",INDEX('Initiative mapping-DO NOT EDIT'!$H$3:$H$12, MATCH(Table2[[#This Row],[WMPInitiativeCategory]],'Initiative mapping-DO NOT EDIT'!$G$3:$G$12,0)))</f>
        <v>7.3.9.</v>
      </c>
      <c r="E93" s="43" t="s">
        <v>391</v>
      </c>
      <c r="F93" s="29"/>
      <c r="G93" s="2">
        <f>IF(Table2[[#This Row],[WMPInitiativeActivity]]="","x",IF(Table2[[#This Row],[WMPInitiativeActivity]]="other", Table2[[#This Row],[ActivityNameifOther]], INDEX('Initiative mapping-DO NOT EDIT'!$C$3:$C$91,MATCH(Table2[[#This Row],[WMPInitiativeActivity]],'Initiative mapping-DO NOT EDIT'!$D$3:$D$91,0))))</f>
        <v>4</v>
      </c>
      <c r="H93" s="47" t="s">
        <v>285</v>
      </c>
      <c r="I93" s="35" t="s">
        <v>392</v>
      </c>
      <c r="J93" s="36" t="str">
        <f>_xlfn.CONCAT([1]!Table2[[#This Row],[UtilityID]],"_", [1]!Table2[[#This Row],[WMPInitiativeCategory]],"_", IF([1]!Table2[[#This Row],[WMPInitiativeActivity]]="","x",IF([1]!Table2[[#This Row],[WMPInitiativeActivity]]="other", [1]!Table2[[#This Row],[ActivityNameifOther]], [1]!Table2[[#This Row],[WMPInitiativeActivity]])),"_",[1]!Table2[[#This Row],[InitiativeActivityID]], "_",YEAR([1]!Table2[[#This Row],[Submission Date]]))</f>
        <v>BVES_Emergency Planning &amp; Preparedness_Disaster and emergency preparedness plan _BVEPP-003-1_2022</v>
      </c>
      <c r="K93" s="54">
        <v>135</v>
      </c>
      <c r="L93" s="33" t="s">
        <v>390</v>
      </c>
      <c r="M93" s="54">
        <v>0</v>
      </c>
      <c r="N93" s="54">
        <v>0</v>
      </c>
      <c r="O93" s="54">
        <v>0</v>
      </c>
      <c r="P93" s="54">
        <v>0</v>
      </c>
      <c r="Q93" s="61">
        <v>0</v>
      </c>
      <c r="R93" s="54">
        <v>0</v>
      </c>
      <c r="S93" s="54">
        <v>0</v>
      </c>
      <c r="T93" s="54">
        <v>0</v>
      </c>
      <c r="U93" s="61"/>
      <c r="V93" s="54" t="s">
        <v>127</v>
      </c>
      <c r="W93" s="28" t="s">
        <v>127</v>
      </c>
      <c r="X93" s="28" t="s">
        <v>127</v>
      </c>
      <c r="Y93" s="28" t="s">
        <v>127</v>
      </c>
      <c r="Z93" s="28"/>
      <c r="AA93" s="33" t="s">
        <v>135</v>
      </c>
      <c r="AB93" s="28" t="s">
        <v>127</v>
      </c>
      <c r="AC93" s="2"/>
      <c r="AD93" s="2"/>
      <c r="AE93" s="27"/>
      <c r="AF93" s="32"/>
      <c r="AG93" s="31"/>
      <c r="AH93" s="31"/>
    </row>
    <row r="94" spans="1:34" customFormat="1" ht="52.15" customHeight="1" x14ac:dyDescent="0.25">
      <c r="A94" s="2" t="str">
        <f>'READ ME FIRST'!$D$12</f>
        <v>BVES</v>
      </c>
      <c r="B94" s="39">
        <f>'READ ME FIRST'!$D$15</f>
        <v>44683</v>
      </c>
      <c r="C94" s="43" t="s">
        <v>379</v>
      </c>
      <c r="D94" s="36" t="str">
        <f>IF(Table2[[#This Row],[WMPInitiativeCategory]]="", "",INDEX('Initiative mapping-DO NOT EDIT'!$H$3:$H$12, MATCH(Table2[[#This Row],[WMPInitiativeCategory]],'Initiative mapping-DO NOT EDIT'!$G$3:$G$12,0)))</f>
        <v>7.3.9.</v>
      </c>
      <c r="E94" s="43" t="s">
        <v>393</v>
      </c>
      <c r="F94" s="29"/>
      <c r="G94" s="2">
        <f>IF(Table2[[#This Row],[WMPInitiativeActivity]]="","x",IF(Table2[[#This Row],[WMPInitiativeActivity]]="other", Table2[[#This Row],[ActivityNameifOther]], INDEX('Initiative mapping-DO NOT EDIT'!$C$3:$C$91,MATCH(Table2[[#This Row],[WMPInitiativeActivity]],'Initiative mapping-DO NOT EDIT'!$D$3:$D$91,0))))</f>
        <v>5</v>
      </c>
      <c r="H94" s="47" t="s">
        <v>285</v>
      </c>
      <c r="I94" s="35" t="s">
        <v>394</v>
      </c>
      <c r="J94" s="36" t="str">
        <f>_xlfn.CONCAT([1]!Table2[[#This Row],[UtilityID]],"_", [1]!Table2[[#This Row],[WMPInitiativeCategory]],"_", IF([1]!Table2[[#This Row],[WMPInitiativeActivity]]="","x",IF([1]!Table2[[#This Row],[WMPInitiativeActivity]]="other", [1]!Table2[[#This Row],[ActivityNameifOther]], [1]!Table2[[#This Row],[WMPInitiativeActivity]])),"_",[1]!Table2[[#This Row],[InitiativeActivityID]], "_",YEAR([1]!Table2[[#This Row],[Submission Date]]))</f>
        <v>BVES_Emergency Planning &amp; Preparedness_Preparedness and planning for service restoration _BVEPP-003-3_2022</v>
      </c>
      <c r="K94" s="54">
        <v>138</v>
      </c>
      <c r="L94" s="33" t="s">
        <v>390</v>
      </c>
      <c r="M94" s="54">
        <v>0</v>
      </c>
      <c r="N94" s="54">
        <v>0</v>
      </c>
      <c r="O94" s="54">
        <v>0</v>
      </c>
      <c r="P94" s="54">
        <v>0</v>
      </c>
      <c r="Q94" s="61">
        <v>0</v>
      </c>
      <c r="R94" s="54">
        <v>0</v>
      </c>
      <c r="S94" s="54">
        <v>0</v>
      </c>
      <c r="T94" s="54">
        <v>0</v>
      </c>
      <c r="U94" s="61"/>
      <c r="V94" s="54" t="s">
        <v>127</v>
      </c>
      <c r="W94" s="28" t="s">
        <v>127</v>
      </c>
      <c r="X94" s="28" t="s">
        <v>127</v>
      </c>
      <c r="Y94" s="28" t="s">
        <v>127</v>
      </c>
      <c r="Z94" s="28"/>
      <c r="AA94" s="33" t="s">
        <v>135</v>
      </c>
      <c r="AB94" s="28" t="s">
        <v>127</v>
      </c>
      <c r="AC94" s="2"/>
      <c r="AD94" s="2"/>
      <c r="AE94" s="27"/>
      <c r="AF94" s="32"/>
      <c r="AG94" s="31"/>
      <c r="AH94" s="31"/>
    </row>
    <row r="95" spans="1:34" customFormat="1" ht="56.45" customHeight="1" x14ac:dyDescent="0.25">
      <c r="A95" s="2" t="str">
        <f>'READ ME FIRST'!$D$12</f>
        <v>BVES</v>
      </c>
      <c r="B95" s="39">
        <f>'READ ME FIRST'!$D$15</f>
        <v>44683</v>
      </c>
      <c r="C95" s="43" t="s">
        <v>379</v>
      </c>
      <c r="D95" s="36" t="str">
        <f>IF(Table2[[#This Row],[WMPInitiativeCategory]]="", "",INDEX('Initiative mapping-DO NOT EDIT'!$H$3:$H$12, MATCH(Table2[[#This Row],[WMPInitiativeCategory]],'Initiative mapping-DO NOT EDIT'!$G$3:$G$12,0)))</f>
        <v>7.3.9.</v>
      </c>
      <c r="E95" s="43" t="s">
        <v>395</v>
      </c>
      <c r="F95" s="29"/>
      <c r="G95" s="2">
        <f>IF(Table2[[#This Row],[WMPInitiativeActivity]]="","x",IF(Table2[[#This Row],[WMPInitiativeActivity]]="other", Table2[[#This Row],[ActivityNameifOther]], INDEX('Initiative mapping-DO NOT EDIT'!$C$3:$C$91,MATCH(Table2[[#This Row],[WMPInitiativeActivity]],'Initiative mapping-DO NOT EDIT'!$D$3:$D$91,0))))</f>
        <v>6</v>
      </c>
      <c r="H95" s="47" t="s">
        <v>285</v>
      </c>
      <c r="I95" s="35" t="s">
        <v>396</v>
      </c>
      <c r="J95" s="36" t="str">
        <f>_xlfn.CONCAT([1]!Table2[[#This Row],[UtilityID]],"_", [1]!Table2[[#This Row],[WMPInitiativeCategory]],"_", IF([1]!Table2[[#This Row],[WMPInitiativeActivity]]="","x",IF([1]!Table2[[#This Row],[WMPInitiativeActivity]]="other", [1]!Table2[[#This Row],[ActivityNameifOther]], [1]!Table2[[#This Row],[WMPInitiativeActivity]])),"_",[1]!Table2[[#This Row],[InitiativeActivityID]], "_",YEAR([1]!Table2[[#This Row],[Submission Date]]))</f>
        <v>BVES_Emergency Planning &amp; Preparedness_Protocols in place to learn from wildfire events _BVEPP-003-4_2022</v>
      </c>
      <c r="K95" s="54">
        <v>143</v>
      </c>
      <c r="L95" s="33" t="s">
        <v>390</v>
      </c>
      <c r="M95" s="54">
        <v>0</v>
      </c>
      <c r="N95" s="54">
        <v>0</v>
      </c>
      <c r="O95" s="54">
        <v>0</v>
      </c>
      <c r="P95" s="54">
        <v>0</v>
      </c>
      <c r="Q95" s="61">
        <v>0</v>
      </c>
      <c r="R95" s="54">
        <v>0</v>
      </c>
      <c r="S95" s="54">
        <v>0</v>
      </c>
      <c r="T95" s="54">
        <v>0</v>
      </c>
      <c r="U95" s="61"/>
      <c r="V95" s="54" t="s">
        <v>127</v>
      </c>
      <c r="W95" s="28" t="s">
        <v>127</v>
      </c>
      <c r="X95" s="28" t="s">
        <v>127</v>
      </c>
      <c r="Y95" s="28" t="s">
        <v>127</v>
      </c>
      <c r="Z95" s="28"/>
      <c r="AA95" s="33" t="s">
        <v>135</v>
      </c>
      <c r="AB95" s="28" t="s">
        <v>127</v>
      </c>
      <c r="AC95" s="2"/>
      <c r="AD95" s="2"/>
      <c r="AE95" s="27"/>
      <c r="AF95" s="32"/>
      <c r="AG95" s="31"/>
      <c r="AH95" s="31"/>
    </row>
    <row r="96" spans="1:34" customFormat="1" ht="63" customHeight="1" x14ac:dyDescent="0.25">
      <c r="A96" s="2" t="str">
        <f>'READ ME FIRST'!$D$12</f>
        <v>BVES</v>
      </c>
      <c r="B96" s="39">
        <f>'READ ME FIRST'!$D$15</f>
        <v>44683</v>
      </c>
      <c r="C96" s="43" t="s">
        <v>397</v>
      </c>
      <c r="D96" s="36" t="str">
        <f>IF(Table2[[#This Row],[WMPInitiativeCategory]]="", "",INDEX('Initiative mapping-DO NOT EDIT'!$H$3:$H$12, MATCH(Table2[[#This Row],[WMPInitiativeCategory]],'Initiative mapping-DO NOT EDIT'!$G$3:$G$12,0)))</f>
        <v>7.3.10.</v>
      </c>
      <c r="E96" s="43" t="s">
        <v>398</v>
      </c>
      <c r="F96" s="29"/>
      <c r="G96" s="2">
        <f>IF(Table2[[#This Row],[WMPInitiativeActivity]]="","x",IF(Table2[[#This Row],[WMPInitiativeActivity]]="other", Table2[[#This Row],[ActivityNameifOther]], INDEX('Initiative mapping-DO NOT EDIT'!$C$3:$C$91,MATCH(Table2[[#This Row],[WMPInitiativeActivity]],'Initiative mapping-DO NOT EDIT'!$D$3:$D$91,0))))</f>
        <v>1</v>
      </c>
      <c r="H96" s="47" t="s">
        <v>385</v>
      </c>
      <c r="I96" s="50" t="s">
        <v>399</v>
      </c>
      <c r="J96" s="36" t="str">
        <f>_xlfn.CONCAT([1]!Table2[[#This Row],[UtilityID]],"_", [1]!Table2[[#This Row],[WMPInitiativeCategory]],"_", IF([1]!Table2[[#This Row],[WMPInitiativeActivity]]="","x",IF([1]!Table2[[#This Row],[WMPInitiativeActivity]]="other", [1]!Table2[[#This Row],[ActivityNameifOther]], [1]!Table2[[#This Row],[WMPInitiativeActivity]])),"_",[1]!Table2[[#This Row],[InitiativeActivityID]], "_",YEAR([1]!Table2[[#This Row],[Submission Date]]))</f>
        <v>BVES_Stakeholder Cooperation &amp; Community Engagement_Community engagement _BVEPP-002-2
BVSCCE-001_2022</v>
      </c>
      <c r="K96" s="54">
        <v>139</v>
      </c>
      <c r="L96" s="33" t="s">
        <v>387</v>
      </c>
      <c r="M96" s="54">
        <f>90*4</f>
        <v>360</v>
      </c>
      <c r="N96" s="54">
        <v>90</v>
      </c>
      <c r="O96" s="54">
        <v>180</v>
      </c>
      <c r="P96" s="54">
        <v>270</v>
      </c>
      <c r="Q96" s="61">
        <f>270+90</f>
        <v>360</v>
      </c>
      <c r="R96" s="54">
        <v>141</v>
      </c>
      <c r="S96" s="54">
        <v>286</v>
      </c>
      <c r="T96" s="54">
        <v>462</v>
      </c>
      <c r="U96" s="61"/>
      <c r="V96" s="54" t="s">
        <v>127</v>
      </c>
      <c r="W96" s="28" t="s">
        <v>127</v>
      </c>
      <c r="X96" s="28" t="s">
        <v>127</v>
      </c>
      <c r="Y96" s="28" t="s">
        <v>127</v>
      </c>
      <c r="Z96" s="28"/>
      <c r="AA96" s="33" t="s">
        <v>135</v>
      </c>
      <c r="AB96" s="28" t="s">
        <v>127</v>
      </c>
      <c r="AC96" s="2"/>
      <c r="AD96" s="2"/>
      <c r="AE96" s="27"/>
      <c r="AF96" s="32"/>
      <c r="AG96" s="31"/>
      <c r="AH96" s="31"/>
    </row>
    <row r="97" spans="1:34" customFormat="1" ht="79.150000000000006" customHeight="1" x14ac:dyDescent="0.25">
      <c r="A97" s="2" t="str">
        <f>'READ ME FIRST'!$D$12</f>
        <v>BVES</v>
      </c>
      <c r="B97" s="39">
        <f>'READ ME FIRST'!$D$15</f>
        <v>44683</v>
      </c>
      <c r="C97" s="43" t="s">
        <v>397</v>
      </c>
      <c r="D97" s="36" t="str">
        <f>IF(Table2[[#This Row],[WMPInitiativeCategory]]="", "",INDEX('Initiative mapping-DO NOT EDIT'!$H$3:$H$12, MATCH(Table2[[#This Row],[WMPInitiativeCategory]],'Initiative mapping-DO NOT EDIT'!$G$3:$G$12,0)))</f>
        <v>7.3.10.</v>
      </c>
      <c r="E97" s="43" t="s">
        <v>400</v>
      </c>
      <c r="F97" s="29"/>
      <c r="G97" s="2">
        <f>IF(Table2[[#This Row],[WMPInitiativeActivity]]="","x",IF(Table2[[#This Row],[WMPInitiativeActivity]]="other", Table2[[#This Row],[ActivityNameifOther]], INDEX('Initiative mapping-DO NOT EDIT'!$C$3:$C$91,MATCH(Table2[[#This Row],[WMPInitiativeActivity]],'Initiative mapping-DO NOT EDIT'!$D$3:$D$91,0))))</f>
        <v>2</v>
      </c>
      <c r="H97" s="47" t="s">
        <v>400</v>
      </c>
      <c r="I97" s="50" t="s">
        <v>401</v>
      </c>
      <c r="J97" s="36" t="str">
        <f>_xlfn.CONCAT([1]!Table2[[#This Row],[UtilityID]],"_", [1]!Table2[[#This Row],[WMPInitiativeCategory]],"_", IF([1]!Table2[[#This Row],[WMPInitiativeActivity]]="","x",IF([1]!Table2[[#This Row],[WMPInitiativeActivity]]="other", [1]!Table2[[#This Row],[ActivityNameifOther]], [1]!Table2[[#This Row],[WMPInitiativeActivity]])),"_",[1]!Table2[[#This Row],[InitiativeActivityID]], "_",YEAR([1]!Table2[[#This Row],[Submission Date]]))</f>
        <v>BVES_Stakeholder Cooperation &amp; Community Engagement_Cooperation and best practice sharing with agencies outside CA _BVSCCE-002_2022</v>
      </c>
      <c r="K97" s="54" t="s">
        <v>127</v>
      </c>
      <c r="L97" s="33" t="s">
        <v>127</v>
      </c>
      <c r="M97" s="54" t="s">
        <v>127</v>
      </c>
      <c r="N97" s="54" t="s">
        <v>127</v>
      </c>
      <c r="O97" s="54" t="s">
        <v>127</v>
      </c>
      <c r="P97" s="54" t="s">
        <v>127</v>
      </c>
      <c r="Q97" s="61" t="s">
        <v>127</v>
      </c>
      <c r="R97" s="54" t="s">
        <v>127</v>
      </c>
      <c r="S97" s="54" t="s">
        <v>127</v>
      </c>
      <c r="T97" s="54" t="s">
        <v>127</v>
      </c>
      <c r="U97" s="61"/>
      <c r="V97" s="54" t="s">
        <v>127</v>
      </c>
      <c r="W97" s="28" t="s">
        <v>127</v>
      </c>
      <c r="X97" s="28" t="s">
        <v>127</v>
      </c>
      <c r="Y97" s="28" t="s">
        <v>127</v>
      </c>
      <c r="Z97" s="28"/>
      <c r="AA97" s="33" t="s">
        <v>272</v>
      </c>
      <c r="AB97" s="28" t="s">
        <v>127</v>
      </c>
      <c r="AC97" s="2"/>
      <c r="AD97" s="2"/>
      <c r="AE97" s="27"/>
      <c r="AF97" s="32"/>
      <c r="AG97" s="31"/>
      <c r="AH97" s="31"/>
    </row>
    <row r="98" spans="1:34" customFormat="1" ht="67.900000000000006" customHeight="1" x14ac:dyDescent="0.25">
      <c r="A98" s="2" t="str">
        <f>'READ ME FIRST'!$D$12</f>
        <v>BVES</v>
      </c>
      <c r="B98" s="39">
        <f>'READ ME FIRST'!$D$15</f>
        <v>44683</v>
      </c>
      <c r="C98" s="43" t="s">
        <v>397</v>
      </c>
      <c r="D98" s="36" t="str">
        <f>IF(Table2[[#This Row],[WMPInitiativeCategory]]="", "",INDEX('Initiative mapping-DO NOT EDIT'!$H$3:$H$12, MATCH(Table2[[#This Row],[WMPInitiativeCategory]],'Initiative mapping-DO NOT EDIT'!$G$3:$G$12,0)))</f>
        <v>7.3.10.</v>
      </c>
      <c r="E98" s="43" t="s">
        <v>402</v>
      </c>
      <c r="F98" s="29"/>
      <c r="G98" s="2">
        <f>IF(Table2[[#This Row],[WMPInitiativeActivity]]="","x",IF(Table2[[#This Row],[WMPInitiativeActivity]]="other", Table2[[#This Row],[ActivityNameifOther]], INDEX('Initiative mapping-DO NOT EDIT'!$C$3:$C$91,MATCH(Table2[[#This Row],[WMPInitiativeActivity]],'Initiative mapping-DO NOT EDIT'!$D$3:$D$91,0))))</f>
        <v>3</v>
      </c>
      <c r="H98" s="47" t="s">
        <v>402</v>
      </c>
      <c r="I98" s="50" t="s">
        <v>403</v>
      </c>
      <c r="J98" s="36" t="str">
        <f>_xlfn.CONCAT([1]!Table2[[#This Row],[UtilityID]],"_", [1]!Table2[[#This Row],[WMPInitiativeCategory]],"_", IF([1]!Table2[[#This Row],[WMPInitiativeActivity]]="","x",IF([1]!Table2[[#This Row],[WMPInitiativeActivity]]="other", [1]!Table2[[#This Row],[ActivityNameifOther]], [1]!Table2[[#This Row],[WMPInitiativeActivity]])),"_",[1]!Table2[[#This Row],[InitiativeActivityID]], "_",YEAR([1]!Table2[[#This Row],[Submission Date]]))</f>
        <v>BVES_Stakeholder Cooperation &amp; Community Engagement_Cooperation with suppression agencies _BVSCCE-003_2022</v>
      </c>
      <c r="K98" s="54" t="s">
        <v>127</v>
      </c>
      <c r="L98" s="33" t="s">
        <v>127</v>
      </c>
      <c r="M98" s="54" t="s">
        <v>127</v>
      </c>
      <c r="N98" s="54" t="s">
        <v>127</v>
      </c>
      <c r="O98" s="54" t="s">
        <v>127</v>
      </c>
      <c r="P98" s="54" t="s">
        <v>127</v>
      </c>
      <c r="Q98" s="61" t="s">
        <v>127</v>
      </c>
      <c r="R98" s="54" t="s">
        <v>127</v>
      </c>
      <c r="S98" s="54" t="s">
        <v>127</v>
      </c>
      <c r="T98" s="54" t="s">
        <v>127</v>
      </c>
      <c r="U98" s="61"/>
      <c r="V98" s="54" t="s">
        <v>127</v>
      </c>
      <c r="W98" s="28" t="s">
        <v>127</v>
      </c>
      <c r="X98" s="28" t="s">
        <v>127</v>
      </c>
      <c r="Y98" s="28" t="s">
        <v>127</v>
      </c>
      <c r="Z98" s="28"/>
      <c r="AA98" s="33" t="s">
        <v>127</v>
      </c>
      <c r="AB98" s="28" t="s">
        <v>127</v>
      </c>
      <c r="AC98" s="2"/>
      <c r="AD98" s="2"/>
      <c r="AE98" s="27"/>
      <c r="AF98" s="32"/>
      <c r="AG98" s="31"/>
      <c r="AH98" s="31"/>
    </row>
    <row r="99" spans="1:34" customFormat="1" ht="66.599999999999994" customHeight="1" x14ac:dyDescent="0.25">
      <c r="A99" s="2" t="str">
        <f>'READ ME FIRST'!$D$12</f>
        <v>BVES</v>
      </c>
      <c r="B99" s="39">
        <f>'READ ME FIRST'!$D$15</f>
        <v>44683</v>
      </c>
      <c r="C99" s="43" t="s">
        <v>397</v>
      </c>
      <c r="D99" s="36" t="str">
        <f>IF(Table2[[#This Row],[WMPInitiativeCategory]]="", "",INDEX('Initiative mapping-DO NOT EDIT'!$H$3:$H$12, MATCH(Table2[[#This Row],[WMPInitiativeCategory]],'Initiative mapping-DO NOT EDIT'!$G$3:$G$12,0)))</f>
        <v>7.3.10.</v>
      </c>
      <c r="E99" s="43" t="s">
        <v>404</v>
      </c>
      <c r="F99" s="29"/>
      <c r="G99" s="2">
        <f>IF(Table2[[#This Row],[WMPInitiativeActivity]]="","x",IF(Table2[[#This Row],[WMPInitiativeActivity]]="other", Table2[[#This Row],[ActivityNameifOther]], INDEX('Initiative mapping-DO NOT EDIT'!$C$3:$C$91,MATCH(Table2[[#This Row],[WMPInitiativeActivity]],'Initiative mapping-DO NOT EDIT'!$D$3:$D$91,0))))</f>
        <v>4</v>
      </c>
      <c r="H99" s="47" t="s">
        <v>404</v>
      </c>
      <c r="I99" s="35" t="s">
        <v>405</v>
      </c>
      <c r="J99" s="36" t="str">
        <f>_xlfn.CONCAT([1]!Table2[[#This Row],[UtilityID]],"_", [1]!Table2[[#This Row],[WMPInitiativeCategory]],"_", IF([1]!Table2[[#This Row],[WMPInitiativeActivity]]="","x",IF([1]!Table2[[#This Row],[WMPInitiativeActivity]]="other", [1]!Table2[[#This Row],[ActivityNameifOther]], [1]!Table2[[#This Row],[WMPInitiativeActivity]])),"_",[1]!Table2[[#This Row],[InitiativeActivityID]], "_",YEAR([1]!Table2[[#This Row],[Submission Date]]))</f>
        <v>BVES_Stakeholder Cooperation &amp; Community Engagement_Forest service and fuel reduction cooperation and joint roadmap _BVSCCE-004_2022</v>
      </c>
      <c r="K99" s="54" t="s">
        <v>127</v>
      </c>
      <c r="L99" s="33" t="s">
        <v>127</v>
      </c>
      <c r="M99" s="54" t="s">
        <v>127</v>
      </c>
      <c r="N99" s="54" t="s">
        <v>127</v>
      </c>
      <c r="O99" s="54" t="s">
        <v>127</v>
      </c>
      <c r="P99" s="54" t="s">
        <v>127</v>
      </c>
      <c r="Q99" s="61" t="s">
        <v>127</v>
      </c>
      <c r="R99" s="54" t="s">
        <v>127</v>
      </c>
      <c r="S99" s="54" t="s">
        <v>127</v>
      </c>
      <c r="T99" s="54" t="s">
        <v>127</v>
      </c>
      <c r="U99" s="61"/>
      <c r="V99" s="54" t="s">
        <v>127</v>
      </c>
      <c r="W99" s="28" t="s">
        <v>127</v>
      </c>
      <c r="X99" s="28" t="s">
        <v>127</v>
      </c>
      <c r="Y99" s="28" t="s">
        <v>127</v>
      </c>
      <c r="Z99" s="28"/>
      <c r="AA99" s="33" t="s">
        <v>127</v>
      </c>
      <c r="AB99" s="28" t="s">
        <v>127</v>
      </c>
      <c r="AC99" s="2"/>
      <c r="AD99" s="2"/>
      <c r="AE99" s="27"/>
      <c r="AF99" s="32"/>
      <c r="AG99" s="31"/>
      <c r="AH99" s="31"/>
    </row>
    <row r="100" spans="1:34" customFormat="1" x14ac:dyDescent="0.25">
      <c r="E100" s="42"/>
      <c r="H100" s="42"/>
      <c r="K100" s="55"/>
      <c r="M100" s="55"/>
      <c r="N100" s="55"/>
      <c r="O100" s="55"/>
      <c r="P100" s="55"/>
      <c r="Q100" s="55"/>
      <c r="R100" s="55"/>
      <c r="S100" s="55"/>
      <c r="T100" s="55"/>
      <c r="U100" s="55"/>
      <c r="V100" s="55"/>
      <c r="Z100" s="24"/>
    </row>
    <row r="101" spans="1:34" customFormat="1" x14ac:dyDescent="0.25">
      <c r="E101" s="42"/>
      <c r="H101" s="42"/>
      <c r="K101" s="55"/>
      <c r="M101" s="55"/>
      <c r="N101" s="55"/>
      <c r="O101" s="55"/>
      <c r="P101" s="55"/>
      <c r="Q101" s="55"/>
      <c r="R101" s="55"/>
      <c r="S101" s="55"/>
      <c r="T101" s="55"/>
      <c r="U101" s="55"/>
      <c r="V101" s="55"/>
      <c r="Z101" s="24"/>
    </row>
    <row r="102" spans="1:34" customFormat="1" x14ac:dyDescent="0.25">
      <c r="E102" s="42"/>
      <c r="H102" s="42"/>
      <c r="K102" s="55"/>
      <c r="M102" s="55"/>
      <c r="N102" s="55"/>
      <c r="O102" s="55"/>
      <c r="P102" s="55"/>
      <c r="Q102" s="55"/>
      <c r="R102" s="55"/>
      <c r="S102" s="55"/>
      <c r="T102" s="55"/>
      <c r="U102" s="55"/>
      <c r="V102" s="55"/>
      <c r="Z102" s="24"/>
    </row>
    <row r="103" spans="1:34" customFormat="1" x14ac:dyDescent="0.25">
      <c r="E103" s="42"/>
      <c r="H103" s="42"/>
      <c r="K103" s="55"/>
      <c r="M103" s="55"/>
      <c r="N103" s="55"/>
      <c r="O103" s="55"/>
      <c r="P103" s="55"/>
      <c r="Q103" s="55"/>
      <c r="R103" s="55"/>
      <c r="S103" s="55"/>
      <c r="T103" s="55"/>
      <c r="U103" s="55"/>
      <c r="V103" s="55"/>
      <c r="Z103" s="24"/>
    </row>
    <row r="104" spans="1:34" customFormat="1" x14ac:dyDescent="0.25">
      <c r="E104" s="42"/>
      <c r="H104" s="42"/>
      <c r="K104" s="55"/>
      <c r="M104" s="55"/>
      <c r="N104" s="55"/>
      <c r="O104" s="55"/>
      <c r="P104" s="55"/>
      <c r="Q104" s="55"/>
      <c r="R104" s="55"/>
      <c r="S104" s="55"/>
      <c r="T104" s="55"/>
      <c r="U104" s="55"/>
      <c r="V104" s="55"/>
      <c r="Z104" s="24"/>
    </row>
    <row r="105" spans="1:34" customFormat="1" x14ac:dyDescent="0.25">
      <c r="E105" s="42"/>
      <c r="H105" s="42"/>
      <c r="K105" s="55"/>
      <c r="M105" s="55"/>
      <c r="N105" s="55"/>
      <c r="O105" s="55"/>
      <c r="P105" s="55"/>
      <c r="Q105" s="55"/>
      <c r="R105" s="55"/>
      <c r="S105" s="55"/>
      <c r="T105" s="55"/>
      <c r="U105" s="55"/>
      <c r="V105" s="55"/>
      <c r="Z105" s="24"/>
    </row>
    <row r="106" spans="1:34" customFormat="1" x14ac:dyDescent="0.25">
      <c r="E106" s="42"/>
      <c r="H106" s="42"/>
      <c r="K106" s="55"/>
      <c r="M106" s="55"/>
      <c r="N106" s="55"/>
      <c r="O106" s="55"/>
      <c r="P106" s="55"/>
      <c r="Q106" s="55"/>
      <c r="R106" s="55"/>
      <c r="S106" s="55"/>
      <c r="T106" s="55"/>
      <c r="U106" s="55"/>
      <c r="V106" s="55"/>
      <c r="Z106" s="24"/>
    </row>
    <row r="107" spans="1:34" customFormat="1" x14ac:dyDescent="0.25">
      <c r="E107" s="42"/>
      <c r="H107" s="42"/>
      <c r="K107" s="55"/>
      <c r="M107" s="55"/>
      <c r="N107" s="55"/>
      <c r="O107" s="55"/>
      <c r="P107" s="55"/>
      <c r="Q107" s="55"/>
      <c r="R107" s="55"/>
      <c r="S107" s="55"/>
      <c r="T107" s="55"/>
      <c r="U107" s="55"/>
      <c r="V107" s="55"/>
      <c r="Z107" s="24"/>
    </row>
    <row r="108" spans="1:34" customFormat="1" x14ac:dyDescent="0.25">
      <c r="E108" s="42"/>
      <c r="H108" s="42"/>
      <c r="K108" s="55"/>
      <c r="M108" s="55"/>
      <c r="N108" s="55"/>
      <c r="O108" s="55"/>
      <c r="P108" s="55"/>
      <c r="Q108" s="55"/>
      <c r="R108" s="55"/>
      <c r="S108" s="55"/>
      <c r="T108" s="55"/>
      <c r="U108" s="55"/>
      <c r="V108" s="55"/>
      <c r="Z108" s="24"/>
    </row>
    <row r="109" spans="1:34" customFormat="1" x14ac:dyDescent="0.25">
      <c r="E109" s="42"/>
      <c r="H109" s="42"/>
      <c r="K109" s="55"/>
      <c r="M109" s="55"/>
      <c r="N109" s="55"/>
      <c r="O109" s="55"/>
      <c r="P109" s="55"/>
      <c r="Q109" s="55"/>
      <c r="R109" s="55"/>
      <c r="S109" s="55"/>
      <c r="T109" s="55"/>
      <c r="U109" s="55"/>
      <c r="V109" s="55"/>
      <c r="Z109" s="24"/>
    </row>
    <row r="110" spans="1:34" customFormat="1" x14ac:dyDescent="0.25">
      <c r="E110" s="42"/>
      <c r="H110" s="42"/>
      <c r="K110" s="55"/>
      <c r="M110" s="55"/>
      <c r="N110" s="55"/>
      <c r="O110" s="55"/>
      <c r="P110" s="55"/>
      <c r="Q110" s="55"/>
      <c r="R110" s="55"/>
      <c r="S110" s="55"/>
      <c r="T110" s="55"/>
      <c r="U110" s="55"/>
      <c r="V110" s="55"/>
      <c r="Z110" s="24"/>
    </row>
    <row r="111" spans="1:34" customFormat="1" x14ac:dyDescent="0.25">
      <c r="E111" s="42"/>
      <c r="H111" s="42"/>
      <c r="K111" s="55"/>
      <c r="M111" s="55"/>
      <c r="N111" s="55"/>
      <c r="O111" s="55"/>
      <c r="P111" s="55"/>
      <c r="Q111" s="55"/>
      <c r="R111" s="55"/>
      <c r="S111" s="55"/>
      <c r="T111" s="55"/>
      <c r="U111" s="55"/>
      <c r="V111" s="55"/>
      <c r="Z111" s="24"/>
    </row>
    <row r="112" spans="1:34" customFormat="1" x14ac:dyDescent="0.25">
      <c r="E112" s="42"/>
      <c r="H112" s="42"/>
      <c r="K112" s="55"/>
      <c r="M112" s="55"/>
      <c r="N112" s="55"/>
      <c r="O112" s="55"/>
      <c r="P112" s="55"/>
      <c r="Q112" s="55"/>
      <c r="R112" s="55"/>
      <c r="S112" s="55"/>
      <c r="T112" s="55"/>
      <c r="U112" s="55"/>
      <c r="V112" s="55"/>
      <c r="Z112" s="24"/>
    </row>
    <row r="113" spans="5:26" customFormat="1" x14ac:dyDescent="0.25">
      <c r="E113" s="42"/>
      <c r="H113" s="42"/>
      <c r="K113" s="55"/>
      <c r="M113" s="55"/>
      <c r="N113" s="55"/>
      <c r="O113" s="55"/>
      <c r="P113" s="55"/>
      <c r="Q113" s="55"/>
      <c r="R113" s="55"/>
      <c r="S113" s="55"/>
      <c r="T113" s="55"/>
      <c r="U113" s="55"/>
      <c r="V113" s="55"/>
      <c r="Z113" s="24"/>
    </row>
    <row r="114" spans="5:26" customFormat="1" x14ac:dyDescent="0.25">
      <c r="E114" s="42"/>
      <c r="H114" s="42"/>
      <c r="K114" s="55"/>
      <c r="M114" s="55"/>
      <c r="N114" s="55"/>
      <c r="O114" s="55"/>
      <c r="P114" s="55"/>
      <c r="Q114" s="55"/>
      <c r="R114" s="55"/>
      <c r="S114" s="55"/>
      <c r="T114" s="55"/>
      <c r="U114" s="55"/>
      <c r="V114" s="55"/>
      <c r="Z114" s="24"/>
    </row>
    <row r="115" spans="5:26" customFormat="1" x14ac:dyDescent="0.25">
      <c r="E115" s="42"/>
      <c r="H115" s="42"/>
      <c r="K115" s="55"/>
      <c r="M115" s="55"/>
      <c r="N115" s="55"/>
      <c r="O115" s="55"/>
      <c r="P115" s="55"/>
      <c r="Q115" s="55"/>
      <c r="R115" s="55"/>
      <c r="S115" s="55"/>
      <c r="T115" s="55"/>
      <c r="U115" s="55"/>
      <c r="V115" s="55"/>
      <c r="Z115" s="24"/>
    </row>
    <row r="116" spans="5:26" customFormat="1" x14ac:dyDescent="0.25">
      <c r="E116" s="42"/>
      <c r="H116" s="42"/>
      <c r="K116" s="55"/>
      <c r="M116" s="55"/>
      <c r="N116" s="55"/>
      <c r="O116" s="55"/>
      <c r="P116" s="55"/>
      <c r="Q116" s="55"/>
      <c r="R116" s="55"/>
      <c r="S116" s="55"/>
      <c r="T116" s="55"/>
      <c r="U116" s="55"/>
      <c r="V116" s="55"/>
      <c r="Z116" s="24"/>
    </row>
    <row r="117" spans="5:26" customFormat="1" x14ac:dyDescent="0.25">
      <c r="E117" s="42"/>
      <c r="H117" s="42"/>
      <c r="K117" s="55"/>
      <c r="M117" s="55"/>
      <c r="N117" s="55"/>
      <c r="O117" s="55"/>
      <c r="P117" s="55"/>
      <c r="Q117" s="55"/>
      <c r="R117" s="55"/>
      <c r="S117" s="55"/>
      <c r="T117" s="55"/>
      <c r="U117" s="55"/>
      <c r="V117" s="55"/>
      <c r="Z117" s="24"/>
    </row>
    <row r="118" spans="5:26" customFormat="1" x14ac:dyDescent="0.25">
      <c r="E118" s="42"/>
      <c r="H118" s="42"/>
      <c r="K118" s="55"/>
      <c r="M118" s="55"/>
      <c r="N118" s="55"/>
      <c r="O118" s="55"/>
      <c r="P118" s="55"/>
      <c r="Q118" s="55"/>
      <c r="R118" s="55"/>
      <c r="S118" s="55"/>
      <c r="T118" s="55"/>
      <c r="U118" s="55"/>
      <c r="V118" s="55"/>
      <c r="Z118" s="24"/>
    </row>
    <row r="119" spans="5:26" customFormat="1" x14ac:dyDescent="0.25">
      <c r="E119" s="42"/>
      <c r="H119" s="42"/>
      <c r="K119" s="55"/>
      <c r="M119" s="55"/>
      <c r="N119" s="55"/>
      <c r="O119" s="55"/>
      <c r="P119" s="55"/>
      <c r="Q119" s="55"/>
      <c r="R119" s="55"/>
      <c r="S119" s="55"/>
      <c r="T119" s="55"/>
      <c r="U119" s="55"/>
      <c r="V119" s="55"/>
      <c r="Z119" s="24"/>
    </row>
    <row r="120" spans="5:26" customFormat="1" x14ac:dyDescent="0.25">
      <c r="E120" s="42"/>
      <c r="H120" s="42"/>
      <c r="K120" s="55"/>
      <c r="M120" s="55"/>
      <c r="N120" s="55"/>
      <c r="O120" s="55"/>
      <c r="P120" s="55"/>
      <c r="Q120" s="55"/>
      <c r="R120" s="55"/>
      <c r="S120" s="55"/>
      <c r="T120" s="55"/>
      <c r="U120" s="55"/>
      <c r="V120" s="55"/>
      <c r="Z120" s="24"/>
    </row>
    <row r="121" spans="5:26" customFormat="1" x14ac:dyDescent="0.25">
      <c r="E121" s="42"/>
      <c r="H121" s="42"/>
      <c r="K121" s="55"/>
      <c r="M121" s="55"/>
      <c r="N121" s="55"/>
      <c r="O121" s="55"/>
      <c r="P121" s="55"/>
      <c r="Q121" s="55"/>
      <c r="R121" s="55"/>
      <c r="S121" s="55"/>
      <c r="T121" s="55"/>
      <c r="U121" s="55"/>
      <c r="V121" s="55"/>
      <c r="Z121" s="24"/>
    </row>
    <row r="122" spans="5:26" customFormat="1" x14ac:dyDescent="0.25">
      <c r="E122" s="42"/>
      <c r="H122" s="42"/>
      <c r="K122" s="55"/>
      <c r="M122" s="55"/>
      <c r="N122" s="55"/>
      <c r="O122" s="55"/>
      <c r="P122" s="55"/>
      <c r="Q122" s="55"/>
      <c r="R122" s="55"/>
      <c r="S122" s="55"/>
      <c r="T122" s="55"/>
      <c r="U122" s="55"/>
      <c r="V122" s="55"/>
      <c r="Z122" s="24"/>
    </row>
    <row r="123" spans="5:26" customFormat="1" x14ac:dyDescent="0.25">
      <c r="E123" s="42"/>
      <c r="H123" s="42"/>
      <c r="K123" s="55"/>
      <c r="M123" s="55"/>
      <c r="N123" s="55"/>
      <c r="O123" s="55"/>
      <c r="P123" s="55"/>
      <c r="Q123" s="55"/>
      <c r="R123" s="55"/>
      <c r="S123" s="55"/>
      <c r="T123" s="55"/>
      <c r="U123" s="55"/>
      <c r="V123" s="55"/>
      <c r="Z123" s="24"/>
    </row>
    <row r="124" spans="5:26" customFormat="1" x14ac:dyDescent="0.25">
      <c r="E124" s="42"/>
      <c r="H124" s="42"/>
      <c r="K124" s="55"/>
      <c r="M124" s="55"/>
      <c r="N124" s="55"/>
      <c r="O124" s="55"/>
      <c r="P124" s="55"/>
      <c r="Q124" s="55"/>
      <c r="R124" s="55"/>
      <c r="S124" s="55"/>
      <c r="T124" s="55"/>
      <c r="U124" s="55"/>
      <c r="V124" s="55"/>
      <c r="Z124" s="24"/>
    </row>
    <row r="125" spans="5:26" customFormat="1" x14ac:dyDescent="0.25">
      <c r="E125" s="42"/>
      <c r="H125" s="42"/>
      <c r="K125" s="55"/>
      <c r="M125" s="55"/>
      <c r="N125" s="55"/>
      <c r="O125" s="55"/>
      <c r="P125" s="55"/>
      <c r="Q125" s="55"/>
      <c r="R125" s="55"/>
      <c r="S125" s="55"/>
      <c r="T125" s="55"/>
      <c r="U125" s="55"/>
      <c r="V125" s="55"/>
      <c r="Z125" s="24"/>
    </row>
    <row r="126" spans="5:26" customFormat="1" x14ac:dyDescent="0.25">
      <c r="E126" s="42"/>
      <c r="H126" s="42"/>
      <c r="K126" s="55"/>
      <c r="M126" s="55"/>
      <c r="N126" s="55"/>
      <c r="O126" s="55"/>
      <c r="P126" s="55"/>
      <c r="Q126" s="55"/>
      <c r="R126" s="55"/>
      <c r="S126" s="55"/>
      <c r="T126" s="55"/>
      <c r="U126" s="55"/>
      <c r="V126" s="55"/>
      <c r="Z126" s="24"/>
    </row>
    <row r="127" spans="5:26" customFormat="1" x14ac:dyDescent="0.25">
      <c r="E127" s="42"/>
      <c r="H127" s="42"/>
      <c r="K127" s="55"/>
      <c r="M127" s="55"/>
      <c r="N127" s="55"/>
      <c r="O127" s="55"/>
      <c r="P127" s="55"/>
      <c r="Q127" s="55"/>
      <c r="R127" s="55"/>
      <c r="S127" s="55"/>
      <c r="T127" s="55"/>
      <c r="U127" s="55"/>
      <c r="V127" s="55"/>
      <c r="Z127" s="24"/>
    </row>
    <row r="128" spans="5:26" customFormat="1" x14ac:dyDescent="0.25">
      <c r="E128" s="42"/>
      <c r="H128" s="42"/>
      <c r="K128" s="55"/>
      <c r="M128" s="55"/>
      <c r="N128" s="55"/>
      <c r="O128" s="55"/>
      <c r="P128" s="55"/>
      <c r="Q128" s="55"/>
      <c r="R128" s="55"/>
      <c r="S128" s="55"/>
      <c r="T128" s="55"/>
      <c r="U128" s="55"/>
      <c r="V128" s="55"/>
      <c r="Z128" s="24"/>
    </row>
    <row r="129" spans="5:26" customFormat="1" x14ac:dyDescent="0.25">
      <c r="E129" s="42"/>
      <c r="H129" s="42"/>
      <c r="K129" s="55"/>
      <c r="M129" s="55"/>
      <c r="N129" s="55"/>
      <c r="O129" s="55"/>
      <c r="P129" s="55"/>
      <c r="Q129" s="55"/>
      <c r="R129" s="55"/>
      <c r="S129" s="55"/>
      <c r="T129" s="55"/>
      <c r="U129" s="55"/>
      <c r="V129" s="55"/>
      <c r="Z129" s="24"/>
    </row>
    <row r="130" spans="5:26" customFormat="1" x14ac:dyDescent="0.25">
      <c r="E130" s="42"/>
      <c r="H130" s="42"/>
      <c r="K130" s="55"/>
      <c r="M130" s="55"/>
      <c r="N130" s="55"/>
      <c r="O130" s="55"/>
      <c r="P130" s="55"/>
      <c r="Q130" s="55"/>
      <c r="R130" s="55"/>
      <c r="S130" s="55"/>
      <c r="T130" s="55"/>
      <c r="U130" s="55"/>
      <c r="V130" s="55"/>
      <c r="Z130" s="24"/>
    </row>
    <row r="131" spans="5:26" customFormat="1" x14ac:dyDescent="0.25">
      <c r="E131" s="42"/>
      <c r="H131" s="42"/>
      <c r="K131" s="55"/>
      <c r="M131" s="55"/>
      <c r="N131" s="55"/>
      <c r="O131" s="55"/>
      <c r="P131" s="55"/>
      <c r="Q131" s="55"/>
      <c r="R131" s="55"/>
      <c r="S131" s="55"/>
      <c r="T131" s="55"/>
      <c r="U131" s="55"/>
      <c r="V131" s="55"/>
      <c r="Z131" s="24"/>
    </row>
    <row r="132" spans="5:26" customFormat="1" x14ac:dyDescent="0.25">
      <c r="E132" s="42"/>
      <c r="H132" s="42"/>
      <c r="K132" s="55"/>
      <c r="M132" s="55"/>
      <c r="N132" s="55"/>
      <c r="O132" s="55"/>
      <c r="P132" s="55"/>
      <c r="Q132" s="55"/>
      <c r="R132" s="55"/>
      <c r="S132" s="55"/>
      <c r="T132" s="55"/>
      <c r="U132" s="55"/>
      <c r="V132" s="55"/>
      <c r="Z132" s="24"/>
    </row>
    <row r="133" spans="5:26" customFormat="1" x14ac:dyDescent="0.25">
      <c r="E133" s="42"/>
      <c r="H133" s="42"/>
      <c r="K133" s="55"/>
      <c r="M133" s="55"/>
      <c r="N133" s="55"/>
      <c r="O133" s="55"/>
      <c r="P133" s="55"/>
      <c r="Q133" s="55"/>
      <c r="R133" s="55"/>
      <c r="S133" s="55"/>
      <c r="T133" s="55"/>
      <c r="U133" s="55"/>
      <c r="V133" s="55"/>
      <c r="Z133" s="24"/>
    </row>
    <row r="134" spans="5:26" customFormat="1" x14ac:dyDescent="0.25">
      <c r="E134" s="42"/>
      <c r="H134" s="42"/>
      <c r="K134" s="55"/>
      <c r="M134" s="55"/>
      <c r="N134" s="55"/>
      <c r="O134" s="55"/>
      <c r="P134" s="55"/>
      <c r="Q134" s="55"/>
      <c r="R134" s="55"/>
      <c r="S134" s="55"/>
      <c r="T134" s="55"/>
      <c r="U134" s="55"/>
      <c r="V134" s="55"/>
      <c r="Z134" s="24"/>
    </row>
    <row r="135" spans="5:26" customFormat="1" x14ac:dyDescent="0.25">
      <c r="E135" s="42"/>
      <c r="H135" s="42"/>
      <c r="K135" s="55"/>
      <c r="M135" s="55"/>
      <c r="N135" s="55"/>
      <c r="O135" s="55"/>
      <c r="P135" s="55"/>
      <c r="Q135" s="55"/>
      <c r="R135" s="55"/>
      <c r="S135" s="55"/>
      <c r="T135" s="55"/>
      <c r="U135" s="55"/>
      <c r="V135" s="55"/>
      <c r="Z135" s="24"/>
    </row>
    <row r="136" spans="5:26" customFormat="1" x14ac:dyDescent="0.25">
      <c r="E136" s="42"/>
      <c r="H136" s="42"/>
      <c r="K136" s="55"/>
      <c r="M136" s="55"/>
      <c r="N136" s="55"/>
      <c r="O136" s="55"/>
      <c r="P136" s="55"/>
      <c r="Q136" s="55"/>
      <c r="R136" s="55"/>
      <c r="S136" s="55"/>
      <c r="T136" s="55"/>
      <c r="U136" s="55"/>
      <c r="V136" s="55"/>
      <c r="Z136" s="24"/>
    </row>
    <row r="137" spans="5:26" customFormat="1" x14ac:dyDescent="0.25">
      <c r="E137" s="42"/>
      <c r="H137" s="42"/>
      <c r="K137" s="55"/>
      <c r="M137" s="55"/>
      <c r="N137" s="55"/>
      <c r="O137" s="55"/>
      <c r="P137" s="55"/>
      <c r="Q137" s="55"/>
      <c r="R137" s="55"/>
      <c r="S137" s="55"/>
      <c r="T137" s="55"/>
      <c r="U137" s="55"/>
      <c r="V137" s="55"/>
      <c r="Z137" s="24"/>
    </row>
    <row r="138" spans="5:26" customFormat="1" x14ac:dyDescent="0.25">
      <c r="E138" s="42"/>
      <c r="H138" s="42"/>
      <c r="K138" s="55"/>
      <c r="M138" s="55"/>
      <c r="N138" s="55"/>
      <c r="O138" s="55"/>
      <c r="P138" s="55"/>
      <c r="Q138" s="55"/>
      <c r="R138" s="55"/>
      <c r="S138" s="55"/>
      <c r="T138" s="55"/>
      <c r="U138" s="55"/>
      <c r="V138" s="55"/>
      <c r="Z138" s="24"/>
    </row>
    <row r="139" spans="5:26" customFormat="1" x14ac:dyDescent="0.25">
      <c r="E139" s="42"/>
      <c r="H139" s="42"/>
      <c r="K139" s="55"/>
      <c r="M139" s="55"/>
      <c r="N139" s="55"/>
      <c r="O139" s="55"/>
      <c r="P139" s="55"/>
      <c r="Q139" s="55"/>
      <c r="R139" s="55"/>
      <c r="S139" s="55"/>
      <c r="T139" s="55"/>
      <c r="U139" s="55"/>
      <c r="V139" s="55"/>
      <c r="Z139" s="24"/>
    </row>
    <row r="140" spans="5:26" customFormat="1" x14ac:dyDescent="0.25">
      <c r="E140" s="42"/>
      <c r="H140" s="42"/>
      <c r="K140" s="55"/>
      <c r="M140" s="55"/>
      <c r="N140" s="55"/>
      <c r="O140" s="55"/>
      <c r="P140" s="55"/>
      <c r="Q140" s="55"/>
      <c r="R140" s="55"/>
      <c r="S140" s="55"/>
      <c r="T140" s="55"/>
      <c r="U140" s="55"/>
      <c r="V140" s="55"/>
      <c r="Z140" s="24"/>
    </row>
    <row r="141" spans="5:26" customFormat="1" x14ac:dyDescent="0.25">
      <c r="E141" s="42"/>
      <c r="H141" s="42"/>
      <c r="K141" s="55"/>
      <c r="M141" s="55"/>
      <c r="N141" s="55"/>
      <c r="O141" s="55"/>
      <c r="P141" s="55"/>
      <c r="Q141" s="55"/>
      <c r="R141" s="55"/>
      <c r="S141" s="55"/>
      <c r="T141" s="55"/>
      <c r="U141" s="55"/>
      <c r="V141" s="55"/>
      <c r="Z141" s="24"/>
    </row>
    <row r="142" spans="5:26" customFormat="1" x14ac:dyDescent="0.25">
      <c r="E142" s="42"/>
      <c r="H142" s="42"/>
      <c r="K142" s="55"/>
      <c r="M142" s="55"/>
      <c r="N142" s="55"/>
      <c r="O142" s="55"/>
      <c r="P142" s="55"/>
      <c r="Q142" s="55"/>
      <c r="R142" s="55"/>
      <c r="S142" s="55"/>
      <c r="T142" s="55"/>
      <c r="U142" s="55"/>
      <c r="V142" s="55"/>
      <c r="Z142" s="24"/>
    </row>
    <row r="143" spans="5:26" customFormat="1" x14ac:dyDescent="0.25">
      <c r="E143" s="42"/>
      <c r="H143" s="42"/>
      <c r="K143" s="55"/>
      <c r="M143" s="55"/>
      <c r="N143" s="55"/>
      <c r="O143" s="55"/>
      <c r="P143" s="55"/>
      <c r="Q143" s="55"/>
      <c r="R143" s="55"/>
      <c r="S143" s="55"/>
      <c r="T143" s="55"/>
      <c r="U143" s="55"/>
      <c r="V143" s="55"/>
      <c r="Z143" s="24"/>
    </row>
    <row r="144" spans="5:26" customFormat="1" x14ac:dyDescent="0.25">
      <c r="E144" s="42"/>
      <c r="H144" s="42"/>
      <c r="K144" s="55"/>
      <c r="M144" s="55"/>
      <c r="N144" s="55"/>
      <c r="O144" s="55"/>
      <c r="P144" s="55"/>
      <c r="Q144" s="55"/>
      <c r="R144" s="55"/>
      <c r="S144" s="55"/>
      <c r="T144" s="55"/>
      <c r="U144" s="55"/>
      <c r="V144" s="55"/>
      <c r="Z144" s="24"/>
    </row>
    <row r="145" spans="5:26" customFormat="1" x14ac:dyDescent="0.25">
      <c r="E145" s="42"/>
      <c r="H145" s="42"/>
      <c r="K145" s="55"/>
      <c r="M145" s="55"/>
      <c r="N145" s="55"/>
      <c r="O145" s="55"/>
      <c r="P145" s="55"/>
      <c r="Q145" s="55"/>
      <c r="R145" s="55"/>
      <c r="S145" s="55"/>
      <c r="T145" s="55"/>
      <c r="U145" s="55"/>
      <c r="V145" s="55"/>
      <c r="Z145" s="24"/>
    </row>
    <row r="146" spans="5:26" customFormat="1" x14ac:dyDescent="0.25">
      <c r="E146" s="42"/>
      <c r="H146" s="42"/>
      <c r="K146" s="55"/>
      <c r="M146" s="55"/>
      <c r="N146" s="55"/>
      <c r="O146" s="55"/>
      <c r="P146" s="55"/>
      <c r="Q146" s="55"/>
      <c r="R146" s="55"/>
      <c r="S146" s="55"/>
      <c r="T146" s="55"/>
      <c r="U146" s="55"/>
      <c r="V146" s="55"/>
      <c r="Z146" s="24"/>
    </row>
    <row r="147" spans="5:26" customFormat="1" x14ac:dyDescent="0.25">
      <c r="E147" s="42"/>
      <c r="H147" s="42"/>
      <c r="K147" s="55"/>
      <c r="M147" s="55"/>
      <c r="N147" s="55"/>
      <c r="O147" s="55"/>
      <c r="P147" s="55"/>
      <c r="Q147" s="55"/>
      <c r="R147" s="55"/>
      <c r="S147" s="55"/>
      <c r="T147" s="55"/>
      <c r="U147" s="55"/>
      <c r="V147" s="55"/>
      <c r="Z147" s="24"/>
    </row>
    <row r="148" spans="5:26" customFormat="1" x14ac:dyDescent="0.25">
      <c r="E148" s="42"/>
      <c r="H148" s="42"/>
      <c r="K148" s="55"/>
      <c r="M148" s="55"/>
      <c r="N148" s="55"/>
      <c r="O148" s="55"/>
      <c r="P148" s="55"/>
      <c r="Q148" s="55"/>
      <c r="R148" s="55"/>
      <c r="S148" s="55"/>
      <c r="T148" s="55"/>
      <c r="U148" s="55"/>
      <c r="V148" s="55"/>
      <c r="Z148" s="24"/>
    </row>
    <row r="149" spans="5:26" customFormat="1" x14ac:dyDescent="0.25">
      <c r="E149" s="42"/>
      <c r="H149" s="42"/>
      <c r="K149" s="55"/>
      <c r="M149" s="55"/>
      <c r="N149" s="55"/>
      <c r="O149" s="55"/>
      <c r="P149" s="55"/>
      <c r="Q149" s="55"/>
      <c r="R149" s="55"/>
      <c r="S149" s="55"/>
      <c r="T149" s="55"/>
      <c r="U149" s="55"/>
      <c r="V149" s="55"/>
      <c r="Z149" s="24"/>
    </row>
    <row r="150" spans="5:26" customFormat="1" x14ac:dyDescent="0.25">
      <c r="E150" s="42"/>
      <c r="H150" s="42"/>
      <c r="K150" s="55"/>
      <c r="M150" s="55"/>
      <c r="N150" s="55"/>
      <c r="O150" s="55"/>
      <c r="P150" s="55"/>
      <c r="Q150" s="55"/>
      <c r="R150" s="55"/>
      <c r="S150" s="55"/>
      <c r="T150" s="55"/>
      <c r="U150" s="55"/>
      <c r="V150" s="55"/>
      <c r="Z150" s="24"/>
    </row>
    <row r="151" spans="5:26" customFormat="1" x14ac:dyDescent="0.25">
      <c r="E151" s="42"/>
      <c r="H151" s="42"/>
      <c r="K151" s="55"/>
      <c r="M151" s="55"/>
      <c r="N151" s="55"/>
      <c r="O151" s="55"/>
      <c r="P151" s="55"/>
      <c r="Q151" s="55"/>
      <c r="R151" s="55"/>
      <c r="S151" s="55"/>
      <c r="T151" s="55"/>
      <c r="U151" s="55"/>
      <c r="V151" s="55"/>
      <c r="Z151" s="24"/>
    </row>
    <row r="152" spans="5:26" customFormat="1" x14ac:dyDescent="0.25">
      <c r="E152" s="42"/>
      <c r="H152" s="42"/>
      <c r="K152" s="55"/>
      <c r="M152" s="55"/>
      <c r="N152" s="55"/>
      <c r="O152" s="55"/>
      <c r="P152" s="55"/>
      <c r="Q152" s="55"/>
      <c r="R152" s="55"/>
      <c r="S152" s="55"/>
      <c r="T152" s="55"/>
      <c r="U152" s="55"/>
      <c r="V152" s="55"/>
      <c r="Z152" s="24"/>
    </row>
    <row r="153" spans="5:26" customFormat="1" x14ac:dyDescent="0.25">
      <c r="E153" s="42"/>
      <c r="H153" s="42"/>
      <c r="K153" s="55"/>
      <c r="M153" s="55"/>
      <c r="N153" s="55"/>
      <c r="O153" s="55"/>
      <c r="P153" s="55"/>
      <c r="Q153" s="55"/>
      <c r="R153" s="55"/>
      <c r="S153" s="55"/>
      <c r="T153" s="55"/>
      <c r="U153" s="55"/>
      <c r="V153" s="55"/>
      <c r="Z153" s="24"/>
    </row>
    <row r="154" spans="5:26" customFormat="1" x14ac:dyDescent="0.25">
      <c r="E154" s="42"/>
      <c r="H154" s="42"/>
      <c r="K154" s="55"/>
      <c r="M154" s="55"/>
      <c r="N154" s="55"/>
      <c r="O154" s="55"/>
      <c r="P154" s="55"/>
      <c r="Q154" s="55"/>
      <c r="R154" s="55"/>
      <c r="S154" s="55"/>
      <c r="T154" s="55"/>
      <c r="U154" s="55"/>
      <c r="V154" s="55"/>
      <c r="Z154" s="24"/>
    </row>
    <row r="155" spans="5:26" customFormat="1" x14ac:dyDescent="0.25">
      <c r="E155" s="42"/>
      <c r="H155" s="42"/>
      <c r="K155" s="55"/>
      <c r="M155" s="55"/>
      <c r="N155" s="55"/>
      <c r="O155" s="55"/>
      <c r="P155" s="55"/>
      <c r="Q155" s="55"/>
      <c r="R155" s="55"/>
      <c r="S155" s="55"/>
      <c r="T155" s="55"/>
      <c r="U155" s="55"/>
      <c r="V155" s="55"/>
      <c r="Z155" s="24"/>
    </row>
    <row r="156" spans="5:26" customFormat="1" x14ac:dyDescent="0.25">
      <c r="E156" s="42"/>
      <c r="H156" s="42"/>
      <c r="K156" s="55"/>
      <c r="M156" s="55"/>
      <c r="N156" s="55"/>
      <c r="O156" s="55"/>
      <c r="P156" s="55"/>
      <c r="Q156" s="55"/>
      <c r="R156" s="55"/>
      <c r="S156" s="55"/>
      <c r="T156" s="55"/>
      <c r="U156" s="55"/>
      <c r="V156" s="55"/>
      <c r="Z156" s="24"/>
    </row>
    <row r="157" spans="5:26" customFormat="1" x14ac:dyDescent="0.25">
      <c r="E157" s="42"/>
      <c r="H157" s="42"/>
      <c r="K157" s="55"/>
      <c r="M157" s="55"/>
      <c r="N157" s="55"/>
      <c r="O157" s="55"/>
      <c r="P157" s="55"/>
      <c r="Q157" s="55"/>
      <c r="R157" s="55"/>
      <c r="S157" s="55"/>
      <c r="T157" s="55"/>
      <c r="U157" s="55"/>
      <c r="V157" s="55"/>
      <c r="Z157" s="24"/>
    </row>
    <row r="158" spans="5:26" customFormat="1" x14ac:dyDescent="0.25">
      <c r="E158" s="42"/>
      <c r="H158" s="42"/>
      <c r="K158" s="55"/>
      <c r="M158" s="55"/>
      <c r="N158" s="55"/>
      <c r="O158" s="55"/>
      <c r="P158" s="55"/>
      <c r="Q158" s="55"/>
      <c r="R158" s="55"/>
      <c r="S158" s="55"/>
      <c r="T158" s="55"/>
      <c r="U158" s="55"/>
      <c r="V158" s="55"/>
      <c r="Z158" s="24"/>
    </row>
    <row r="159" spans="5:26" customFormat="1" x14ac:dyDescent="0.25">
      <c r="E159" s="42"/>
      <c r="H159" s="42"/>
      <c r="K159" s="55"/>
      <c r="M159" s="55"/>
      <c r="N159" s="55"/>
      <c r="O159" s="55"/>
      <c r="P159" s="55"/>
      <c r="Q159" s="55"/>
      <c r="R159" s="55"/>
      <c r="S159" s="55"/>
      <c r="T159" s="55"/>
      <c r="U159" s="55"/>
      <c r="V159" s="55"/>
      <c r="Z159" s="24"/>
    </row>
    <row r="160" spans="5:26" customFormat="1" x14ac:dyDescent="0.25">
      <c r="E160" s="42"/>
      <c r="H160" s="42"/>
      <c r="K160" s="55"/>
      <c r="M160" s="55"/>
      <c r="N160" s="55"/>
      <c r="O160" s="55"/>
      <c r="P160" s="55"/>
      <c r="Q160" s="55"/>
      <c r="R160" s="55"/>
      <c r="S160" s="55"/>
      <c r="T160" s="55"/>
      <c r="U160" s="55"/>
      <c r="V160" s="55"/>
      <c r="Z160" s="24"/>
    </row>
    <row r="161" spans="5:26" customFormat="1" x14ac:dyDescent="0.25">
      <c r="E161" s="42"/>
      <c r="H161" s="42"/>
      <c r="K161" s="55"/>
      <c r="M161" s="55"/>
      <c r="N161" s="55"/>
      <c r="O161" s="55"/>
      <c r="P161" s="55"/>
      <c r="Q161" s="55"/>
      <c r="R161" s="55"/>
      <c r="S161" s="55"/>
      <c r="T161" s="55"/>
      <c r="U161" s="55"/>
      <c r="V161" s="55"/>
      <c r="Z161" s="24"/>
    </row>
    <row r="162" spans="5:26" customFormat="1" x14ac:dyDescent="0.25">
      <c r="E162" s="42"/>
      <c r="H162" s="42"/>
      <c r="K162" s="55"/>
      <c r="M162" s="55"/>
      <c r="N162" s="55"/>
      <c r="O162" s="55"/>
      <c r="P162" s="55"/>
      <c r="Q162" s="55"/>
      <c r="R162" s="55"/>
      <c r="S162" s="55"/>
      <c r="T162" s="55"/>
      <c r="U162" s="55"/>
      <c r="V162" s="55"/>
      <c r="Z162" s="24"/>
    </row>
    <row r="163" spans="5:26" customFormat="1" x14ac:dyDescent="0.25">
      <c r="E163" s="42"/>
      <c r="H163" s="42"/>
      <c r="K163" s="55"/>
      <c r="M163" s="55"/>
      <c r="N163" s="55"/>
      <c r="O163" s="55"/>
      <c r="P163" s="55"/>
      <c r="Q163" s="55"/>
      <c r="R163" s="55"/>
      <c r="S163" s="55"/>
      <c r="T163" s="55"/>
      <c r="U163" s="55"/>
      <c r="V163" s="55"/>
      <c r="Z163" s="24"/>
    </row>
    <row r="164" spans="5:26" customFormat="1" x14ac:dyDescent="0.25">
      <c r="E164" s="42"/>
      <c r="H164" s="42"/>
      <c r="K164" s="55"/>
      <c r="M164" s="55"/>
      <c r="N164" s="55"/>
      <c r="O164" s="55"/>
      <c r="P164" s="55"/>
      <c r="Q164" s="55"/>
      <c r="R164" s="55"/>
      <c r="S164" s="55"/>
      <c r="T164" s="55"/>
      <c r="U164" s="55"/>
      <c r="V164" s="55"/>
      <c r="Z164" s="24"/>
    </row>
    <row r="165" spans="5:26" customFormat="1" x14ac:dyDescent="0.25">
      <c r="E165" s="42"/>
      <c r="H165" s="42"/>
      <c r="K165" s="55"/>
      <c r="M165" s="55"/>
      <c r="N165" s="55"/>
      <c r="O165" s="55"/>
      <c r="P165" s="55"/>
      <c r="Q165" s="55"/>
      <c r="R165" s="55"/>
      <c r="S165" s="55"/>
      <c r="T165" s="55"/>
      <c r="U165" s="55"/>
      <c r="V165" s="55"/>
      <c r="Z165" s="24"/>
    </row>
    <row r="166" spans="5:26" customFormat="1" x14ac:dyDescent="0.25">
      <c r="E166" s="42"/>
      <c r="H166" s="42"/>
      <c r="K166" s="55"/>
      <c r="M166" s="55"/>
      <c r="N166" s="55"/>
      <c r="O166" s="55"/>
      <c r="P166" s="55"/>
      <c r="Q166" s="55"/>
      <c r="R166" s="55"/>
      <c r="S166" s="55"/>
      <c r="T166" s="55"/>
      <c r="U166" s="55"/>
      <c r="V166" s="55"/>
      <c r="Z166" s="24"/>
    </row>
    <row r="167" spans="5:26" customFormat="1" x14ac:dyDescent="0.25">
      <c r="E167" s="42"/>
      <c r="H167" s="42"/>
      <c r="K167" s="55"/>
      <c r="M167" s="55"/>
      <c r="N167" s="55"/>
      <c r="O167" s="55"/>
      <c r="P167" s="55"/>
      <c r="Q167" s="55"/>
      <c r="R167" s="55"/>
      <c r="S167" s="55"/>
      <c r="T167" s="55"/>
      <c r="U167" s="55"/>
      <c r="V167" s="55"/>
      <c r="Z167" s="24"/>
    </row>
    <row r="168" spans="5:26" customFormat="1" x14ac:dyDescent="0.25">
      <c r="E168" s="42"/>
      <c r="H168" s="42"/>
      <c r="K168" s="55"/>
      <c r="M168" s="55"/>
      <c r="N168" s="55"/>
      <c r="O168" s="55"/>
      <c r="P168" s="55"/>
      <c r="Q168" s="55"/>
      <c r="R168" s="55"/>
      <c r="S168" s="55"/>
      <c r="T168" s="55"/>
      <c r="U168" s="55"/>
      <c r="V168" s="55"/>
      <c r="Z168" s="24"/>
    </row>
    <row r="169" spans="5:26" customFormat="1" x14ac:dyDescent="0.25">
      <c r="E169" s="42"/>
      <c r="H169" s="42"/>
      <c r="K169" s="55"/>
      <c r="M169" s="55"/>
      <c r="N169" s="55"/>
      <c r="O169" s="55"/>
      <c r="P169" s="55"/>
      <c r="Q169" s="55"/>
      <c r="R169" s="55"/>
      <c r="S169" s="55"/>
      <c r="T169" s="55"/>
      <c r="U169" s="55"/>
      <c r="V169" s="55"/>
      <c r="Z169" s="24"/>
    </row>
    <row r="170" spans="5:26" customFormat="1" x14ac:dyDescent="0.25">
      <c r="E170" s="42"/>
      <c r="H170" s="42"/>
      <c r="K170" s="55"/>
      <c r="M170" s="55"/>
      <c r="N170" s="55"/>
      <c r="O170" s="55"/>
      <c r="P170" s="55"/>
      <c r="Q170" s="55"/>
      <c r="R170" s="55"/>
      <c r="S170" s="55"/>
      <c r="T170" s="55"/>
      <c r="U170" s="55"/>
      <c r="V170" s="55"/>
      <c r="Z170" s="24"/>
    </row>
    <row r="171" spans="5:26" customFormat="1" x14ac:dyDescent="0.25">
      <c r="E171" s="42"/>
      <c r="H171" s="42"/>
      <c r="K171" s="55"/>
      <c r="M171" s="55"/>
      <c r="N171" s="55"/>
      <c r="O171" s="55"/>
      <c r="P171" s="55"/>
      <c r="Q171" s="55"/>
      <c r="R171" s="55"/>
      <c r="S171" s="55"/>
      <c r="T171" s="55"/>
      <c r="U171" s="55"/>
      <c r="V171" s="55"/>
      <c r="Z171" s="24"/>
    </row>
    <row r="172" spans="5:26" customFormat="1" x14ac:dyDescent="0.25">
      <c r="E172" s="42"/>
      <c r="H172" s="42"/>
      <c r="K172" s="55"/>
      <c r="M172" s="55"/>
      <c r="N172" s="55"/>
      <c r="O172" s="55"/>
      <c r="P172" s="55"/>
      <c r="Q172" s="55"/>
      <c r="R172" s="55"/>
      <c r="S172" s="55"/>
      <c r="T172" s="55"/>
      <c r="U172" s="55"/>
      <c r="V172" s="55"/>
      <c r="Z172" s="24"/>
    </row>
    <row r="173" spans="5:26" customFormat="1" x14ac:dyDescent="0.25">
      <c r="E173" s="42"/>
      <c r="H173" s="42"/>
      <c r="K173" s="55"/>
      <c r="M173" s="55"/>
      <c r="N173" s="55"/>
      <c r="O173" s="55"/>
      <c r="P173" s="55"/>
      <c r="Q173" s="55"/>
      <c r="R173" s="55"/>
      <c r="S173" s="55"/>
      <c r="T173" s="55"/>
      <c r="U173" s="55"/>
      <c r="V173" s="55"/>
      <c r="Z173" s="24"/>
    </row>
    <row r="174" spans="5:26" customFormat="1" x14ac:dyDescent="0.25">
      <c r="E174" s="42"/>
      <c r="H174" s="42"/>
      <c r="K174" s="55"/>
      <c r="M174" s="55"/>
      <c r="N174" s="55"/>
      <c r="O174" s="55"/>
      <c r="P174" s="55"/>
      <c r="Q174" s="55"/>
      <c r="R174" s="55"/>
      <c r="S174" s="55"/>
      <c r="T174" s="55"/>
      <c r="U174" s="55"/>
      <c r="V174" s="55"/>
      <c r="Z174" s="24"/>
    </row>
    <row r="175" spans="5:26" customFormat="1" x14ac:dyDescent="0.25">
      <c r="E175" s="42"/>
      <c r="H175" s="42"/>
      <c r="K175" s="55"/>
      <c r="M175" s="55"/>
      <c r="N175" s="55"/>
      <c r="O175" s="55"/>
      <c r="P175" s="55"/>
      <c r="Q175" s="55"/>
      <c r="R175" s="55"/>
      <c r="S175" s="55"/>
      <c r="T175" s="55"/>
      <c r="U175" s="55"/>
      <c r="V175" s="55"/>
      <c r="Z175" s="24"/>
    </row>
    <row r="176" spans="5:26" customFormat="1" x14ac:dyDescent="0.25">
      <c r="E176" s="42"/>
      <c r="H176" s="42"/>
      <c r="K176" s="55"/>
      <c r="M176" s="55"/>
      <c r="N176" s="55"/>
      <c r="O176" s="55"/>
      <c r="P176" s="55"/>
      <c r="Q176" s="55"/>
      <c r="R176" s="55"/>
      <c r="S176" s="55"/>
      <c r="T176" s="55"/>
      <c r="U176" s="55"/>
      <c r="V176" s="55"/>
      <c r="Z176" s="24"/>
    </row>
    <row r="177" spans="5:26" customFormat="1" x14ac:dyDescent="0.25">
      <c r="E177" s="42"/>
      <c r="H177" s="42"/>
      <c r="K177" s="55"/>
      <c r="M177" s="55"/>
      <c r="N177" s="55"/>
      <c r="O177" s="55"/>
      <c r="P177" s="55"/>
      <c r="Q177" s="55"/>
      <c r="R177" s="55"/>
      <c r="S177" s="55"/>
      <c r="T177" s="55"/>
      <c r="U177" s="55"/>
      <c r="V177" s="55"/>
      <c r="Z177" s="24"/>
    </row>
    <row r="178" spans="5:26" customFormat="1" x14ac:dyDescent="0.25">
      <c r="E178" s="42"/>
      <c r="H178" s="42"/>
      <c r="K178" s="55"/>
      <c r="M178" s="55"/>
      <c r="N178" s="55"/>
      <c r="O178" s="55"/>
      <c r="P178" s="55"/>
      <c r="Q178" s="55"/>
      <c r="R178" s="55"/>
      <c r="S178" s="55"/>
      <c r="T178" s="55"/>
      <c r="U178" s="55"/>
      <c r="V178" s="55"/>
      <c r="Z178" s="24"/>
    </row>
    <row r="179" spans="5:26" customFormat="1" x14ac:dyDescent="0.25">
      <c r="E179" s="42"/>
      <c r="H179" s="42"/>
      <c r="K179" s="55"/>
      <c r="M179" s="55"/>
      <c r="N179" s="55"/>
      <c r="O179" s="55"/>
      <c r="P179" s="55"/>
      <c r="Q179" s="55"/>
      <c r="R179" s="55"/>
      <c r="S179" s="55"/>
      <c r="T179" s="55"/>
      <c r="U179" s="55"/>
      <c r="V179" s="55"/>
      <c r="Z179" s="24"/>
    </row>
    <row r="180" spans="5:26" customFormat="1" x14ac:dyDescent="0.25">
      <c r="E180" s="42"/>
      <c r="H180" s="42"/>
      <c r="K180" s="55"/>
      <c r="M180" s="55"/>
      <c r="N180" s="55"/>
      <c r="O180" s="55"/>
      <c r="P180" s="55"/>
      <c r="Q180" s="55"/>
      <c r="R180" s="55"/>
      <c r="S180" s="55"/>
      <c r="T180" s="55"/>
      <c r="U180" s="55"/>
      <c r="V180" s="55"/>
      <c r="Z180" s="24"/>
    </row>
    <row r="181" spans="5:26" customFormat="1" x14ac:dyDescent="0.25">
      <c r="E181" s="42"/>
      <c r="H181" s="42"/>
      <c r="K181" s="55"/>
      <c r="M181" s="55"/>
      <c r="N181" s="55"/>
      <c r="O181" s="55"/>
      <c r="P181" s="55"/>
      <c r="Q181" s="55"/>
      <c r="R181" s="55"/>
      <c r="S181" s="55"/>
      <c r="T181" s="55"/>
      <c r="U181" s="55"/>
      <c r="V181" s="55"/>
      <c r="Z181" s="24"/>
    </row>
    <row r="182" spans="5:26" customFormat="1" x14ac:dyDescent="0.25">
      <c r="E182" s="42"/>
      <c r="H182" s="42"/>
      <c r="K182" s="55"/>
      <c r="M182" s="55"/>
      <c r="N182" s="55"/>
      <c r="O182" s="55"/>
      <c r="P182" s="55"/>
      <c r="Q182" s="55"/>
      <c r="R182" s="55"/>
      <c r="S182" s="55"/>
      <c r="T182" s="55"/>
      <c r="U182" s="55"/>
      <c r="V182" s="55"/>
      <c r="Z182" s="24"/>
    </row>
    <row r="183" spans="5:26" customFormat="1" x14ac:dyDescent="0.25">
      <c r="E183" s="42"/>
      <c r="H183" s="42"/>
      <c r="K183" s="55"/>
      <c r="M183" s="55"/>
      <c r="N183" s="55"/>
      <c r="O183" s="55"/>
      <c r="P183" s="55"/>
      <c r="Q183" s="55"/>
      <c r="R183" s="55"/>
      <c r="S183" s="55"/>
      <c r="T183" s="55"/>
      <c r="U183" s="55"/>
      <c r="V183" s="55"/>
      <c r="Z183" s="24"/>
    </row>
    <row r="184" spans="5:26" customFormat="1" x14ac:dyDescent="0.25">
      <c r="E184" s="42"/>
      <c r="H184" s="42"/>
      <c r="K184" s="55"/>
      <c r="M184" s="55"/>
      <c r="N184" s="55"/>
      <c r="O184" s="55"/>
      <c r="P184" s="55"/>
      <c r="Q184" s="55"/>
      <c r="R184" s="55"/>
      <c r="S184" s="55"/>
      <c r="T184" s="55"/>
      <c r="U184" s="55"/>
      <c r="V184" s="55"/>
      <c r="Z184" s="24"/>
    </row>
    <row r="185" spans="5:26" customFormat="1" x14ac:dyDescent="0.25">
      <c r="E185" s="42"/>
      <c r="H185" s="42"/>
      <c r="K185" s="55"/>
      <c r="M185" s="55"/>
      <c r="N185" s="55"/>
      <c r="O185" s="55"/>
      <c r="P185" s="55"/>
      <c r="Q185" s="55"/>
      <c r="R185" s="55"/>
      <c r="S185" s="55"/>
      <c r="T185" s="55"/>
      <c r="U185" s="55"/>
      <c r="V185" s="55"/>
      <c r="Z185" s="24"/>
    </row>
    <row r="186" spans="5:26" customFormat="1" x14ac:dyDescent="0.25">
      <c r="E186" s="42"/>
      <c r="H186" s="42"/>
      <c r="K186" s="55"/>
      <c r="M186" s="55"/>
      <c r="N186" s="55"/>
      <c r="O186" s="55"/>
      <c r="P186" s="55"/>
      <c r="Q186" s="55"/>
      <c r="R186" s="55"/>
      <c r="S186" s="55"/>
      <c r="T186" s="55"/>
      <c r="U186" s="55"/>
      <c r="V186" s="55"/>
      <c r="Z186" s="24"/>
    </row>
    <row r="187" spans="5:26" customFormat="1" x14ac:dyDescent="0.25">
      <c r="E187" s="42"/>
      <c r="H187" s="42"/>
      <c r="K187" s="55"/>
      <c r="M187" s="55"/>
      <c r="N187" s="55"/>
      <c r="O187" s="55"/>
      <c r="P187" s="55"/>
      <c r="Q187" s="55"/>
      <c r="R187" s="55"/>
      <c r="S187" s="55"/>
      <c r="T187" s="55"/>
      <c r="U187" s="55"/>
      <c r="V187" s="55"/>
      <c r="Z187" s="24"/>
    </row>
    <row r="188" spans="5:26" customFormat="1" x14ac:dyDescent="0.25">
      <c r="E188" s="42"/>
      <c r="H188" s="42"/>
      <c r="K188" s="55"/>
      <c r="M188" s="55"/>
      <c r="N188" s="55"/>
      <c r="O188" s="55"/>
      <c r="P188" s="55"/>
      <c r="Q188" s="55"/>
      <c r="R188" s="55"/>
      <c r="S188" s="55"/>
      <c r="T188" s="55"/>
      <c r="U188" s="55"/>
      <c r="V188" s="55"/>
      <c r="Z188" s="24"/>
    </row>
    <row r="189" spans="5:26" customFormat="1" x14ac:dyDescent="0.25">
      <c r="E189" s="42"/>
      <c r="H189" s="42"/>
      <c r="K189" s="55"/>
      <c r="M189" s="55"/>
      <c r="N189" s="55"/>
      <c r="O189" s="55"/>
      <c r="P189" s="55"/>
      <c r="Q189" s="55"/>
      <c r="R189" s="55"/>
      <c r="S189" s="55"/>
      <c r="T189" s="55"/>
      <c r="U189" s="55"/>
      <c r="V189" s="55"/>
      <c r="Z189" s="24"/>
    </row>
    <row r="190" spans="5:26" customFormat="1" x14ac:dyDescent="0.25">
      <c r="E190" s="42"/>
      <c r="H190" s="42"/>
      <c r="K190" s="55"/>
      <c r="M190" s="55"/>
      <c r="N190" s="55"/>
      <c r="O190" s="55"/>
      <c r="P190" s="55"/>
      <c r="Q190" s="55"/>
      <c r="R190" s="55"/>
      <c r="S190" s="55"/>
      <c r="T190" s="55"/>
      <c r="U190" s="55"/>
      <c r="V190" s="55"/>
      <c r="Z190" s="24"/>
    </row>
    <row r="191" spans="5:26" customFormat="1" x14ac:dyDescent="0.25">
      <c r="E191" s="42"/>
      <c r="H191" s="42"/>
      <c r="K191" s="55"/>
      <c r="M191" s="55"/>
      <c r="N191" s="55"/>
      <c r="O191" s="55"/>
      <c r="P191" s="55"/>
      <c r="Q191" s="55"/>
      <c r="R191" s="55"/>
      <c r="S191" s="55"/>
      <c r="T191" s="55"/>
      <c r="U191" s="55"/>
      <c r="V191" s="55"/>
      <c r="Z191" s="24"/>
    </row>
    <row r="192" spans="5:26" customFormat="1" x14ac:dyDescent="0.25">
      <c r="E192" s="42"/>
      <c r="H192" s="42"/>
      <c r="K192" s="55"/>
      <c r="M192" s="55"/>
      <c r="N192" s="55"/>
      <c r="O192" s="55"/>
      <c r="P192" s="55"/>
      <c r="Q192" s="55"/>
      <c r="R192" s="55"/>
      <c r="S192" s="55"/>
      <c r="T192" s="55"/>
      <c r="U192" s="55"/>
      <c r="V192" s="55"/>
      <c r="Z192" s="24"/>
    </row>
    <row r="193" spans="5:26" customFormat="1" x14ac:dyDescent="0.25">
      <c r="E193" s="42"/>
      <c r="H193" s="42"/>
      <c r="K193" s="55"/>
      <c r="M193" s="55"/>
      <c r="N193" s="55"/>
      <c r="O193" s="55"/>
      <c r="P193" s="55"/>
      <c r="Q193" s="55"/>
      <c r="R193" s="55"/>
      <c r="S193" s="55"/>
      <c r="T193" s="55"/>
      <c r="U193" s="55"/>
      <c r="V193" s="55"/>
      <c r="Z193" s="24"/>
    </row>
    <row r="194" spans="5:26" customFormat="1" x14ac:dyDescent="0.25">
      <c r="E194" s="42"/>
      <c r="H194" s="42"/>
      <c r="K194" s="55"/>
      <c r="M194" s="55"/>
      <c r="N194" s="55"/>
      <c r="O194" s="55"/>
      <c r="P194" s="55"/>
      <c r="Q194" s="55"/>
      <c r="R194" s="55"/>
      <c r="S194" s="55"/>
      <c r="T194" s="55"/>
      <c r="U194" s="55"/>
      <c r="V194" s="55"/>
      <c r="Z194" s="24"/>
    </row>
    <row r="195" spans="5:26" customFormat="1" x14ac:dyDescent="0.25">
      <c r="E195" s="42"/>
      <c r="H195" s="42"/>
      <c r="K195" s="55"/>
      <c r="M195" s="55"/>
      <c r="N195" s="55"/>
      <c r="O195" s="55"/>
      <c r="P195" s="55"/>
      <c r="Q195" s="55"/>
      <c r="R195" s="55"/>
      <c r="S195" s="55"/>
      <c r="T195" s="55"/>
      <c r="U195" s="55"/>
      <c r="V195" s="55"/>
      <c r="Z195" s="24"/>
    </row>
    <row r="196" spans="5:26" customFormat="1" x14ac:dyDescent="0.25">
      <c r="E196" s="42"/>
      <c r="H196" s="42"/>
      <c r="K196" s="55"/>
      <c r="M196" s="55"/>
      <c r="N196" s="55"/>
      <c r="O196" s="55"/>
      <c r="P196" s="55"/>
      <c r="Q196" s="55"/>
      <c r="R196" s="55"/>
      <c r="S196" s="55"/>
      <c r="T196" s="55"/>
      <c r="U196" s="55"/>
      <c r="V196" s="55"/>
      <c r="Z196" s="24"/>
    </row>
    <row r="197" spans="5:26" customFormat="1" x14ac:dyDescent="0.25">
      <c r="E197" s="42"/>
      <c r="H197" s="42"/>
      <c r="K197" s="55"/>
      <c r="M197" s="55"/>
      <c r="N197" s="55"/>
      <c r="O197" s="55"/>
      <c r="P197" s="55"/>
      <c r="Q197" s="55"/>
      <c r="R197" s="55"/>
      <c r="S197" s="55"/>
      <c r="T197" s="55"/>
      <c r="U197" s="55"/>
      <c r="V197" s="55"/>
      <c r="Z197" s="24"/>
    </row>
    <row r="198" spans="5:26" customFormat="1" x14ac:dyDescent="0.25">
      <c r="E198" s="42"/>
      <c r="H198" s="42"/>
      <c r="K198" s="55"/>
      <c r="M198" s="55"/>
      <c r="N198" s="55"/>
      <c r="O198" s="55"/>
      <c r="P198" s="55"/>
      <c r="Q198" s="55"/>
      <c r="R198" s="55"/>
      <c r="S198" s="55"/>
      <c r="T198" s="55"/>
      <c r="U198" s="55"/>
      <c r="V198" s="55"/>
      <c r="Z198" s="24"/>
    </row>
    <row r="199" spans="5:26" customFormat="1" x14ac:dyDescent="0.25">
      <c r="E199" s="42"/>
      <c r="H199" s="42"/>
      <c r="K199" s="55"/>
      <c r="M199" s="55"/>
      <c r="N199" s="55"/>
      <c r="O199" s="55"/>
      <c r="P199" s="55"/>
      <c r="Q199" s="55"/>
      <c r="R199" s="55"/>
      <c r="S199" s="55"/>
      <c r="T199" s="55"/>
      <c r="U199" s="55"/>
      <c r="V199" s="55"/>
      <c r="Z199" s="24"/>
    </row>
    <row r="200" spans="5:26" customFormat="1" x14ac:dyDescent="0.25">
      <c r="E200" s="42"/>
      <c r="H200" s="42"/>
      <c r="K200" s="55"/>
      <c r="M200" s="55"/>
      <c r="N200" s="55"/>
      <c r="O200" s="55"/>
      <c r="P200" s="55"/>
      <c r="Q200" s="55"/>
      <c r="R200" s="55"/>
      <c r="S200" s="55"/>
      <c r="T200" s="55"/>
      <c r="U200" s="55"/>
      <c r="V200" s="55"/>
      <c r="Z200" s="24"/>
    </row>
    <row r="201" spans="5:26" customFormat="1" x14ac:dyDescent="0.25">
      <c r="E201" s="42"/>
      <c r="H201" s="42"/>
      <c r="K201" s="55"/>
      <c r="M201" s="55"/>
      <c r="N201" s="55"/>
      <c r="O201" s="55"/>
      <c r="P201" s="55"/>
      <c r="Q201" s="55"/>
      <c r="R201" s="55"/>
      <c r="S201" s="55"/>
      <c r="T201" s="55"/>
      <c r="U201" s="55"/>
      <c r="V201" s="55"/>
      <c r="Z201" s="24"/>
    </row>
    <row r="202" spans="5:26" customFormat="1" x14ac:dyDescent="0.25">
      <c r="E202" s="42"/>
      <c r="H202" s="42"/>
      <c r="K202" s="55"/>
      <c r="M202" s="55"/>
      <c r="N202" s="55"/>
      <c r="O202" s="55"/>
      <c r="P202" s="55"/>
      <c r="Q202" s="55"/>
      <c r="R202" s="55"/>
      <c r="S202" s="55"/>
      <c r="T202" s="55"/>
      <c r="U202" s="55"/>
      <c r="V202" s="55"/>
      <c r="Z202" s="24"/>
    </row>
  </sheetData>
  <phoneticPr fontId="5" type="noConversion"/>
  <pageMargins left="0.7" right="0.7" top="0.75" bottom="0.75" header="0.3" footer="0.3"/>
  <pageSetup scale="15" orientation="landscape" horizontalDpi="90" verticalDpi="90" r:id="rId1"/>
  <drawing r:id="rId2"/>
  <tableParts count="1">
    <tablePart r:id="rId3"/>
  </tableParts>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0000000}">
          <x14:formula1>
            <xm:f>'Initiative mapping-DO NOT EDIT'!$G$3:$G$12</xm:f>
          </x14:formula1>
          <xm:sqref>C2:C99</xm:sqref>
        </x14:dataValidation>
        <x14:dataValidation type="list" allowBlank="1" showInputMessage="1" showErrorMessage="1" xr:uid="{00000000-0002-0000-0100-000001000000}">
          <x14:formula1>
            <xm:f>'Initiative mapping-DO NOT EDIT'!$J$3:$J$10</xm:f>
          </x14:formula1>
          <xm:sqref>A2:A99</xm:sqref>
        </x14:dataValidation>
        <x14:dataValidation type="list" allowBlank="1" showInputMessage="1" showErrorMessage="1" xr:uid="{00000000-0002-0000-0100-000002000000}">
          <x14:formula1>
            <xm:f>'Initiative mapping-DO NOT EDIT'!$D$3:$D$91</xm:f>
          </x14:formula1>
          <xm:sqref>E2:E99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J91"/>
  <sheetViews>
    <sheetView topLeftCell="A25" workbookViewId="0">
      <selection activeCell="D52" sqref="D52"/>
    </sheetView>
  </sheetViews>
  <sheetFormatPr defaultRowHeight="15" x14ac:dyDescent="0.25"/>
  <cols>
    <col min="3" max="3" width="15.28515625" bestFit="1" customWidth="1"/>
    <col min="4" max="4" width="127.28515625" bestFit="1" customWidth="1"/>
    <col min="7" max="7" width="47.140625" bestFit="1" customWidth="1"/>
    <col min="8" max="8" width="10.140625" bestFit="1" customWidth="1"/>
  </cols>
  <sheetData>
    <row r="2" spans="2:10" x14ac:dyDescent="0.25">
      <c r="B2" t="s">
        <v>406</v>
      </c>
      <c r="C2" t="s">
        <v>407</v>
      </c>
      <c r="D2" t="s">
        <v>408</v>
      </c>
      <c r="G2" t="s">
        <v>409</v>
      </c>
      <c r="H2" t="s">
        <v>410</v>
      </c>
      <c r="J2" t="s">
        <v>7</v>
      </c>
    </row>
    <row r="3" spans="2:10" x14ac:dyDescent="0.25">
      <c r="B3" t="s">
        <v>123</v>
      </c>
      <c r="C3">
        <v>1</v>
      </c>
      <c r="D3" t="s">
        <v>124</v>
      </c>
      <c r="G3" t="s">
        <v>123</v>
      </c>
      <c r="H3" t="s">
        <v>411</v>
      </c>
      <c r="J3" t="s">
        <v>412</v>
      </c>
    </row>
    <row r="4" spans="2:10" x14ac:dyDescent="0.25">
      <c r="B4" t="s">
        <v>123</v>
      </c>
      <c r="C4">
        <v>2</v>
      </c>
      <c r="D4" t="s">
        <v>129</v>
      </c>
      <c r="G4" t="s">
        <v>138</v>
      </c>
      <c r="H4" t="s">
        <v>413</v>
      </c>
      <c r="J4" t="s">
        <v>414</v>
      </c>
    </row>
    <row r="5" spans="2:10" x14ac:dyDescent="0.25">
      <c r="B5" t="s">
        <v>123</v>
      </c>
      <c r="C5">
        <v>3</v>
      </c>
      <c r="D5" t="s">
        <v>131</v>
      </c>
      <c r="G5" t="s">
        <v>161</v>
      </c>
      <c r="H5" t="s">
        <v>415</v>
      </c>
      <c r="J5" t="s">
        <v>416</v>
      </c>
    </row>
    <row r="6" spans="2:10" x14ac:dyDescent="0.25">
      <c r="B6" t="s">
        <v>123</v>
      </c>
      <c r="C6">
        <v>4</v>
      </c>
      <c r="D6" t="s">
        <v>133</v>
      </c>
      <c r="G6" t="s">
        <v>230</v>
      </c>
      <c r="H6" t="s">
        <v>417</v>
      </c>
      <c r="J6" t="s">
        <v>8</v>
      </c>
    </row>
    <row r="7" spans="2:10" x14ac:dyDescent="0.25">
      <c r="B7" t="s">
        <v>123</v>
      </c>
      <c r="C7">
        <v>5</v>
      </c>
      <c r="D7" t="s">
        <v>136</v>
      </c>
      <c r="G7" t="s">
        <v>277</v>
      </c>
      <c r="H7" t="s">
        <v>418</v>
      </c>
      <c r="J7" t="s">
        <v>419</v>
      </c>
    </row>
    <row r="8" spans="2:10" x14ac:dyDescent="0.25">
      <c r="B8" t="s">
        <v>138</v>
      </c>
      <c r="C8">
        <v>1</v>
      </c>
      <c r="D8" t="s">
        <v>139</v>
      </c>
      <c r="G8" t="s">
        <v>337</v>
      </c>
      <c r="H8" t="s">
        <v>420</v>
      </c>
      <c r="J8" t="s">
        <v>421</v>
      </c>
    </row>
    <row r="9" spans="2:10" x14ac:dyDescent="0.25">
      <c r="B9" t="s">
        <v>138</v>
      </c>
      <c r="C9">
        <v>2</v>
      </c>
      <c r="D9" t="s">
        <v>143</v>
      </c>
      <c r="G9" t="s">
        <v>357</v>
      </c>
      <c r="H9" t="s">
        <v>422</v>
      </c>
      <c r="J9" t="s">
        <v>423</v>
      </c>
    </row>
    <row r="10" spans="2:10" x14ac:dyDescent="0.25">
      <c r="B10" t="s">
        <v>138</v>
      </c>
      <c r="C10">
        <v>3</v>
      </c>
      <c r="D10" t="s">
        <v>146</v>
      </c>
      <c r="G10" t="s">
        <v>372</v>
      </c>
      <c r="H10" t="s">
        <v>424</v>
      </c>
      <c r="J10" t="s">
        <v>425</v>
      </c>
    </row>
    <row r="11" spans="2:10" x14ac:dyDescent="0.25">
      <c r="B11" t="s">
        <v>138</v>
      </c>
      <c r="C11">
        <v>4</v>
      </c>
      <c r="D11" t="s">
        <v>149</v>
      </c>
      <c r="G11" t="s">
        <v>379</v>
      </c>
      <c r="H11" t="s">
        <v>426</v>
      </c>
    </row>
    <row r="12" spans="2:10" x14ac:dyDescent="0.25">
      <c r="B12" t="s">
        <v>138</v>
      </c>
      <c r="C12">
        <v>5</v>
      </c>
      <c r="D12" t="s">
        <v>152</v>
      </c>
      <c r="G12" t="s">
        <v>397</v>
      </c>
      <c r="H12" t="s">
        <v>427</v>
      </c>
    </row>
    <row r="13" spans="2:10" x14ac:dyDescent="0.25">
      <c r="B13" t="s">
        <v>138</v>
      </c>
      <c r="C13">
        <v>6</v>
      </c>
      <c r="D13" t="s">
        <v>157</v>
      </c>
    </row>
    <row r="14" spans="2:10" x14ac:dyDescent="0.25">
      <c r="B14" t="s">
        <v>161</v>
      </c>
      <c r="C14">
        <v>1</v>
      </c>
      <c r="D14" t="s">
        <v>162</v>
      </c>
    </row>
    <row r="15" spans="2:10" x14ac:dyDescent="0.25">
      <c r="B15" t="s">
        <v>161</v>
      </c>
      <c r="C15">
        <v>2</v>
      </c>
      <c r="D15" t="s">
        <v>165</v>
      </c>
    </row>
    <row r="16" spans="2:10" x14ac:dyDescent="0.25">
      <c r="B16" t="s">
        <v>161</v>
      </c>
      <c r="C16">
        <v>3</v>
      </c>
      <c r="D16" t="s">
        <v>167</v>
      </c>
    </row>
    <row r="17" spans="2:4" x14ac:dyDescent="0.25">
      <c r="B17" t="s">
        <v>161</v>
      </c>
      <c r="C17">
        <v>4</v>
      </c>
      <c r="D17" t="s">
        <v>173</v>
      </c>
    </row>
    <row r="18" spans="2:4" x14ac:dyDescent="0.25">
      <c r="B18" t="s">
        <v>161</v>
      </c>
      <c r="C18">
        <v>5</v>
      </c>
      <c r="D18" t="s">
        <v>175</v>
      </c>
    </row>
    <row r="19" spans="2:4" x14ac:dyDescent="0.25">
      <c r="B19" t="s">
        <v>161</v>
      </c>
      <c r="C19">
        <v>6</v>
      </c>
      <c r="D19" t="s">
        <v>177</v>
      </c>
    </row>
    <row r="20" spans="2:4" x14ac:dyDescent="0.25">
      <c r="B20" t="s">
        <v>161</v>
      </c>
      <c r="C20">
        <v>7</v>
      </c>
      <c r="D20" t="s">
        <v>187</v>
      </c>
    </row>
    <row r="21" spans="2:4" x14ac:dyDescent="0.25">
      <c r="B21" t="s">
        <v>161</v>
      </c>
      <c r="C21">
        <v>8</v>
      </c>
      <c r="D21" t="s">
        <v>191</v>
      </c>
    </row>
    <row r="22" spans="2:4" x14ac:dyDescent="0.25">
      <c r="B22" t="s">
        <v>161</v>
      </c>
      <c r="C22">
        <v>9</v>
      </c>
      <c r="D22" t="s">
        <v>195</v>
      </c>
    </row>
    <row r="23" spans="2:4" x14ac:dyDescent="0.25">
      <c r="B23" t="s">
        <v>161</v>
      </c>
      <c r="C23">
        <v>10</v>
      </c>
      <c r="D23" t="s">
        <v>201</v>
      </c>
    </row>
    <row r="24" spans="2:4" x14ac:dyDescent="0.25">
      <c r="B24" t="s">
        <v>161</v>
      </c>
      <c r="C24">
        <v>11</v>
      </c>
      <c r="D24" t="s">
        <v>203</v>
      </c>
    </row>
    <row r="25" spans="2:4" x14ac:dyDescent="0.25">
      <c r="B25" t="s">
        <v>161</v>
      </c>
      <c r="C25">
        <v>12</v>
      </c>
      <c r="D25" t="s">
        <v>209</v>
      </c>
    </row>
    <row r="26" spans="2:4" x14ac:dyDescent="0.25">
      <c r="B26" t="s">
        <v>161</v>
      </c>
      <c r="C26">
        <v>13</v>
      </c>
      <c r="D26" t="s">
        <v>215</v>
      </c>
    </row>
    <row r="27" spans="2:4" x14ac:dyDescent="0.25">
      <c r="B27" t="s">
        <v>161</v>
      </c>
      <c r="C27">
        <v>14</v>
      </c>
      <c r="D27" t="s">
        <v>219</v>
      </c>
    </row>
    <row r="28" spans="2:4" x14ac:dyDescent="0.25">
      <c r="B28" t="s">
        <v>161</v>
      </c>
      <c r="C28">
        <v>15</v>
      </c>
      <c r="D28" t="s">
        <v>221</v>
      </c>
    </row>
    <row r="29" spans="2:4" x14ac:dyDescent="0.25">
      <c r="B29" t="s">
        <v>161</v>
      </c>
      <c r="C29">
        <v>16</v>
      </c>
      <c r="D29" t="s">
        <v>224</v>
      </c>
    </row>
    <row r="30" spans="2:4" x14ac:dyDescent="0.25">
      <c r="B30" t="s">
        <v>161</v>
      </c>
      <c r="C30">
        <v>17</v>
      </c>
      <c r="D30" t="s">
        <v>227</v>
      </c>
    </row>
    <row r="31" spans="2:4" x14ac:dyDescent="0.25">
      <c r="B31" t="s">
        <v>230</v>
      </c>
      <c r="C31">
        <v>1</v>
      </c>
      <c r="D31" t="s">
        <v>231</v>
      </c>
    </row>
    <row r="32" spans="2:4" x14ac:dyDescent="0.25">
      <c r="B32" t="s">
        <v>230</v>
      </c>
      <c r="C32">
        <v>2</v>
      </c>
      <c r="D32" t="s">
        <v>235</v>
      </c>
    </row>
    <row r="33" spans="2:4" x14ac:dyDescent="0.25">
      <c r="B33" t="s">
        <v>230</v>
      </c>
      <c r="C33">
        <v>3</v>
      </c>
      <c r="D33" t="s">
        <v>237</v>
      </c>
    </row>
    <row r="34" spans="2:4" x14ac:dyDescent="0.25">
      <c r="B34" t="s">
        <v>230</v>
      </c>
      <c r="C34">
        <v>4</v>
      </c>
      <c r="D34" t="s">
        <v>240</v>
      </c>
    </row>
    <row r="35" spans="2:4" x14ac:dyDescent="0.25">
      <c r="B35" t="s">
        <v>230</v>
      </c>
      <c r="C35">
        <v>5</v>
      </c>
      <c r="D35" t="s">
        <v>243</v>
      </c>
    </row>
    <row r="36" spans="2:4" x14ac:dyDescent="0.25">
      <c r="B36" t="s">
        <v>230</v>
      </c>
      <c r="C36">
        <v>6</v>
      </c>
      <c r="D36" t="s">
        <v>245</v>
      </c>
    </row>
    <row r="37" spans="2:4" x14ac:dyDescent="0.25">
      <c r="B37" t="s">
        <v>230</v>
      </c>
      <c r="C37">
        <v>7</v>
      </c>
      <c r="D37" t="s">
        <v>248</v>
      </c>
    </row>
    <row r="38" spans="2:4" x14ac:dyDescent="0.25">
      <c r="B38" t="s">
        <v>230</v>
      </c>
      <c r="C38">
        <v>8</v>
      </c>
      <c r="D38" t="s">
        <v>252</v>
      </c>
    </row>
    <row r="39" spans="2:4" x14ac:dyDescent="0.25">
      <c r="B39" t="s">
        <v>230</v>
      </c>
      <c r="C39">
        <v>9</v>
      </c>
      <c r="D39" t="s">
        <v>254</v>
      </c>
    </row>
    <row r="40" spans="2:4" x14ac:dyDescent="0.25">
      <c r="B40" t="s">
        <v>230</v>
      </c>
      <c r="C40">
        <v>10</v>
      </c>
      <c r="D40" t="s">
        <v>259</v>
      </c>
    </row>
    <row r="41" spans="2:4" x14ac:dyDescent="0.25">
      <c r="B41" t="s">
        <v>230</v>
      </c>
      <c r="C41">
        <v>11</v>
      </c>
      <c r="D41" t="s">
        <v>261</v>
      </c>
    </row>
    <row r="42" spans="2:4" x14ac:dyDescent="0.25">
      <c r="B42" t="s">
        <v>230</v>
      </c>
      <c r="C42">
        <v>12</v>
      </c>
      <c r="D42" t="s">
        <v>264</v>
      </c>
    </row>
    <row r="43" spans="2:4" x14ac:dyDescent="0.25">
      <c r="B43" t="s">
        <v>230</v>
      </c>
      <c r="C43">
        <v>13</v>
      </c>
      <c r="D43" t="s">
        <v>266</v>
      </c>
    </row>
    <row r="44" spans="2:4" x14ac:dyDescent="0.25">
      <c r="B44" t="s">
        <v>230</v>
      </c>
      <c r="C44">
        <v>14</v>
      </c>
      <c r="D44" t="s">
        <v>269</v>
      </c>
    </row>
    <row r="45" spans="2:4" x14ac:dyDescent="0.25">
      <c r="B45" t="s">
        <v>230</v>
      </c>
      <c r="C45">
        <v>15</v>
      </c>
      <c r="D45" t="s">
        <v>273</v>
      </c>
    </row>
    <row r="46" spans="2:4" x14ac:dyDescent="0.25">
      <c r="B46" t="s">
        <v>277</v>
      </c>
      <c r="C46">
        <v>1</v>
      </c>
      <c r="D46" t="s">
        <v>278</v>
      </c>
    </row>
    <row r="47" spans="2:4" x14ac:dyDescent="0.25">
      <c r="B47" t="s">
        <v>277</v>
      </c>
      <c r="C47">
        <v>2</v>
      </c>
      <c r="D47" s="42" t="s">
        <v>280</v>
      </c>
    </row>
    <row r="48" spans="2:4" x14ac:dyDescent="0.25">
      <c r="B48" t="s">
        <v>277</v>
      </c>
      <c r="C48">
        <v>3</v>
      </c>
      <c r="D48" t="s">
        <v>282</v>
      </c>
    </row>
    <row r="49" spans="2:4" x14ac:dyDescent="0.25">
      <c r="B49" t="s">
        <v>277</v>
      </c>
      <c r="C49">
        <v>4</v>
      </c>
      <c r="D49" t="s">
        <v>284</v>
      </c>
    </row>
    <row r="50" spans="2:4" x14ac:dyDescent="0.25">
      <c r="B50" t="s">
        <v>277</v>
      </c>
      <c r="C50">
        <v>5</v>
      </c>
      <c r="D50" t="s">
        <v>287</v>
      </c>
    </row>
    <row r="51" spans="2:4" x14ac:dyDescent="0.25">
      <c r="B51" t="s">
        <v>277</v>
      </c>
      <c r="C51">
        <v>6</v>
      </c>
      <c r="D51" t="s">
        <v>292</v>
      </c>
    </row>
    <row r="52" spans="2:4" x14ac:dyDescent="0.25">
      <c r="B52" t="s">
        <v>277</v>
      </c>
      <c r="C52">
        <v>7</v>
      </c>
      <c r="D52" t="s">
        <v>295</v>
      </c>
    </row>
    <row r="53" spans="2:4" x14ac:dyDescent="0.25">
      <c r="B53" t="s">
        <v>277</v>
      </c>
      <c r="C53">
        <v>8</v>
      </c>
      <c r="D53" t="s">
        <v>297</v>
      </c>
    </row>
    <row r="54" spans="2:4" x14ac:dyDescent="0.25">
      <c r="B54" t="s">
        <v>277</v>
      </c>
      <c r="C54">
        <v>9</v>
      </c>
      <c r="D54" t="s">
        <v>299</v>
      </c>
    </row>
    <row r="55" spans="2:4" x14ac:dyDescent="0.25">
      <c r="B55" t="s">
        <v>277</v>
      </c>
      <c r="C55">
        <v>10</v>
      </c>
      <c r="D55" t="s">
        <v>428</v>
      </c>
    </row>
    <row r="56" spans="2:4" x14ac:dyDescent="0.25">
      <c r="B56" t="s">
        <v>277</v>
      </c>
      <c r="C56">
        <v>11</v>
      </c>
      <c r="D56" t="s">
        <v>303</v>
      </c>
    </row>
    <row r="57" spans="2:4" x14ac:dyDescent="0.25">
      <c r="B57" t="s">
        <v>277</v>
      </c>
      <c r="C57">
        <v>12</v>
      </c>
      <c r="D57" t="s">
        <v>305</v>
      </c>
    </row>
    <row r="58" spans="2:4" x14ac:dyDescent="0.25">
      <c r="B58" t="s">
        <v>277</v>
      </c>
      <c r="C58">
        <v>13</v>
      </c>
      <c r="D58" t="s">
        <v>307</v>
      </c>
    </row>
    <row r="59" spans="2:4" x14ac:dyDescent="0.25">
      <c r="B59" t="s">
        <v>277</v>
      </c>
      <c r="C59">
        <v>14</v>
      </c>
      <c r="D59" t="s">
        <v>310</v>
      </c>
    </row>
    <row r="60" spans="2:4" x14ac:dyDescent="0.25">
      <c r="B60" t="s">
        <v>277</v>
      </c>
      <c r="C60">
        <v>15</v>
      </c>
      <c r="D60" t="s">
        <v>315</v>
      </c>
    </row>
    <row r="61" spans="2:4" x14ac:dyDescent="0.25">
      <c r="B61" t="s">
        <v>277</v>
      </c>
      <c r="C61">
        <v>16</v>
      </c>
      <c r="D61" t="s">
        <v>317</v>
      </c>
    </row>
    <row r="62" spans="2:4" x14ac:dyDescent="0.25">
      <c r="B62" t="s">
        <v>277</v>
      </c>
      <c r="C62">
        <v>17</v>
      </c>
      <c r="D62" t="s">
        <v>320</v>
      </c>
    </row>
    <row r="63" spans="2:4" x14ac:dyDescent="0.25">
      <c r="B63" t="s">
        <v>277</v>
      </c>
      <c r="C63">
        <v>18</v>
      </c>
      <c r="D63" t="s">
        <v>323</v>
      </c>
    </row>
    <row r="64" spans="2:4" x14ac:dyDescent="0.25">
      <c r="B64" t="s">
        <v>277</v>
      </c>
      <c r="C64">
        <v>19</v>
      </c>
      <c r="D64" t="s">
        <v>328</v>
      </c>
    </row>
    <row r="65" spans="2:4" x14ac:dyDescent="0.25">
      <c r="B65" t="s">
        <v>277</v>
      </c>
      <c r="C65">
        <v>20</v>
      </c>
      <c r="D65" t="s">
        <v>333</v>
      </c>
    </row>
    <row r="66" spans="2:4" x14ac:dyDescent="0.25">
      <c r="B66" t="s">
        <v>277</v>
      </c>
      <c r="C66">
        <v>21</v>
      </c>
      <c r="D66" t="s">
        <v>336</v>
      </c>
    </row>
    <row r="67" spans="2:4" x14ac:dyDescent="0.25">
      <c r="B67" t="s">
        <v>337</v>
      </c>
      <c r="C67">
        <v>1</v>
      </c>
      <c r="D67" t="s">
        <v>338</v>
      </c>
    </row>
    <row r="68" spans="2:4" x14ac:dyDescent="0.25">
      <c r="B68" t="s">
        <v>337</v>
      </c>
      <c r="C68">
        <v>2</v>
      </c>
      <c r="D68" t="s">
        <v>340</v>
      </c>
    </row>
    <row r="69" spans="2:4" x14ac:dyDescent="0.25">
      <c r="B69" t="s">
        <v>337</v>
      </c>
      <c r="C69">
        <v>3</v>
      </c>
      <c r="D69" t="s">
        <v>342</v>
      </c>
    </row>
    <row r="70" spans="2:4" x14ac:dyDescent="0.25">
      <c r="B70" t="s">
        <v>337</v>
      </c>
      <c r="C70">
        <v>4</v>
      </c>
      <c r="D70" t="s">
        <v>345</v>
      </c>
    </row>
    <row r="71" spans="2:4" x14ac:dyDescent="0.25">
      <c r="B71" t="s">
        <v>337</v>
      </c>
      <c r="C71">
        <v>5</v>
      </c>
      <c r="D71" t="s">
        <v>349</v>
      </c>
    </row>
    <row r="72" spans="2:4" x14ac:dyDescent="0.25">
      <c r="B72" t="s">
        <v>337</v>
      </c>
      <c r="C72">
        <v>6</v>
      </c>
      <c r="D72" t="s">
        <v>351</v>
      </c>
    </row>
    <row r="73" spans="2:4" x14ac:dyDescent="0.25">
      <c r="B73" t="s">
        <v>337</v>
      </c>
      <c r="C73">
        <v>7</v>
      </c>
      <c r="D73" t="s">
        <v>353</v>
      </c>
    </row>
    <row r="74" spans="2:4" x14ac:dyDescent="0.25">
      <c r="B74" t="s">
        <v>357</v>
      </c>
      <c r="C74">
        <v>1</v>
      </c>
      <c r="D74" t="s">
        <v>358</v>
      </c>
    </row>
    <row r="75" spans="2:4" x14ac:dyDescent="0.25">
      <c r="B75" t="s">
        <v>357</v>
      </c>
      <c r="C75">
        <v>2</v>
      </c>
      <c r="D75" t="s">
        <v>362</v>
      </c>
    </row>
    <row r="76" spans="2:4" x14ac:dyDescent="0.25">
      <c r="B76" t="s">
        <v>357</v>
      </c>
      <c r="C76">
        <v>3</v>
      </c>
      <c r="D76" t="s">
        <v>365</v>
      </c>
    </row>
    <row r="77" spans="2:4" x14ac:dyDescent="0.25">
      <c r="B77" t="s">
        <v>357</v>
      </c>
      <c r="C77">
        <v>4</v>
      </c>
      <c r="D77" t="s">
        <v>367</v>
      </c>
    </row>
    <row r="78" spans="2:4" x14ac:dyDescent="0.25">
      <c r="B78" t="s">
        <v>372</v>
      </c>
      <c r="C78">
        <v>1</v>
      </c>
      <c r="D78" t="s">
        <v>373</v>
      </c>
    </row>
    <row r="79" spans="2:4" x14ac:dyDescent="0.25">
      <c r="B79" t="s">
        <v>372</v>
      </c>
      <c r="C79">
        <v>2</v>
      </c>
      <c r="D79" t="s">
        <v>375</v>
      </c>
    </row>
    <row r="80" spans="2:4" x14ac:dyDescent="0.25">
      <c r="B80" t="s">
        <v>372</v>
      </c>
      <c r="C80">
        <v>3</v>
      </c>
      <c r="D80" t="s">
        <v>377</v>
      </c>
    </row>
    <row r="81" spans="2:4" x14ac:dyDescent="0.25">
      <c r="B81" t="s">
        <v>379</v>
      </c>
      <c r="C81">
        <v>1</v>
      </c>
      <c r="D81" t="s">
        <v>380</v>
      </c>
    </row>
    <row r="82" spans="2:4" x14ac:dyDescent="0.25">
      <c r="B82" t="s">
        <v>379</v>
      </c>
      <c r="C82">
        <v>2</v>
      </c>
      <c r="D82" t="s">
        <v>384</v>
      </c>
    </row>
    <row r="83" spans="2:4" x14ac:dyDescent="0.25">
      <c r="B83" t="s">
        <v>379</v>
      </c>
      <c r="C83">
        <v>3</v>
      </c>
      <c r="D83" t="s">
        <v>388</v>
      </c>
    </row>
    <row r="84" spans="2:4" x14ac:dyDescent="0.25">
      <c r="B84" t="s">
        <v>379</v>
      </c>
      <c r="C84">
        <v>4</v>
      </c>
      <c r="D84" t="s">
        <v>391</v>
      </c>
    </row>
    <row r="85" spans="2:4" x14ac:dyDescent="0.25">
      <c r="B85" t="s">
        <v>379</v>
      </c>
      <c r="C85">
        <v>5</v>
      </c>
      <c r="D85" t="s">
        <v>393</v>
      </c>
    </row>
    <row r="86" spans="2:4" x14ac:dyDescent="0.25">
      <c r="B86" t="s">
        <v>379</v>
      </c>
      <c r="C86">
        <v>6</v>
      </c>
      <c r="D86" t="s">
        <v>395</v>
      </c>
    </row>
    <row r="87" spans="2:4" x14ac:dyDescent="0.25">
      <c r="B87" t="s">
        <v>397</v>
      </c>
      <c r="C87">
        <v>1</v>
      </c>
      <c r="D87" t="s">
        <v>398</v>
      </c>
    </row>
    <row r="88" spans="2:4" x14ac:dyDescent="0.25">
      <c r="B88" t="s">
        <v>397</v>
      </c>
      <c r="C88">
        <v>2</v>
      </c>
      <c r="D88" t="s">
        <v>400</v>
      </c>
    </row>
    <row r="89" spans="2:4" x14ac:dyDescent="0.25">
      <c r="B89" t="s">
        <v>397</v>
      </c>
      <c r="C89">
        <v>3</v>
      </c>
      <c r="D89" t="s">
        <v>402</v>
      </c>
    </row>
    <row r="90" spans="2:4" x14ac:dyDescent="0.25">
      <c r="B90" t="s">
        <v>397</v>
      </c>
      <c r="C90">
        <v>4</v>
      </c>
      <c r="D90" t="s">
        <v>404</v>
      </c>
    </row>
    <row r="91" spans="2:4" x14ac:dyDescent="0.25">
      <c r="C91" t="s">
        <v>429</v>
      </c>
      <c r="D91" t="s">
        <v>430</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D2B52E50011D94B9538EC0978E0670A" ma:contentTypeVersion="18" ma:contentTypeDescription="Create a new document." ma:contentTypeScope="" ma:versionID="07541e813b2f20d9c6e543b82b61b085">
  <xsd:schema xmlns:xsd="http://www.w3.org/2001/XMLSchema" xmlns:xs="http://www.w3.org/2001/XMLSchema" xmlns:p="http://schemas.microsoft.com/office/2006/metadata/properties" xmlns:ns2="35fdd28b-742f-4f64-9190-c736dbae8f9d" xmlns:ns3="1a9f970e-ad8e-4d00-b50f-9d9f307cea3c" xmlns:ns4="93404bf5-3af7-484c-bcc4-c299146eb87e" targetNamespace="http://schemas.microsoft.com/office/2006/metadata/properties" ma:root="true" ma:fieldsID="8446efd980e7a716f92903056f2427f8" ns2:_="" ns3:_="" ns4:_="">
    <xsd:import namespace="35fdd28b-742f-4f64-9190-c736dbae8f9d"/>
    <xsd:import namespace="1a9f970e-ad8e-4d00-b50f-9d9f307cea3c"/>
    <xsd:import namespace="93404bf5-3af7-484c-bcc4-c299146eb87e"/>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AutoKeyPoints" minOccurs="0"/>
                <xsd:element ref="ns2:MediaServiceKeyPoints" minOccurs="0"/>
                <xsd:element ref="ns3:SharedWithUsers" minOccurs="0"/>
                <xsd:element ref="ns3:SharedWithDetails" minOccurs="0"/>
                <xsd:element ref="ns4:MediaServiceGenerationTime" minOccurs="0"/>
                <xsd:element ref="ns4: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5fdd28b-742f-4f64-9190-c736dbae8f9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a9f970e-ad8e-4d00-b50f-9d9f307cea3c"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3404bf5-3af7-484c-bcc4-c299146eb87e" elementFormDefault="qualified">
    <xsd:import namespace="http://schemas.microsoft.com/office/2006/documentManagement/types"/>
    <xsd:import namespace="http://schemas.microsoft.com/office/infopath/2007/PartnerControls"/>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D05B9FC-7D08-4F02-BC1C-DCDD11E0CF0E}">
  <ds:schemaRefs>
    <ds:schemaRef ds:uri="http://schemas.microsoft.com/sharepoint/v3/contenttype/forms"/>
  </ds:schemaRefs>
</ds:datastoreItem>
</file>

<file path=customXml/itemProps2.xml><?xml version="1.0" encoding="utf-8"?>
<ds:datastoreItem xmlns:ds="http://schemas.openxmlformats.org/officeDocument/2006/customXml" ds:itemID="{4534F18B-4524-4410-B1A1-E11EC7CD27B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5fdd28b-742f-4f64-9190-c736dbae8f9d"/>
    <ds:schemaRef ds:uri="1a9f970e-ad8e-4d00-b50f-9d9f307cea3c"/>
    <ds:schemaRef ds:uri="93404bf5-3af7-484c-bcc4-c299146eb87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834F85E-3015-4A23-8D03-B82EA280DAEE}">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READ ME FIRST</vt:lpstr>
      <vt:lpstr>Initiatives</vt:lpstr>
      <vt:lpstr>Initiative mapping-DO NOT EDIT</vt:lpstr>
      <vt:lpstr>Initiatives!Print_Area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2020-11-16T23:44:17Z</dcterms:created>
  <dcterms:modified xsi:type="dcterms:W3CDTF">2022-10-25T22:34:28Z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0x010100CD2B52E50011D94B9538EC0978E0670A</vt:lpwstr>
  </property>
</Properties>
</file>