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13_ncr:1_{7A8E810C-4D47-4684-8A24-62F86052C0CB}" xr6:coauthVersionLast="47" xr6:coauthVersionMax="47" xr10:uidLastSave="{00000000-0000-0000-0000-000000000000}"/>
  <bookViews>
    <workbookView xWindow="28680" yWindow="-120" windowWidth="29040" windowHeight="15840"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Initiatives!$A$1:$AI$15</definedName>
    <definedName name="_xlnm.Print_Area" localSheetId="0">'READ ME FIRST'!$A$1:$L$51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6" i="1" l="1"/>
  <c r="T16" i="1" s="1"/>
  <c r="T20" i="1"/>
  <c r="T22" i="1"/>
  <c r="T9" i="1"/>
  <c r="T11" i="1"/>
  <c r="S10" i="1" l="1"/>
  <c r="T10" i="1" s="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G14" i="1"/>
  <c r="G15" i="1"/>
  <c r="G16" i="1"/>
  <c r="G17" i="1"/>
  <c r="G18" i="1"/>
  <c r="G19" i="1"/>
  <c r="G20" i="1"/>
  <c r="G21" i="1"/>
  <c r="G22" i="1"/>
  <c r="G23" i="1"/>
  <c r="G24" i="1"/>
  <c r="G25" i="1"/>
  <c r="G26" i="1"/>
  <c r="G27" i="1"/>
  <c r="G28" i="1"/>
  <c r="G29" i="1"/>
  <c r="G30" i="1"/>
  <c r="G31" i="1"/>
  <c r="G32" i="1"/>
  <c r="G33" i="1"/>
  <c r="G35" i="1"/>
  <c r="G36" i="1"/>
  <c r="G37" i="1"/>
  <c r="G38" i="1"/>
  <c r="G39" i="1"/>
  <c r="G40" i="1"/>
  <c r="G41" i="1"/>
  <c r="G42" i="1"/>
  <c r="G43" i="1"/>
  <c r="G44" i="1"/>
  <c r="J34" i="1" l="1"/>
  <c r="J26" i="1"/>
  <c r="J39" i="1"/>
  <c r="J42" i="1"/>
  <c r="J18" i="1"/>
  <c r="J43" i="1"/>
  <c r="J27" i="1"/>
  <c r="J40" i="1"/>
  <c r="J32" i="1"/>
  <c r="J24" i="1"/>
  <c r="J16" i="1"/>
  <c r="J31" i="1"/>
  <c r="J37" i="1"/>
  <c r="J41" i="1"/>
  <c r="J33" i="1"/>
  <c r="J25" i="1"/>
  <c r="J17" i="1"/>
  <c r="J38" i="1"/>
  <c r="J30" i="1"/>
  <c r="J22" i="1"/>
  <c r="J14" i="1"/>
  <c r="J29" i="1"/>
  <c r="J23" i="1"/>
  <c r="J15" i="1"/>
  <c r="J21" i="1"/>
  <c r="J35" i="1"/>
  <c r="J19" i="1"/>
  <c r="J44" i="1"/>
  <c r="J36" i="1"/>
  <c r="J28" i="1"/>
  <c r="J20" i="1"/>
  <c r="G13" i="1"/>
  <c r="B13" i="1"/>
  <c r="A13" i="1"/>
  <c r="J13" i="1" l="1"/>
  <c r="A12" i="1"/>
  <c r="A11" i="1"/>
  <c r="A10" i="1"/>
  <c r="A9" i="1"/>
  <c r="A8" i="1"/>
  <c r="A7" i="1"/>
  <c r="A6" i="1"/>
  <c r="A5" i="1"/>
  <c r="A4" i="1"/>
  <c r="A3" i="1"/>
  <c r="A2" i="1"/>
  <c r="G2" i="1"/>
  <c r="G3" i="1"/>
  <c r="G4" i="1"/>
  <c r="G5" i="1"/>
  <c r="G6" i="1"/>
  <c r="G7" i="1"/>
  <c r="G8" i="1"/>
  <c r="G9" i="1"/>
  <c r="G10" i="1"/>
  <c r="G11" i="1"/>
  <c r="G12" i="1"/>
  <c r="B12" i="1"/>
  <c r="B11" i="1"/>
  <c r="B10" i="1"/>
  <c r="B9" i="1"/>
  <c r="B8" i="1"/>
  <c r="B7" i="1"/>
  <c r="B6" i="1"/>
  <c r="B5" i="1"/>
  <c r="B4" i="1"/>
  <c r="B3" i="1"/>
  <c r="B2" i="1"/>
  <c r="J7" i="1" l="1"/>
  <c r="J4" i="1"/>
  <c r="J12" i="1"/>
  <c r="J5" i="1"/>
  <c r="J6" i="1"/>
  <c r="J8" i="1"/>
  <c r="J9" i="1"/>
  <c r="J2" i="1"/>
  <c r="J10" i="1"/>
  <c r="J3" i="1"/>
  <c r="J11" i="1"/>
</calcChain>
</file>

<file path=xl/sharedStrings.xml><?xml version="1.0" encoding="utf-8"?>
<sst xmlns="http://schemas.openxmlformats.org/spreadsheetml/2006/main" count="1128" uniqueCount="360">
  <si>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</si>
  <si>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</si>
  <si>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</si>
  <si>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</si>
  <si>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</si>
  <si>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</si>
  <si>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</si>
  <si>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</si>
  <si>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PGE</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</si>
  <si>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</si>
  <si>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</si>
  <si>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</si>
  <si>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</si>
  <si>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</si>
  <si>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</si>
  <si>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</si>
  <si>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</si>
  <si>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</si>
  <si>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</si>
  <si>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</si>
  <si>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</si>
  <si>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</si>
  <si>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</si>
  <si>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</si>
  <si>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</si>
  <si>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</si>
  <si>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</si>
  <si>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</si>
  <si>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</si>
  <si>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</si>
  <si>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</si>
  <si>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</si>
  <si>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</si>
  <si>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</si>
  <si>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</si>
  <si>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</si>
  <si>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</si>
  <si>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</si>
  <si>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</si>
  <si>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</si>
  <si>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</si>
  <si>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</si>
  <si>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</si>
  <si>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</si>
  <si>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</si>
  <si>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</si>
  <si>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</si>
  <si>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</si>
  <si>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</si>
  <si>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</si>
  <si>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</si>
  <si>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</si>
  <si>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</si>
  <si>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</si>
  <si>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</si>
  <si>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</si>
  <si>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</si>
  <si>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</si>
  <si>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</si>
  <si>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</si>
  <si>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</si>
  <si>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</si>
  <si>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</si>
  <si>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</si>
  <si>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</si>
  <si>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</si>
  <si>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</si>
  <si>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</si>
  <si>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</si>
  <si>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</si>
  <si>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</si>
  <si>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</si>
  <si>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</si>
  <si>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</si>
  <si>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</si>
  <si>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</si>
  <si>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</si>
  <si>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</si>
  <si>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</si>
  <si>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</si>
  <si>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</si>
  <si>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</si>
  <si>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</si>
  <si>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</si>
  <si>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</si>
  <si>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</si>
  <si>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</si>
  <si>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</si>
  <si>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</si>
  <si>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</si>
  <si>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</si>
  <si>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</si>
  <si>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</si>
  <si>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</si>
  <si>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</si>
  <si>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</si>
  <si>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</si>
  <si>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</si>
  <si>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</si>
  <si>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</si>
  <si>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</si>
  <si>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</si>
  <si>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</si>
  <si>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</si>
  <si>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</si>
  <si>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</si>
  <si>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</si>
  <si>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</si>
  <si>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</si>
  <si>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</si>
  <si>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</si>
  <si>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</si>
  <si>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</si>
  <si>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</si>
  <si>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</si>
  <si>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</si>
  <si>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</si>
  <si>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</si>
  <si>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</si>
  <si>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</si>
  <si>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</si>
  <si>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</si>
  <si>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</si>
  <si>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Vegetation Management &amp; Inspections</t>
  </si>
  <si>
    <t xml:space="preserve">Substation vegetation management  </t>
  </si>
  <si>
    <t>Grid Design &amp; System Hardening</t>
  </si>
  <si>
    <t>Asset Management &amp; Inspections</t>
  </si>
  <si>
    <t>Situational Awareness &amp; Forecasting</t>
  </si>
  <si>
    <t>WMP Table # / Category</t>
  </si>
  <si>
    <t>WMP Initiative #</t>
  </si>
  <si>
    <t>Initative activity</t>
  </si>
  <si>
    <t>WMP category</t>
  </si>
  <si>
    <t>WMP code</t>
  </si>
  <si>
    <t>Risk Assessment &amp; Mapping</t>
  </si>
  <si>
    <t xml:space="preserve">A summarized risk map that shows the overall ignition probability and estimated wildfire consequence along the electric lines and equipment  </t>
  </si>
  <si>
    <t>5.3.1.</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</si>
  <si>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</si>
  <si>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</si>
  <si>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</si>
  <si>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</si>
  <si>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</si>
  <si>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</si>
  <si>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</si>
  <si>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</si>
  <si>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</si>
  <si>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</si>
  <si>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</si>
  <si>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</si>
  <si>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 xml:space="preserve">Advanced weather monitoring and weather stations </t>
  </si>
  <si>
    <t>Grid Operations &amp; Operating Protocols</t>
  </si>
  <si>
    <t>5.3.6.</t>
  </si>
  <si>
    <t>PC</t>
  </si>
  <si>
    <t xml:space="preserve">Continuous monitoring sensors </t>
  </si>
  <si>
    <t>Data Governance</t>
  </si>
  <si>
    <t>5.3.7.</t>
  </si>
  <si>
    <t>TBC</t>
  </si>
  <si>
    <t xml:space="preserve">Fault indicators for detecting faults on electric lines and equipment  </t>
  </si>
  <si>
    <t>Resource Allocation Methodology</t>
  </si>
  <si>
    <t>5.3.8.</t>
  </si>
  <si>
    <t>HWT</t>
  </si>
  <si>
    <t xml:space="preserve">Forecast of a fire risk index, fire potential index, or similar  </t>
  </si>
  <si>
    <t>Emergency Planning &amp; Preparedness</t>
  </si>
  <si>
    <t>5.3.9.</t>
  </si>
  <si>
    <t xml:space="preserve">Personnel monitoring areas of electric lines and equipment in elevated fire risk conditions  </t>
  </si>
  <si>
    <t>Stakeholder Cooperation &amp; Community Engagement</t>
  </si>
  <si>
    <t>5.3.10.</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</si>
  <si>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</si>
  <si>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</si>
  <si>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</si>
  <si>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</si>
  <si>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</si>
  <si>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</si>
  <si>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</si>
  <si>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</si>
  <si>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</si>
  <si>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</si>
  <si>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</si>
  <si>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</si>
  <si>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</si>
  <si>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</si>
  <si>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</si>
  <si>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</si>
  <si>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</si>
  <si>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</si>
  <si>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</si>
  <si>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</si>
  <si>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</si>
  <si>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</si>
  <si>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</si>
  <si>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</si>
  <si>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</si>
  <si>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</si>
  <si>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</si>
  <si>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</si>
  <si>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</si>
  <si>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</si>
  <si>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</si>
  <si>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</si>
  <si>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</si>
  <si>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</si>
  <si>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</si>
  <si>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</si>
  <si>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</si>
  <si>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</si>
  <si>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</si>
  <si>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</si>
  <si>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</si>
  <si>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</si>
  <si>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</si>
  <si>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</si>
  <si>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</si>
  <si>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</si>
  <si>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</si>
  <si>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</si>
  <si>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</si>
  <si>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Vegetation inventory system </t>
  </si>
  <si>
    <t xml:space="preserve">Vegetation management to achieve clearances around electric lines and equipment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</si>
  <si>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</si>
  <si>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</si>
  <si>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</si>
  <si>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</si>
  <si>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</si>
  <si>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</si>
  <si>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</si>
  <si>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</si>
  <si>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</si>
  <si>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</si>
  <si>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</si>
  <si>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</si>
  <si>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</si>
  <si>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</si>
  <si>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</si>
  <si>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</si>
  <si>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</si>
  <si>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</si>
  <si>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</si>
  <si>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</si>
  <si>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</si>
  <si>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</si>
  <si>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</si>
  <si>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x</t>
  </si>
  <si>
    <t>Other</t>
  </si>
  <si>
    <t>7.3.1.1</t>
  </si>
  <si>
    <t>N/A</t>
  </si>
  <si>
    <t>-</t>
  </si>
  <si>
    <t>Enhance wildfire risk model and update data</t>
  </si>
  <si>
    <t>In progress</t>
  </si>
  <si>
    <t>7.3.2.1</t>
  </si>
  <si>
    <t>Weather Stations Installed</t>
  </si>
  <si>
    <t>7.3.2.2</t>
  </si>
  <si>
    <t>DFA Units Installed</t>
  </si>
  <si>
    <t>7.3.2.3</t>
  </si>
  <si>
    <t>Fault Indicators Installed</t>
  </si>
  <si>
    <t>7.3.2.4</t>
  </si>
  <si>
    <t>Continue to integrate FPI into operational decision-making to mitigate wildfire potential</t>
  </si>
  <si>
    <t>7.3.2.5</t>
  </si>
  <si>
    <t>7.3.3.2</t>
  </si>
  <si>
    <t>7.3.3.3</t>
  </si>
  <si>
    <t>Circuit miles</t>
  </si>
  <si>
    <t>7.3.3.6</t>
  </si>
  <si>
    <t>Poles</t>
  </si>
  <si>
    <t>7.3.3.7</t>
  </si>
  <si>
    <t>Expulsion Fuses Replaced</t>
  </si>
  <si>
    <t>7.3.3.8</t>
  </si>
  <si>
    <t>Line Miles</t>
  </si>
  <si>
    <t>7.3.3.9</t>
  </si>
  <si>
    <t>Automatic Reclosers Installed</t>
  </si>
  <si>
    <t>7.3.3.12</t>
  </si>
  <si>
    <t>Tree Attachment Removals</t>
  </si>
  <si>
    <t>7.3.3.16</t>
  </si>
  <si>
    <t>7.3.4.1</t>
  </si>
  <si>
    <t>Line Miles Inspected</t>
  </si>
  <si>
    <t>7.3.4.3</t>
  </si>
  <si>
    <t>7.3.4.4</t>
  </si>
  <si>
    <t>7.3.4.6</t>
  </si>
  <si>
    <t>Poles Inspected</t>
  </si>
  <si>
    <t>7.3.4.11</t>
  </si>
  <si>
    <t>7.3.4.14</t>
  </si>
  <si>
    <t>% of detailed inspections</t>
  </si>
  <si>
    <t>7.3.4.15</t>
  </si>
  <si>
    <t>Substations Inspected</t>
  </si>
  <si>
    <t>7.3.5.1</t>
  </si>
  <si>
    <t>Line Miles Treated</t>
  </si>
  <si>
    <t>7.3.5.2</t>
  </si>
  <si>
    <t>7.3.5.5</t>
  </si>
  <si>
    <t>Acres</t>
  </si>
  <si>
    <t>7.3.5.7</t>
  </si>
  <si>
    <t>7.3.5.10</t>
  </si>
  <si>
    <t>7.3.5.11</t>
  </si>
  <si>
    <t>7.3.5.13</t>
  </si>
  <si>
    <t>7.3.5.14</t>
  </si>
  <si>
    <t>7.3.5.15</t>
  </si>
  <si>
    <t>7.3.5.16</t>
  </si>
  <si>
    <t>7.3.5.20</t>
  </si>
  <si>
    <t>7.3.5.21</t>
  </si>
  <si>
    <t xml:space="preserve">Vegetation management activities post-fire </t>
  </si>
  <si>
    <t>7.3.6.1</t>
  </si>
  <si>
    <t>7.3.6.3</t>
  </si>
  <si>
    <t>Annual training; update procedures and incorporate feedback from training</t>
  </si>
  <si>
    <t>7.3.6.4</t>
  </si>
  <si>
    <t>Continue refining activities associated with reducing PSPS impacts on customers</t>
  </si>
  <si>
    <t>7.3.7.1</t>
  </si>
  <si>
    <t>7.3.7.2</t>
  </si>
  <si>
    <t>7.3.9.1</t>
  </si>
  <si>
    <t>7.3.9.2</t>
  </si>
  <si>
    <t>Continued engagement with local stakeholders to prepare for and respond to fire-related event; Meet with Community Advisory Boards</t>
  </si>
  <si>
    <t>7.3.9.3</t>
  </si>
  <si>
    <t>Conduct Incident Command Training for all identified IC members and hold a Virtual PSPS Tabletop exercise; Continued implementation of Liberty’s 2022 AFN Plan; Continued maintenance of emergency response plans; Enhanced documentation and use of lessons learned to update plans.</t>
  </si>
  <si>
    <t>7.3.10.1</t>
  </si>
  <si>
    <t>Continue to survey customers, CBOs, community partners and stakeholders to understand wildfire and PSPS awareness and the needs of customers. Strengthen and expand AFN CBO partnerships. Identify emerging channels and technologies to better communicate with customers, community and stakeholders.</t>
  </si>
  <si>
    <t>7.3.10.2</t>
  </si>
  <si>
    <t>Risk_01</t>
  </si>
  <si>
    <t>SAF_01</t>
  </si>
  <si>
    <t>SAF_02</t>
  </si>
  <si>
    <t>SAF_03</t>
  </si>
  <si>
    <t>SAF_04</t>
  </si>
  <si>
    <t>SAF_05</t>
  </si>
  <si>
    <t>GDSH_02</t>
  </si>
  <si>
    <t>GDSH_03</t>
  </si>
  <si>
    <t>GDSH_06</t>
  </si>
  <si>
    <t>GDSH_07</t>
  </si>
  <si>
    <t>GDSH_08</t>
  </si>
  <si>
    <t>AMI_01</t>
  </si>
  <si>
    <t>AMI_03</t>
  </si>
  <si>
    <t>AMI_04</t>
  </si>
  <si>
    <t>AMI_06</t>
  </si>
  <si>
    <t>VMI_01</t>
  </si>
  <si>
    <t>VMI_02</t>
  </si>
  <si>
    <t>VMI_05</t>
  </si>
  <si>
    <t>VMI_07</t>
  </si>
  <si>
    <t>VMI_10</t>
  </si>
  <si>
    <t>VMI_11</t>
  </si>
  <si>
    <t>GDSH_09</t>
  </si>
  <si>
    <t>GDSH_12</t>
  </si>
  <si>
    <t>GDSH_16</t>
  </si>
  <si>
    <t>AMI_11</t>
  </si>
  <si>
    <t>AMI_14</t>
  </si>
  <si>
    <t>AMI_15</t>
  </si>
  <si>
    <t>VMI_14</t>
  </si>
  <si>
    <t>VMI_13</t>
  </si>
  <si>
    <t>VMI_15</t>
  </si>
  <si>
    <t>VMI_16</t>
  </si>
  <si>
    <t>VMI_20</t>
  </si>
  <si>
    <t>VMI_21</t>
  </si>
  <si>
    <t>GOOP_01</t>
  </si>
  <si>
    <t>GOOP_04</t>
  </si>
  <si>
    <t>GOOP_03</t>
  </si>
  <si>
    <t>DG_01</t>
  </si>
  <si>
    <t>DG_02</t>
  </si>
  <si>
    <t>EPP_01</t>
  </si>
  <si>
    <t>EPP_02</t>
  </si>
  <si>
    <t>EPP_03</t>
  </si>
  <si>
    <t>SCCE_01</t>
  </si>
  <si>
    <t>SCCE_02</t>
  </si>
  <si>
    <t>Notes</t>
  </si>
  <si>
    <t>15 in-person events, 12 virtual events, and two rounds of social media posts focused on PSPS education and wildfire awareness, AFN outreach, and CBO colalboration and one phone call meeting with elected official.</t>
  </si>
  <si>
    <t>ICS Training and PSPS Table Top Exercise held on June 15, 2022; PSPS Full Scale Exercise with Public Safety Partners held on June 23, 2022</t>
  </si>
  <si>
    <t xml:space="preserve">14 in-person events, 7 virtual events, 21 social media posts, 9 emails, 2 rounds of bill inserts, 3 website posts, and print /digital advertising. Focused on PSPS education, wildfire awareness, AFN outreach, and CBO collaboration.  </t>
  </si>
  <si>
    <t>Q2 progress was revised from 48 tree attachment removals to 55 tree attachment removals</t>
  </si>
  <si>
    <t>Q2 progress was revised from 274.74 miles to 246.41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</si>
</sst>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0.0_);@_)"/>
    <numFmt numFmtId="165" formatCode="\Q0"/>
    <numFmt numFmtId="166" formatCode="0&quot;.&quot;"/>
    <numFmt numFmtId="167" formatCode="0.0"/>
  </numFmts>
  <fonts count="13"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2"/>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80">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0" fontId="2" fillId="3" borderId="1" xfId="0" applyFont="1" applyFill="1" applyBorder="1" applyAlignment="1">
      <alignment wrapText="1"/>
    </xf>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2" fillId="0" borderId="0" xfId="0" applyNumberFormat="1" applyFont="1" applyFill="1" applyBorder="1"/>
    <xf numFmtId="14" fontId="2" fillId="3" borderId="1" xfId="0" applyNumberFormat="1" applyFont="1" applyFill="1" applyBorder="1" applyAlignment="1">
      <alignment wrapText="1"/>
    </xf>
    <xf numFmtId="0" fontId="2" fillId="0" borderId="0" xfId="0" applyNumberFormat="1" applyFont="1" applyFill="1" applyBorder="1" applyAlignment="1">
      <alignment wrapText="1"/>
    </xf>
    <xf numFmtId="0" fontId="2" fillId="3" borderId="1" xfId="0" applyFont="1" applyFill="1" applyBorder="1" applyAlignment="1">
      <alignment horizontal="right" vertical="center" wrapText="1"/>
    </xf>
    <xf numFmtId="0" fontId="12" fillId="3" borderId="1" xfId="0" applyFont="1" applyFill="1" applyBorder="1" applyAlignment="1">
      <alignment horizontal="right" wrapText="1"/>
    </xf>
    <xf numFmtId="0" fontId="2" fillId="3" borderId="1" xfId="0" applyFont="1" applyFill="1" applyBorder="1" applyAlignment="1">
      <alignment horizontal="right" vertical="center"/>
    </xf>
    <xf numFmtId="0" fontId="2" fillId="3" borderId="1" xfId="0" applyFont="1" applyFill="1" applyBorder="1" applyAlignment="1">
      <alignment horizontal="left" vertical="center" wrapText="1"/>
    </xf>
    <xf numFmtId="0" fontId="2" fillId="3" borderId="1" xfId="0" applyFont="1" applyFill="1" applyBorder="1" applyAlignment="1" applyProtection="1">
      <alignment horizontal="right" vertical="center" wrapText="1"/>
      <protection hidden="1"/>
    </xf>
    <xf numFmtId="49" fontId="2" fillId="3" borderId="1" xfId="0" applyNumberFormat="1" applyFont="1" applyFill="1" applyBorder="1"/>
    <xf numFmtId="14" fontId="2" fillId="3" borderId="1" xfId="0" applyNumberFormat="1" applyFont="1" applyFill="1" applyBorder="1" applyAlignment="1"/>
    <xf numFmtId="2" fontId="2" fillId="3" borderId="1" xfId="0" applyNumberFormat="1" applyFont="1" applyFill="1" applyBorder="1" applyAlignment="1">
      <alignment horizontal="right" vertical="center" wrapText="1"/>
    </xf>
    <xf numFmtId="167" fontId="2" fillId="3" borderId="1" xfId="0" applyNumberFormat="1" applyFont="1" applyFill="1" applyBorder="1" applyAlignment="1">
      <alignment horizontal="right" vertical="center" wrapText="1"/>
    </xf>
    <xf numFmtId="0" fontId="2" fillId="0" borderId="0" xfId="0" applyNumberFormat="1" applyFont="1" applyFill="1" applyBorder="1" applyAlignment="1"/>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8">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2"/>
        <color auto="1"/>
        <name val="Calibri"/>
        <family val="2"/>
        <scheme val="minor"/>
      </font>
      <fill>
        <patternFill patternType="solid">
          <fgColor indexed="64"/>
          <bgColor theme="7" tint="0.79998168889431442"/>
        </patternFill>
      </fill>
      <alignment horizontal="righ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right"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I44" totalsRowShown="0" headerRowDxfId="37" dataDxfId="36" tableBorderDxfId="35">
  <autoFilter ref="A1:AI44" xr:uid="{53B98BA3-BB55-4CE0-BE6C-42FBB1BF44BC}"/>
  <tableColumns count="35">
    <tableColumn id="1" xr3:uid="{7CD308CA-CF75-42E7-83CD-995EADFB1660}" name="UtilityID" dataDxfId="34">
      <calculatedColumnFormula>'READ ME FIRST'!$D$12</calculatedColumnFormula>
    </tableColumn>
    <tableColumn id="2" xr3:uid="{EDCF039C-CB72-4939-9915-25F1F7DD4154}" name="Submission Date" dataDxfId="33">
      <calculatedColumnFormula>'READ ME FIRST'!$D$15</calculatedColumnFormula>
    </tableColumn>
    <tableColumn id="24" xr3:uid="{A09D8CCB-E5CC-40A9-B603-E24F9E293C1B}" name="WMPInitiativeCategory" dataDxfId="32"/>
    <tableColumn id="27" xr3:uid="{8A3A81F2-656E-46A0-9FAC-CF1350D741FF}" name="WMPInitiativeCategory#" dataDxfId="31"/>
    <tableColumn id="22" xr3:uid="{A716A7C6-A265-44B7-8547-DDDBA6C56714}" name="WMPInitiativeActivity" dataDxfId="30"/>
    <tableColumn id="23" xr3:uid="{55917CB9-43FA-44D1-B11D-105AF69299A8}" name="ActivityNameifOther" dataDxfId="29"/>
    <tableColumn id="20" xr3:uid="{5A9FE6D6-4632-48A0-9685-2DCD654AABD0}" name="WMPInitiativeActivity#" dataDxfId="28">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7"/>
    <tableColumn id="26" xr3:uid="{73284CC7-8A25-45CA-AD19-AF51BDF7768E}" name="InitiativeActivityID" dataDxfId="26"/>
    <tableColumn id="10" xr3:uid="{028AF6E4-3AA4-4AF7-B01E-95921E821672}" name="WMPInitiativeCode" dataDxfId="25">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4"/>
    <tableColumn id="13" xr3:uid="{06F61713-68D1-481D-9DBD-C1474C444AD3}" name="QuantTargetUnits" dataDxfId="23"/>
    <tableColumn id="28" xr3:uid="{978D3C19-4A04-48BD-BC86-E37CA7B75004}" name="AnnualQuantTarget" dataDxfId="22"/>
    <tableColumn id="19" xr3:uid="{56359035-61DA-4671-A4B8-11FBDA3A0D7A}" name="ProjectedQuantProgressQ1" dataDxfId="21"/>
    <tableColumn id="6" xr3:uid="{446F8A61-7F1C-4EBC-979A-6C41A5049A60}" name="ProjectedQuantProgressQ1-2" dataDxfId="20"/>
    <tableColumn id="5" xr3:uid="{6DA46C3E-A428-4A39-8949-8602809D3DFE}" name="ProjectedQuantProgressQ1-3" dataDxfId="19"/>
    <tableColumn id="3" xr3:uid="{B615D7EB-4C27-4CA6-A6CB-B0C5F99807CA}" name="ProjectedQuantProgressQ1-4" dataDxfId="18"/>
    <tableColumn id="29" xr3:uid="{03BFA9E3-C43B-4F24-9EEB-7C00047B6759}" name="QuantActualProgressQ1" dataDxfId="17"/>
    <tableColumn id="33" xr3:uid="{35818375-F598-4C0E-8709-98D5153E5DAB}" name="QuantActualProgressQ1-2" dataDxfId="16"/>
    <tableColumn id="32" xr3:uid="{E329D803-BF5F-42D8-BFE5-11DD19D1725F}" name="QuantActualProgressQ1-3" dataDxfId="15"/>
    <tableColumn id="31" xr3:uid="{6E83DA97-123B-4622-ABE3-9D7AFA066D65}" name="QuantActualProgressQ1-4" dataDxfId="14"/>
    <tableColumn id="37" xr3:uid="{02B6146C-B8E5-40F9-BED2-58C0FF41AC40}" name="AnnualQualTarget" dataDxfId="13"/>
    <tableColumn id="21" xr3:uid="{2030DED1-037A-4EBC-9B4F-BBFCB1ECCB2E}" name="QualActualProgressQ1" dataDxfId="12"/>
    <tableColumn id="17" xr3:uid="{1BD66C6D-A223-452A-8A6B-6816009D567B}" name="QualActualProgressQ1-2" dataDxfId="11"/>
    <tableColumn id="11" xr3:uid="{220CA361-D7E9-4A3A-B469-DED3FE9C90D4}" name="QualActualProgressQ1-3" dataDxfId="10"/>
    <tableColumn id="4" xr3:uid="{C79BDD0F-6D82-4239-A2E3-849DF54D89C9}" name="QualActualProgressQ1-4" dataDxfId="9"/>
    <tableColumn id="36" xr3:uid="{4671B91B-B7A9-40A6-B681-156B3ACE5F03}" name="Status" dataDxfId="8"/>
    <tableColumn id="18" xr3:uid="{CDA9DF38-AB2C-434E-A5D5-F26DCDA27E97}" name="CorrectiveActionsIfDelayed" dataDxfId="7"/>
    <tableColumn id="7" xr3:uid="{B8CC0850-9E3F-48DF-AFA5-57AB7FAFDDEB}" name="REFERENCE: Compliance Branch Requirements --&gt;" dataDxfId="6"/>
    <tableColumn id="9" xr3:uid="{03742BE5-BDBF-4906-9234-3F3FCB6985F9}" name="Audit" dataDxfId="5"/>
    <tableColumn id="8" xr3:uid="{C6B6AD27-BE5A-466A-A260-A90CE1ECE83D}" name="Audit File Documentation Requested" dataDxfId="4"/>
    <tableColumn id="14" xr3:uid="{90CC2BBB-DEF3-4CD8-A081-A39704FCF59A}" name="FolderLink" dataDxfId="3"/>
    <tableColumn id="15" xr3:uid="{03250689-0823-4F33-9AE1-E3B2B4864DDC}" name="PersonInChargeName" dataDxfId="2"/>
    <tableColumn id="16" xr3:uid="{D8C3E3BA-238B-443F-BB92-6305DEEF7DEC}" name="PersonInChargeEmail" dataDxfId="1"/>
    <tableColumn id="30" xr3:uid="{3F735AB0-4918-4560-8BCE-704CC2AA0695}" name="Notes"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E15" sqref="E15"/>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1796875" style="4" customWidth="1"/>
    <col min="6" max="6" width="13.54296875" style="4" customWidth="1"/>
    <col min="7" max="7" width="18.81640625" style="4" customWidth="1"/>
    <col min="8" max="8" width="7.81640625" style="4" customWidth="1"/>
    <col min="9" max="16384" width="8.7265625" style="4"/>
  </cols>
  <sheetData>
    <row r="1" spans="2:8" s="10" customFormat="1" ht="26" x14ac:dyDescent="0.6">
      <c r="B1" s="18" t="s">
        <v>0</v>
      </c>
    </row>
    <row r="2" spans="2:8" s="10" customFormat="1" ht="14.5" customHeight="1" x14ac:dyDescent="0.6">
      <c r="B2" s="18"/>
    </row>
    <row r="3" spans="2:8" s="10" customFormat="1" ht="14.5" customHeight="1" thickBot="1" x14ac:dyDescent="0.5">
      <c r="B3" s="21"/>
    </row>
    <row r="4" spans="2:8" s="10" customFormat="1" x14ac:dyDescent="0.35">
      <c r="B4" s="13" t="s">
        <v>1</v>
      </c>
      <c r="C4" s="14"/>
      <c r="D4" s="14"/>
      <c r="E4" s="14"/>
      <c r="F4" s="14"/>
      <c r="G4" s="14"/>
      <c r="H4" s="15"/>
    </row>
    <row r="5" spans="2:8" s="10" customFormat="1" ht="44.5" customHeight="1" x14ac:dyDescent="0.35">
      <c r="B5" s="11">
        <v>1</v>
      </c>
      <c r="C5" s="72" t="s">
        <v>2</v>
      </c>
      <c r="D5" s="72"/>
      <c r="E5" s="72"/>
      <c r="F5" s="72"/>
      <c r="G5" s="72"/>
      <c r="H5" s="73"/>
    </row>
    <row r="6" spans="2:8" s="10" customFormat="1" ht="44.5" customHeight="1" x14ac:dyDescent="0.35">
      <c r="B6" s="11">
        <v>2</v>
      </c>
      <c r="C6" s="76" t="s">
        <v>3</v>
      </c>
      <c r="D6" s="76"/>
      <c r="E6" s="76"/>
      <c r="F6" s="76"/>
      <c r="G6" s="76"/>
      <c r="H6" s="77"/>
    </row>
    <row r="7" spans="2:8" s="10" customFormat="1" ht="44.5" customHeight="1" x14ac:dyDescent="0.35">
      <c r="B7" s="11">
        <v>3</v>
      </c>
      <c r="C7" s="78" t="s">
        <v>4</v>
      </c>
      <c r="D7" s="78"/>
      <c r="E7" s="78"/>
      <c r="F7" s="78"/>
      <c r="G7" s="78"/>
      <c r="H7" s="79"/>
    </row>
    <row r="8" spans="2:8" s="10" customFormat="1" ht="44.5" customHeight="1" thickBot="1" x14ac:dyDescent="0.4">
      <c r="B8" s="12">
        <v>4</v>
      </c>
      <c r="C8" s="74" t="s">
        <v>5</v>
      </c>
      <c r="D8" s="74"/>
      <c r="E8" s="74"/>
      <c r="F8" s="74"/>
      <c r="G8" s="74"/>
      <c r="H8" s="75"/>
    </row>
    <row r="9" spans="2:8" s="10" customFormat="1" ht="26.5" customHeight="1" x14ac:dyDescent="0.35"/>
    <row r="10" spans="2:8" s="10" customFormat="1" ht="18" customHeight="1" x14ac:dyDescent="0.35"/>
    <row r="11" spans="2:8" s="10" customFormat="1" ht="18" customHeight="1" thickBot="1" x14ac:dyDescent="0.4">
      <c r="B11" s="16" t="s">
        <v>6</v>
      </c>
    </row>
    <row r="12" spans="2:8" s="10" customFormat="1" ht="18" customHeight="1" x14ac:dyDescent="0.35">
      <c r="B12" s="22" t="s">
        <v>7</v>
      </c>
      <c r="C12" s="19"/>
      <c r="D12" s="49" t="s">
        <v>147</v>
      </c>
      <c r="E12" s="16"/>
    </row>
    <row r="13" spans="2:8" s="10" customFormat="1" x14ac:dyDescent="0.35">
      <c r="B13" s="23" t="s">
        <v>9</v>
      </c>
      <c r="C13" s="50"/>
      <c r="D13" s="25">
        <v>2022</v>
      </c>
    </row>
    <row r="14" spans="2:8" s="10" customFormat="1" x14ac:dyDescent="0.35">
      <c r="B14" s="23" t="s">
        <v>10</v>
      </c>
      <c r="C14" s="50"/>
      <c r="D14" s="26" t="s">
        <v>84</v>
      </c>
    </row>
    <row r="15" spans="2:8" s="10" customFormat="1" ht="15" thickBot="1" x14ac:dyDescent="0.4">
      <c r="B15" s="24" t="s">
        <v>12</v>
      </c>
      <c r="C15" s="17"/>
      <c r="D15" s="20">
        <v>44866</v>
      </c>
    </row>
    <row r="16" spans="2:8" ht="15" thickBot="1" x14ac:dyDescent="0.4"/>
    <row r="17" spans="2:8" x14ac:dyDescent="0.35">
      <c r="B17" s="13" t="s">
        <v>13</v>
      </c>
      <c r="C17" s="14"/>
      <c r="D17" s="14"/>
      <c r="E17" s="14"/>
      <c r="F17" s="14"/>
      <c r="G17" s="14"/>
      <c r="H17" s="15"/>
    </row>
    <row r="18" spans="2:8" x14ac:dyDescent="0.35">
      <c r="B18" s="11"/>
      <c r="H18" s="44"/>
    </row>
    <row r="19" spans="2:8" ht="29" x14ac:dyDescent="0.35">
      <c r="B19" s="11"/>
      <c r="C19" s="54" t="s">
        <v>14</v>
      </c>
      <c r="D19" s="54" t="s">
        <v>15</v>
      </c>
      <c r="E19" s="54" t="s">
        <v>16</v>
      </c>
      <c r="F19" s="55" t="s">
        <v>17</v>
      </c>
      <c r="G19" s="56" t="s">
        <v>18</v>
      </c>
      <c r="H19" s="44"/>
    </row>
    <row r="20" spans="2:8" x14ac:dyDescent="0.35">
      <c r="B20" s="11"/>
      <c r="C20" s="53" t="s">
        <v>19</v>
      </c>
      <c r="D20" s="53" t="s">
        <v>20</v>
      </c>
      <c r="E20" s="51" t="s">
        <v>21</v>
      </c>
      <c r="F20" s="45" t="s">
        <v>22</v>
      </c>
      <c r="G20" s="4" t="s">
        <v>23</v>
      </c>
      <c r="H20" s="44"/>
    </row>
    <row r="21" spans="2:8" x14ac:dyDescent="0.35">
      <c r="B21" s="11"/>
      <c r="C21" s="53" t="s">
        <v>24</v>
      </c>
      <c r="D21" s="53" t="s">
        <v>12</v>
      </c>
      <c r="E21" s="51" t="s">
        <v>25</v>
      </c>
      <c r="F21" s="45" t="s">
        <v>26</v>
      </c>
      <c r="G21" s="4" t="s">
        <v>23</v>
      </c>
      <c r="H21" s="44"/>
    </row>
    <row r="22" spans="2:8" x14ac:dyDescent="0.35">
      <c r="B22" s="11"/>
      <c r="C22" s="53" t="s">
        <v>27</v>
      </c>
      <c r="D22" s="53" t="s">
        <v>28</v>
      </c>
      <c r="E22" s="51" t="s">
        <v>29</v>
      </c>
      <c r="F22" s="45" t="s">
        <v>22</v>
      </c>
      <c r="G22" s="4" t="s">
        <v>23</v>
      </c>
      <c r="H22" s="44"/>
    </row>
    <row r="23" spans="2:8" x14ac:dyDescent="0.35">
      <c r="B23" s="11"/>
      <c r="C23" s="53" t="s">
        <v>30</v>
      </c>
      <c r="D23" s="53" t="s">
        <v>31</v>
      </c>
      <c r="E23" s="51" t="s">
        <v>32</v>
      </c>
      <c r="F23" s="45" t="s">
        <v>33</v>
      </c>
      <c r="G23" s="4" t="s">
        <v>23</v>
      </c>
      <c r="H23" s="44"/>
    </row>
    <row r="24" spans="2:8" x14ac:dyDescent="0.35">
      <c r="B24" s="11"/>
      <c r="C24" s="53" t="s">
        <v>34</v>
      </c>
      <c r="D24" s="53" t="s">
        <v>35</v>
      </c>
      <c r="E24" s="51" t="s">
        <v>36</v>
      </c>
      <c r="F24" s="45" t="s">
        <v>22</v>
      </c>
      <c r="G24" s="4" t="s">
        <v>23</v>
      </c>
      <c r="H24" s="44"/>
    </row>
    <row r="25" spans="2:8" x14ac:dyDescent="0.35">
      <c r="B25" s="11"/>
      <c r="C25" s="53" t="s">
        <v>37</v>
      </c>
      <c r="D25" s="53" t="s">
        <v>38</v>
      </c>
      <c r="E25" s="51" t="s">
        <v>39</v>
      </c>
      <c r="F25" s="45" t="s">
        <v>22</v>
      </c>
      <c r="G25" s="4" t="s">
        <v>23</v>
      </c>
      <c r="H25" s="44"/>
    </row>
    <row r="26" spans="2:8" x14ac:dyDescent="0.35">
      <c r="B26" s="11"/>
      <c r="C26" s="53" t="s">
        <v>40</v>
      </c>
      <c r="D26" s="53" t="s">
        <v>41</v>
      </c>
      <c r="E26" s="51" t="s">
        <v>42</v>
      </c>
      <c r="F26" s="45" t="s">
        <v>43</v>
      </c>
      <c r="G26" s="4" t="s">
        <v>23</v>
      </c>
      <c r="H26" s="44"/>
    </row>
    <row r="27" spans="2:8" x14ac:dyDescent="0.35">
      <c r="B27" s="11"/>
      <c r="C27" s="53" t="s">
        <v>44</v>
      </c>
      <c r="D27" s="53" t="s">
        <v>45</v>
      </c>
      <c r="E27" s="51" t="s">
        <v>46</v>
      </c>
      <c r="F27" s="45" t="s">
        <v>22</v>
      </c>
      <c r="G27" s="4" t="s">
        <v>23</v>
      </c>
      <c r="H27" s="44"/>
    </row>
    <row r="28" spans="2:8" ht="56.5" customHeight="1" x14ac:dyDescent="0.35">
      <c r="B28" s="11"/>
      <c r="C28" s="53" t="s">
        <v>47</v>
      </c>
      <c r="D28" s="53" t="s">
        <v>48</v>
      </c>
      <c r="E28" s="51" t="s">
        <v>49</v>
      </c>
      <c r="F28" s="45" t="s">
        <v>22</v>
      </c>
      <c r="G28" s="4" t="s">
        <v>23</v>
      </c>
      <c r="H28" s="44"/>
    </row>
    <row r="29" spans="2:8" ht="72.5" x14ac:dyDescent="0.35">
      <c r="B29" s="11"/>
      <c r="C29" s="53" t="s">
        <v>50</v>
      </c>
      <c r="D29" s="53" t="s">
        <v>51</v>
      </c>
      <c r="E29" s="51" t="s">
        <v>52</v>
      </c>
      <c r="F29" s="45" t="s">
        <v>22</v>
      </c>
      <c r="G29" s="4" t="s">
        <v>23</v>
      </c>
      <c r="H29" s="44"/>
    </row>
    <row r="30" spans="2:8" x14ac:dyDescent="0.35">
      <c r="B30" s="11"/>
      <c r="C30" s="53" t="s">
        <v>53</v>
      </c>
      <c r="D30" s="53" t="s">
        <v>54</v>
      </c>
      <c r="E30" s="51" t="s">
        <v>55</v>
      </c>
      <c r="F30" s="45" t="s">
        <v>33</v>
      </c>
      <c r="G30" s="4" t="s">
        <v>23</v>
      </c>
      <c r="H30" s="44"/>
    </row>
    <row r="31" spans="2:8" ht="29" x14ac:dyDescent="0.35">
      <c r="B31" s="11"/>
      <c r="C31" s="53" t="s">
        <v>56</v>
      </c>
      <c r="D31" s="53" t="s">
        <v>57</v>
      </c>
      <c r="E31" s="51" t="s">
        <v>58</v>
      </c>
      <c r="F31" s="45" t="s">
        <v>22</v>
      </c>
      <c r="G31" s="4" t="s">
        <v>23</v>
      </c>
      <c r="H31" s="44"/>
    </row>
    <row r="32" spans="2:8" x14ac:dyDescent="0.35">
      <c r="B32" s="11"/>
      <c r="C32" s="53" t="s">
        <v>59</v>
      </c>
      <c r="D32" s="53" t="s">
        <v>60</v>
      </c>
      <c r="E32" s="51" t="s">
        <v>61</v>
      </c>
      <c r="F32" s="45" t="s">
        <v>33</v>
      </c>
      <c r="G32" s="4" t="s">
        <v>23</v>
      </c>
      <c r="H32" s="44"/>
    </row>
    <row r="33" spans="2:8" x14ac:dyDescent="0.35">
      <c r="B33" s="11"/>
      <c r="C33" s="53" t="s">
        <v>62</v>
      </c>
      <c r="D33" s="53" t="s">
        <v>63</v>
      </c>
      <c r="E33" s="51" t="s">
        <v>64</v>
      </c>
      <c r="F33" s="45" t="s">
        <v>33</v>
      </c>
      <c r="G33" s="4" t="s">
        <v>23</v>
      </c>
      <c r="H33" s="44"/>
    </row>
    <row r="34" spans="2:8" x14ac:dyDescent="0.35">
      <c r="B34" s="11"/>
      <c r="C34" s="53" t="s">
        <v>65</v>
      </c>
      <c r="D34" s="53" t="s">
        <v>66</v>
      </c>
      <c r="E34" s="51" t="s">
        <v>67</v>
      </c>
      <c r="F34" s="45" t="s">
        <v>33</v>
      </c>
      <c r="G34" s="4" t="s">
        <v>23</v>
      </c>
      <c r="H34" s="44"/>
    </row>
    <row r="35" spans="2:8" ht="29" x14ac:dyDescent="0.35">
      <c r="B35" s="11"/>
      <c r="C35" s="53" t="s">
        <v>68</v>
      </c>
      <c r="D35" s="53" t="s">
        <v>69</v>
      </c>
      <c r="E35" s="51" t="s">
        <v>70</v>
      </c>
      <c r="F35" s="45" t="s">
        <v>33</v>
      </c>
      <c r="G35" s="4" t="s">
        <v>23</v>
      </c>
      <c r="H35" s="44"/>
    </row>
    <row r="36" spans="2:8" x14ac:dyDescent="0.35">
      <c r="B36" s="11"/>
      <c r="C36" s="53" t="s">
        <v>71</v>
      </c>
      <c r="D36" s="53" t="s">
        <v>72</v>
      </c>
      <c r="E36" s="51" t="s">
        <v>73</v>
      </c>
      <c r="F36" s="45" t="s">
        <v>33</v>
      </c>
      <c r="G36" s="4" t="s">
        <v>23</v>
      </c>
      <c r="H36" s="44"/>
    </row>
    <row r="37" spans="2:8" x14ac:dyDescent="0.35">
      <c r="B37" s="11"/>
      <c r="C37" s="53" t="s">
        <v>74</v>
      </c>
      <c r="D37" s="53" t="s">
        <v>75</v>
      </c>
      <c r="E37" s="51" t="s">
        <v>76</v>
      </c>
      <c r="F37" s="45" t="s">
        <v>33</v>
      </c>
      <c r="G37" s="4" t="s">
        <v>23</v>
      </c>
      <c r="H37" s="44"/>
    </row>
    <row r="38" spans="2:8" x14ac:dyDescent="0.35">
      <c r="B38" s="11"/>
      <c r="C38" s="53" t="s">
        <v>77</v>
      </c>
      <c r="D38" s="53" t="s">
        <v>78</v>
      </c>
      <c r="E38" s="51" t="s">
        <v>79</v>
      </c>
      <c r="F38" s="45" t="s">
        <v>33</v>
      </c>
      <c r="G38" s="4" t="s">
        <v>80</v>
      </c>
      <c r="H38" s="44"/>
    </row>
    <row r="39" spans="2:8" x14ac:dyDescent="0.35">
      <c r="B39" s="11"/>
      <c r="C39" s="53" t="s">
        <v>81</v>
      </c>
      <c r="D39" s="53" t="s">
        <v>82</v>
      </c>
      <c r="E39" s="51" t="s">
        <v>83</v>
      </c>
      <c r="F39" s="45" t="s">
        <v>33</v>
      </c>
      <c r="G39" s="4" t="s">
        <v>84</v>
      </c>
      <c r="H39" s="44"/>
    </row>
    <row r="40" spans="2:8" x14ac:dyDescent="0.35">
      <c r="B40" s="11"/>
      <c r="C40" s="53" t="s">
        <v>85</v>
      </c>
      <c r="D40" s="53" t="s">
        <v>86</v>
      </c>
      <c r="E40" s="51" t="s">
        <v>87</v>
      </c>
      <c r="F40" s="45" t="s">
        <v>33</v>
      </c>
      <c r="G40" s="4" t="s">
        <v>11</v>
      </c>
      <c r="H40" s="44"/>
    </row>
    <row r="41" spans="2:8" ht="29" x14ac:dyDescent="0.35">
      <c r="B41" s="11"/>
      <c r="C41" s="53" t="s">
        <v>88</v>
      </c>
      <c r="D41" s="53" t="s">
        <v>89</v>
      </c>
      <c r="E41" s="51" t="s">
        <v>90</v>
      </c>
      <c r="F41" s="45" t="s">
        <v>22</v>
      </c>
      <c r="G41" s="4" t="s">
        <v>23</v>
      </c>
      <c r="H41" s="44"/>
    </row>
    <row r="42" spans="2:8" x14ac:dyDescent="0.35">
      <c r="B42" s="11"/>
      <c r="C42" s="53" t="s">
        <v>91</v>
      </c>
      <c r="D42" s="53" t="s">
        <v>92</v>
      </c>
      <c r="E42" s="51" t="s">
        <v>93</v>
      </c>
      <c r="F42" s="45" t="s">
        <v>22</v>
      </c>
      <c r="G42" s="4" t="s">
        <v>23</v>
      </c>
      <c r="H42" s="44"/>
    </row>
    <row r="43" spans="2:8" x14ac:dyDescent="0.35">
      <c r="B43" s="11"/>
      <c r="C43" s="53" t="s">
        <v>94</v>
      </c>
      <c r="D43" s="53" t="s">
        <v>95</v>
      </c>
      <c r="E43" s="51" t="s">
        <v>96</v>
      </c>
      <c r="F43" s="45" t="s">
        <v>22</v>
      </c>
      <c r="G43" s="4" t="s">
        <v>80</v>
      </c>
      <c r="H43" s="44"/>
    </row>
    <row r="44" spans="2:8" x14ac:dyDescent="0.35">
      <c r="B44" s="11"/>
      <c r="C44" s="53" t="s">
        <v>97</v>
      </c>
      <c r="D44" s="53" t="s">
        <v>98</v>
      </c>
      <c r="E44" s="51" t="s">
        <v>99</v>
      </c>
      <c r="F44" s="45" t="s">
        <v>22</v>
      </c>
      <c r="G44" s="4" t="s">
        <v>84</v>
      </c>
      <c r="H44" s="44"/>
    </row>
    <row r="45" spans="2:8" x14ac:dyDescent="0.35">
      <c r="B45" s="11"/>
      <c r="C45" s="53" t="s">
        <v>100</v>
      </c>
      <c r="D45" s="53" t="s">
        <v>101</v>
      </c>
      <c r="E45" s="51" t="s">
        <v>102</v>
      </c>
      <c r="F45" s="45" t="s">
        <v>22</v>
      </c>
      <c r="G45" s="4" t="s">
        <v>11</v>
      </c>
      <c r="H45" s="44"/>
    </row>
    <row r="46" spans="2:8" x14ac:dyDescent="0.35">
      <c r="B46" s="11"/>
      <c r="C46" s="53" t="s">
        <v>103</v>
      </c>
      <c r="D46" s="53" t="s">
        <v>104</v>
      </c>
      <c r="E46" s="51" t="s">
        <v>105</v>
      </c>
      <c r="F46" s="45" t="s">
        <v>22</v>
      </c>
      <c r="G46" s="4" t="s">
        <v>106</v>
      </c>
      <c r="H46" s="44"/>
    </row>
    <row r="47" spans="2:8" ht="29" x14ac:dyDescent="0.35">
      <c r="B47" s="11"/>
      <c r="C47" s="53" t="s">
        <v>107</v>
      </c>
      <c r="D47" s="53" t="s">
        <v>108</v>
      </c>
      <c r="E47" s="51" t="s">
        <v>109</v>
      </c>
      <c r="F47" s="45" t="s">
        <v>22</v>
      </c>
      <c r="G47" s="4" t="s">
        <v>110</v>
      </c>
      <c r="H47" s="44"/>
    </row>
    <row r="48" spans="2:8" x14ac:dyDescent="0.35">
      <c r="B48" s="11"/>
      <c r="C48" s="47" t="s">
        <v>111</v>
      </c>
      <c r="D48" s="47"/>
      <c r="E48" s="47"/>
      <c r="F48" s="48"/>
      <c r="H48" s="44"/>
    </row>
    <row r="49" spans="2:8" x14ac:dyDescent="0.35">
      <c r="B49" s="11"/>
      <c r="F49" s="45"/>
      <c r="H49" s="44"/>
    </row>
    <row r="50" spans="2:8" ht="15" thickBot="1" x14ac:dyDescent="0.4">
      <c r="B50" s="12"/>
      <c r="C50" s="57"/>
      <c r="D50" s="57"/>
      <c r="E50" s="57"/>
      <c r="F50" s="57"/>
      <c r="G50" s="57"/>
      <c r="H50" s="58"/>
    </row>
  </sheetData>
  <mergeCells count="4">
    <mergeCell ref="C5:H5"/>
    <mergeCell ref="C8:H8"/>
    <mergeCell ref="C6:H6"/>
    <mergeCell ref="C7:H7"/>
  </mergeCells>
  <phoneticPr fontId="5" type="noConversion"/>
  <pageMargins left="0.7" right="0.7" top="0.75" bottom="0.75" header="0.3" footer="0.3"/>
  <pageSetup scale="48"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I128"/>
  <sheetViews>
    <sheetView showGridLines="0" tabSelected="1" zoomScale="80" zoomScaleNormal="80" workbookViewId="0">
      <selection activeCell="D2" sqref="D2"/>
    </sheetView>
  </sheetViews>
  <sheetFormatPr defaultColWidth="9.1796875" defaultRowHeight="14.5" x14ac:dyDescent="0.35"/>
  <cols>
    <col min="1" max="1" width="9.26953125" style="1" customWidth="1"/>
    <col min="2" max="2" width="13.453125" style="1" customWidth="1"/>
    <col min="3" max="3" width="36.81640625" style="1" bestFit="1" customWidth="1"/>
    <col min="4" max="4" width="18" style="1" bestFit="1" customWidth="1"/>
    <col min="5" max="5" width="46.54296875" customWidth="1"/>
    <col min="6" max="6" width="24.54296875" style="4" bestFit="1" customWidth="1"/>
    <col min="7" max="7" width="25.54296875" style="4" customWidth="1"/>
    <col min="8" max="8" width="64.1796875" style="1" bestFit="1" customWidth="1"/>
    <col min="9" max="9" width="17.81640625" style="1" bestFit="1" customWidth="1"/>
    <col min="10" max="10" width="96.453125" style="1" bestFit="1" customWidth="1"/>
    <col min="11" max="11" width="23.1796875" style="1" customWidth="1"/>
    <col min="12" max="12" width="29.1796875" style="1" customWidth="1"/>
    <col min="13" max="16" width="20.453125" style="1" customWidth="1"/>
    <col min="17" max="17" width="20.453125" style="3" customWidth="1"/>
    <col min="18" max="21" width="20.453125" style="1" customWidth="1"/>
    <col min="22" max="22" width="45" style="1" customWidth="1"/>
    <col min="23" max="23" width="27.453125" style="1" bestFit="1" customWidth="1"/>
    <col min="24" max="24" width="30" style="1" bestFit="1" customWidth="1"/>
    <col min="25" max="25" width="32.6328125" style="1" customWidth="1"/>
    <col min="26" max="26" width="27.453125" style="29" bestFit="1" customWidth="1"/>
    <col min="27" max="27" width="13.1796875" style="1" bestFit="1" customWidth="1"/>
    <col min="28" max="28" width="31.26953125" style="1" bestFit="1" customWidth="1"/>
    <col min="29" max="29" width="30.81640625" style="1" bestFit="1" customWidth="1"/>
    <col min="30" max="30" width="13.7265625" style="1" bestFit="1" customWidth="1"/>
    <col min="31" max="32" width="19.81640625" style="1" bestFit="1" customWidth="1"/>
    <col min="33" max="33" width="20.54296875" style="1" bestFit="1" customWidth="1"/>
    <col min="34" max="34" width="14.54296875" style="1" bestFit="1" customWidth="1"/>
    <col min="35" max="35" width="83.453125" style="1" customWidth="1"/>
    <col min="36" max="16384" width="9.1796875" style="1"/>
  </cols>
  <sheetData>
    <row r="1" spans="1:35" s="9" customFormat="1" ht="43.5" x14ac:dyDescent="0.35">
      <c r="A1" s="7" t="s">
        <v>20</v>
      </c>
      <c r="B1" s="7" t="s">
        <v>12</v>
      </c>
      <c r="C1" s="7" t="s">
        <v>28</v>
      </c>
      <c r="D1" s="7" t="s">
        <v>31</v>
      </c>
      <c r="E1" s="7" t="s">
        <v>35</v>
      </c>
      <c r="F1" s="7" t="s">
        <v>38</v>
      </c>
      <c r="G1" s="7" t="s">
        <v>41</v>
      </c>
      <c r="H1" s="7" t="s">
        <v>45</v>
      </c>
      <c r="I1" s="7" t="s">
        <v>48</v>
      </c>
      <c r="J1" s="7" t="s">
        <v>51</v>
      </c>
      <c r="K1" s="7" t="s">
        <v>54</v>
      </c>
      <c r="L1" s="7" t="s">
        <v>57</v>
      </c>
      <c r="M1" s="41" t="s">
        <v>60</v>
      </c>
      <c r="N1" s="41" t="s">
        <v>63</v>
      </c>
      <c r="O1" s="41" t="s">
        <v>66</v>
      </c>
      <c r="P1" s="41" t="s">
        <v>69</v>
      </c>
      <c r="Q1" s="41" t="s">
        <v>72</v>
      </c>
      <c r="R1" s="40" t="s">
        <v>75</v>
      </c>
      <c r="S1" s="40" t="s">
        <v>78</v>
      </c>
      <c r="T1" s="40" t="s">
        <v>82</v>
      </c>
      <c r="U1" s="40" t="s">
        <v>86</v>
      </c>
      <c r="V1" s="42" t="s">
        <v>112</v>
      </c>
      <c r="W1" s="43" t="s">
        <v>113</v>
      </c>
      <c r="X1" s="43" t="s">
        <v>114</v>
      </c>
      <c r="Y1" s="43" t="s">
        <v>115</v>
      </c>
      <c r="Z1" s="43" t="s">
        <v>116</v>
      </c>
      <c r="AA1" s="7" t="s">
        <v>104</v>
      </c>
      <c r="AB1" s="7" t="s">
        <v>108</v>
      </c>
      <c r="AC1" s="6" t="s">
        <v>117</v>
      </c>
      <c r="AD1" s="8" t="s">
        <v>118</v>
      </c>
      <c r="AE1" s="28" t="s">
        <v>119</v>
      </c>
      <c r="AF1" s="7" t="s">
        <v>120</v>
      </c>
      <c r="AG1" s="7" t="s">
        <v>121</v>
      </c>
      <c r="AH1" s="7" t="s">
        <v>122</v>
      </c>
      <c r="AI1" s="7" t="s">
        <v>354</v>
      </c>
    </row>
    <row r="2" spans="1:35" s="2" customFormat="1" ht="43.5" x14ac:dyDescent="0.35">
      <c r="A2" s="5" t="str">
        <f>'READ ME FIRST'!$D$12</f>
        <v>LU</v>
      </c>
      <c r="B2" s="46">
        <f>'READ ME FIRST'!$D$15</f>
        <v>44866</v>
      </c>
      <c r="C2" s="37" t="s">
        <v>133</v>
      </c>
      <c r="D2" s="38" t="s">
        <v>242</v>
      </c>
      <c r="E2" s="60" t="s">
        <v>134</v>
      </c>
      <c r="F2" s="32"/>
      <c r="G2" s="39">
        <f>IF(Table2[[#This Row],[WMPInitiativeActivity]]="","x",IF(Table2[[#This Row],[WMPInitiativeActivity]]="other", Table2[[#This Row],[ActivityNameifOther]], INDEX('Initiative mapping-DO NOT EDIT'!$C$3:$C$89,MATCH(Table2[[#This Row],[WMPInitiativeActivity]],'Initiative mapping-DO NOT EDIT'!$D$3:$D$89,0))))</f>
        <v>1</v>
      </c>
      <c r="H2" s="60" t="s">
        <v>134</v>
      </c>
      <c r="I2" s="67" t="s">
        <v>311</v>
      </c>
      <c r="J2"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LU_Risk Assessment &amp; Mapping_A summarized risk map that shows the overall ignition probability and estimated wildfire consequence along the electric lines and equipment  _Risk_01_2022</v>
      </c>
      <c r="K2" s="62">
        <v>80</v>
      </c>
      <c r="L2" s="62" t="s">
        <v>243</v>
      </c>
      <c r="M2" s="63" t="s">
        <v>244</v>
      </c>
      <c r="N2" s="62" t="s">
        <v>244</v>
      </c>
      <c r="O2" s="62" t="s">
        <v>244</v>
      </c>
      <c r="P2" s="62" t="s">
        <v>244</v>
      </c>
      <c r="Q2" s="64" t="s">
        <v>244</v>
      </c>
      <c r="R2" s="62" t="s">
        <v>244</v>
      </c>
      <c r="S2" s="62" t="s">
        <v>244</v>
      </c>
      <c r="T2" s="62" t="s">
        <v>244</v>
      </c>
      <c r="U2" s="62" t="s">
        <v>244</v>
      </c>
      <c r="V2" s="65" t="s">
        <v>245</v>
      </c>
      <c r="W2" s="62" t="s">
        <v>244</v>
      </c>
      <c r="X2" s="62" t="s">
        <v>244</v>
      </c>
      <c r="Y2" s="62" t="s">
        <v>244</v>
      </c>
      <c r="Z2" s="62" t="s">
        <v>244</v>
      </c>
      <c r="AA2" s="64" t="s">
        <v>246</v>
      </c>
      <c r="AB2" s="31"/>
      <c r="AC2" s="5"/>
      <c r="AD2" s="5"/>
      <c r="AE2" s="30"/>
      <c r="AF2" s="34"/>
      <c r="AG2" s="35"/>
      <c r="AH2" s="35"/>
      <c r="AI2" s="35"/>
    </row>
    <row r="3" spans="1:35" s="2" customFormat="1" x14ac:dyDescent="0.35">
      <c r="A3" s="5" t="str">
        <f>'READ ME FIRST'!$D$12</f>
        <v>LU</v>
      </c>
      <c r="B3" s="46">
        <f>'READ ME FIRST'!$D$15</f>
        <v>44866</v>
      </c>
      <c r="C3" s="37" t="s">
        <v>127</v>
      </c>
      <c r="D3" s="38" t="s">
        <v>247</v>
      </c>
      <c r="E3" s="60" t="s">
        <v>148</v>
      </c>
      <c r="F3" s="32"/>
      <c r="G3" s="39">
        <f>IF(Table2[[#This Row],[WMPInitiativeActivity]]="","x",IF(Table2[[#This Row],[WMPInitiativeActivity]]="other", Table2[[#This Row],[ActivityNameifOther]], INDEX('Initiative mapping-DO NOT EDIT'!$C$3:$C$89,MATCH(Table2[[#This Row],[WMPInitiativeActivity]],'Initiative mapping-DO NOT EDIT'!$D$3:$D$89,0))))</f>
        <v>1</v>
      </c>
      <c r="H3" s="60" t="s">
        <v>148</v>
      </c>
      <c r="I3" s="67" t="s">
        <v>312</v>
      </c>
      <c r="J3"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Forecasting_Advanced weather monitoring and weather stations _SAF_01_2022</v>
      </c>
      <c r="K3" s="62">
        <v>81</v>
      </c>
      <c r="L3" s="62" t="s">
        <v>248</v>
      </c>
      <c r="M3" s="62">
        <v>10</v>
      </c>
      <c r="N3" s="62">
        <v>0</v>
      </c>
      <c r="O3" s="62">
        <v>2</v>
      </c>
      <c r="P3" s="62">
        <v>8</v>
      </c>
      <c r="Q3" s="64">
        <v>10</v>
      </c>
      <c r="R3" s="62">
        <v>0</v>
      </c>
      <c r="S3" s="62">
        <v>0</v>
      </c>
      <c r="T3" s="62">
        <v>0</v>
      </c>
      <c r="U3" s="62" t="s">
        <v>244</v>
      </c>
      <c r="V3" s="65" t="s">
        <v>244</v>
      </c>
      <c r="W3" s="62" t="s">
        <v>244</v>
      </c>
      <c r="X3" s="62" t="s">
        <v>244</v>
      </c>
      <c r="Y3" s="62" t="s">
        <v>244</v>
      </c>
      <c r="Z3" s="62" t="s">
        <v>244</v>
      </c>
      <c r="AA3" s="64" t="s">
        <v>246</v>
      </c>
      <c r="AB3" s="31"/>
      <c r="AC3" s="5"/>
      <c r="AD3" s="5"/>
      <c r="AE3" s="30"/>
      <c r="AF3" s="34"/>
      <c r="AG3" s="35"/>
      <c r="AH3" s="35"/>
      <c r="AI3" s="35"/>
    </row>
    <row r="4" spans="1:35" s="2" customFormat="1" x14ac:dyDescent="0.35">
      <c r="A4" s="5" t="str">
        <f>'READ ME FIRST'!$D$12</f>
        <v>LU</v>
      </c>
      <c r="B4" s="46">
        <f>'READ ME FIRST'!$D$15</f>
        <v>44866</v>
      </c>
      <c r="C4" s="37" t="s">
        <v>127</v>
      </c>
      <c r="D4" s="38" t="s">
        <v>249</v>
      </c>
      <c r="E4" s="60" t="s">
        <v>152</v>
      </c>
      <c r="F4" s="32"/>
      <c r="G4" s="39">
        <f>IF(Table2[[#This Row],[WMPInitiativeActivity]]="","x",IF(Table2[[#This Row],[WMPInitiativeActivity]]="other", Table2[[#This Row],[ActivityNameifOther]], INDEX('Initiative mapping-DO NOT EDIT'!$C$3:$C$89,MATCH(Table2[[#This Row],[WMPInitiativeActivity]],'Initiative mapping-DO NOT EDIT'!$D$3:$D$89,0))))</f>
        <v>2</v>
      </c>
      <c r="H4" s="60" t="s">
        <v>152</v>
      </c>
      <c r="I4" s="67" t="s">
        <v>313</v>
      </c>
      <c r="J4"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Forecasting_Continuous monitoring sensors _SAF_02_2022</v>
      </c>
      <c r="K4" s="62">
        <v>82</v>
      </c>
      <c r="L4" s="62" t="s">
        <v>250</v>
      </c>
      <c r="M4" s="62">
        <v>10</v>
      </c>
      <c r="N4" s="62">
        <v>0</v>
      </c>
      <c r="O4" s="62">
        <v>5</v>
      </c>
      <c r="P4" s="62">
        <v>5</v>
      </c>
      <c r="Q4" s="64">
        <v>10</v>
      </c>
      <c r="R4" s="62">
        <v>0</v>
      </c>
      <c r="S4" s="62">
        <v>0</v>
      </c>
      <c r="T4" s="62">
        <v>0</v>
      </c>
      <c r="U4" s="62" t="s">
        <v>244</v>
      </c>
      <c r="V4" s="65" t="s">
        <v>244</v>
      </c>
      <c r="W4" s="62" t="s">
        <v>244</v>
      </c>
      <c r="X4" s="62" t="s">
        <v>244</v>
      </c>
      <c r="Y4" s="62" t="s">
        <v>244</v>
      </c>
      <c r="Z4" s="62" t="s">
        <v>244</v>
      </c>
      <c r="AA4" s="64" t="s">
        <v>246</v>
      </c>
      <c r="AB4" s="31"/>
      <c r="AC4" s="5"/>
      <c r="AD4" s="5"/>
      <c r="AE4" s="30"/>
      <c r="AF4" s="34"/>
      <c r="AG4" s="35"/>
      <c r="AH4" s="35"/>
      <c r="AI4" s="35"/>
    </row>
    <row r="5" spans="1:35" s="2" customFormat="1" ht="29" x14ac:dyDescent="0.35">
      <c r="A5" s="5" t="str">
        <f>'READ ME FIRST'!$D$12</f>
        <v>LU</v>
      </c>
      <c r="B5" s="46">
        <f>'READ ME FIRST'!$D$15</f>
        <v>44866</v>
      </c>
      <c r="C5" s="37" t="s">
        <v>127</v>
      </c>
      <c r="D5" s="38" t="s">
        <v>251</v>
      </c>
      <c r="E5" s="60" t="s">
        <v>156</v>
      </c>
      <c r="F5" s="32"/>
      <c r="G5" s="39">
        <f>IF(Table2[[#This Row],[WMPInitiativeActivity]]="","x",IF(Table2[[#This Row],[WMPInitiativeActivity]]="other", Table2[[#This Row],[ActivityNameifOther]], INDEX('Initiative mapping-DO NOT EDIT'!$C$3:$C$89,MATCH(Table2[[#This Row],[WMPInitiativeActivity]],'Initiative mapping-DO NOT EDIT'!$D$3:$D$89,0))))</f>
        <v>3</v>
      </c>
      <c r="H5" s="60" t="s">
        <v>156</v>
      </c>
      <c r="I5" s="67" t="s">
        <v>314</v>
      </c>
      <c r="J5"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Forecasting_Fault indicators for detecting faults on electric lines and equipment  _SAF_03_2022</v>
      </c>
      <c r="K5" s="62">
        <v>83</v>
      </c>
      <c r="L5" s="62" t="s">
        <v>252</v>
      </c>
      <c r="M5" s="62">
        <v>2</v>
      </c>
      <c r="N5" s="62">
        <v>0</v>
      </c>
      <c r="O5" s="62">
        <v>0</v>
      </c>
      <c r="P5" s="62">
        <v>0</v>
      </c>
      <c r="Q5" s="64">
        <v>2</v>
      </c>
      <c r="R5" s="62">
        <v>0</v>
      </c>
      <c r="S5" s="62">
        <v>0</v>
      </c>
      <c r="T5" s="62">
        <v>0</v>
      </c>
      <c r="U5" s="62" t="s">
        <v>244</v>
      </c>
      <c r="V5" s="65" t="s">
        <v>244</v>
      </c>
      <c r="W5" s="62" t="s">
        <v>244</v>
      </c>
      <c r="X5" s="62" t="s">
        <v>244</v>
      </c>
      <c r="Y5" s="62" t="s">
        <v>244</v>
      </c>
      <c r="Z5" s="62" t="s">
        <v>244</v>
      </c>
      <c r="AA5" s="64" t="s">
        <v>246</v>
      </c>
      <c r="AB5" s="31"/>
      <c r="AC5" s="5"/>
      <c r="AD5" s="5"/>
      <c r="AE5" s="30"/>
      <c r="AF5" s="34"/>
      <c r="AG5" s="35"/>
      <c r="AH5" s="35"/>
      <c r="AI5" s="35"/>
    </row>
    <row r="6" spans="1:35" s="2" customFormat="1" ht="29" x14ac:dyDescent="0.35">
      <c r="A6" s="5" t="str">
        <f>'READ ME FIRST'!$D$12</f>
        <v>LU</v>
      </c>
      <c r="B6" s="46">
        <f>'READ ME FIRST'!$D$15</f>
        <v>44866</v>
      </c>
      <c r="C6" s="37" t="s">
        <v>127</v>
      </c>
      <c r="D6" s="38" t="s">
        <v>253</v>
      </c>
      <c r="E6" s="60" t="s">
        <v>160</v>
      </c>
      <c r="F6" s="32"/>
      <c r="G6" s="39">
        <f>IF(Table2[[#This Row],[WMPInitiativeActivity]]="","x",IF(Table2[[#This Row],[WMPInitiativeActivity]]="other", Table2[[#This Row],[ActivityNameifOther]], INDEX('Initiative mapping-DO NOT EDIT'!$C$3:$C$89,MATCH(Table2[[#This Row],[WMPInitiativeActivity]],'Initiative mapping-DO NOT EDIT'!$D$3:$D$89,0))))</f>
        <v>4</v>
      </c>
      <c r="H6" s="60" t="s">
        <v>160</v>
      </c>
      <c r="I6" s="67" t="s">
        <v>315</v>
      </c>
      <c r="J6"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Forecasting_Forecast of a fire risk index, fire potential index, or similar  _SAF_04_2022</v>
      </c>
      <c r="K6" s="62">
        <v>84</v>
      </c>
      <c r="L6" s="62" t="s">
        <v>243</v>
      </c>
      <c r="M6" s="62" t="s">
        <v>244</v>
      </c>
      <c r="N6" s="62" t="s">
        <v>244</v>
      </c>
      <c r="O6" s="62" t="s">
        <v>244</v>
      </c>
      <c r="P6" s="62" t="s">
        <v>244</v>
      </c>
      <c r="Q6" s="64" t="s">
        <v>244</v>
      </c>
      <c r="R6" s="62" t="s">
        <v>244</v>
      </c>
      <c r="S6" s="62" t="s">
        <v>244</v>
      </c>
      <c r="T6" s="62" t="s">
        <v>244</v>
      </c>
      <c r="U6" s="62" t="s">
        <v>244</v>
      </c>
      <c r="V6" s="65" t="s">
        <v>254</v>
      </c>
      <c r="W6" s="62" t="s">
        <v>244</v>
      </c>
      <c r="X6" s="62" t="s">
        <v>244</v>
      </c>
      <c r="Y6" s="62" t="s">
        <v>244</v>
      </c>
      <c r="Z6" s="62" t="s">
        <v>244</v>
      </c>
      <c r="AA6" s="64" t="s">
        <v>246</v>
      </c>
      <c r="AB6" s="31"/>
      <c r="AC6" s="5"/>
      <c r="AD6" s="5"/>
      <c r="AE6" s="30"/>
      <c r="AF6" s="34"/>
      <c r="AG6" s="35"/>
      <c r="AH6" s="35"/>
      <c r="AI6" s="35"/>
    </row>
    <row r="7" spans="1:35" s="2" customFormat="1" ht="29" x14ac:dyDescent="0.35">
      <c r="A7" s="5" t="str">
        <f>'READ ME FIRST'!$D$12</f>
        <v>LU</v>
      </c>
      <c r="B7" s="46">
        <f>'READ ME FIRST'!$D$15</f>
        <v>44866</v>
      </c>
      <c r="C7" s="37" t="s">
        <v>127</v>
      </c>
      <c r="D7" s="38" t="s">
        <v>255</v>
      </c>
      <c r="E7" s="60" t="s">
        <v>163</v>
      </c>
      <c r="F7" s="32"/>
      <c r="G7" s="39">
        <f>IF(Table2[[#This Row],[WMPInitiativeActivity]]="","x",IF(Table2[[#This Row],[WMPInitiativeActivity]]="other", Table2[[#This Row],[ActivityNameifOther]], INDEX('Initiative mapping-DO NOT EDIT'!$C$3:$C$89,MATCH(Table2[[#This Row],[WMPInitiativeActivity]],'Initiative mapping-DO NOT EDIT'!$D$3:$D$89,0))))</f>
        <v>5</v>
      </c>
      <c r="H7" s="60" t="s">
        <v>163</v>
      </c>
      <c r="I7" s="67" t="s">
        <v>316</v>
      </c>
      <c r="J7"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LU_Situational Awareness &amp; Forecasting_Personnel monitoring areas of electric lines and equipment in elevated fire risk conditions  _SAF_05_2022</v>
      </c>
      <c r="K7" s="62">
        <v>85</v>
      </c>
      <c r="L7" s="62" t="s">
        <v>243</v>
      </c>
      <c r="M7" s="62" t="s">
        <v>244</v>
      </c>
      <c r="N7" s="62" t="s">
        <v>244</v>
      </c>
      <c r="O7" s="62" t="s">
        <v>244</v>
      </c>
      <c r="P7" s="62" t="s">
        <v>244</v>
      </c>
      <c r="Q7" s="64" t="s">
        <v>244</v>
      </c>
      <c r="R7" s="62" t="s">
        <v>244</v>
      </c>
      <c r="S7" s="62" t="s">
        <v>244</v>
      </c>
      <c r="T7" s="62" t="s">
        <v>244</v>
      </c>
      <c r="U7" s="62" t="s">
        <v>244</v>
      </c>
      <c r="V7" s="65" t="s">
        <v>244</v>
      </c>
      <c r="W7" s="62" t="s">
        <v>244</v>
      </c>
      <c r="X7" s="62" t="s">
        <v>244</v>
      </c>
      <c r="Y7" s="62" t="s">
        <v>244</v>
      </c>
      <c r="Z7" s="62" t="s">
        <v>244</v>
      </c>
      <c r="AA7" s="64" t="s">
        <v>246</v>
      </c>
      <c r="AB7" s="31"/>
      <c r="AC7" s="5"/>
      <c r="AD7" s="5"/>
      <c r="AE7" s="30"/>
      <c r="AF7" s="34"/>
      <c r="AG7" s="35"/>
      <c r="AH7" s="35"/>
      <c r="AI7" s="35"/>
    </row>
    <row r="8" spans="1:35" s="2" customFormat="1" ht="29" x14ac:dyDescent="0.35">
      <c r="A8" s="5" t="str">
        <f>'READ ME FIRST'!$D$12</f>
        <v>LU</v>
      </c>
      <c r="B8" s="46">
        <f>'READ ME FIRST'!$D$15</f>
        <v>44866</v>
      </c>
      <c r="C8" s="37" t="s">
        <v>125</v>
      </c>
      <c r="D8" s="38" t="s">
        <v>256</v>
      </c>
      <c r="E8" s="60" t="s">
        <v>168</v>
      </c>
      <c r="F8" s="32"/>
      <c r="G8" s="39">
        <f>IF(Table2[[#This Row],[WMPInitiativeActivity]]="","x",IF(Table2[[#This Row],[WMPInitiativeActivity]]="other", Table2[[#This Row],[ActivityNameifOther]], INDEX('Initiative mapping-DO NOT EDIT'!$C$3:$C$89,MATCH(Table2[[#This Row],[WMPInitiativeActivity]],'Initiative mapping-DO NOT EDIT'!$D$3:$D$89,0))))</f>
        <v>2</v>
      </c>
      <c r="H8" s="60" t="s">
        <v>168</v>
      </c>
      <c r="I8" s="67" t="s">
        <v>317</v>
      </c>
      <c r="J8"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Hardening_Circuit breaker maintenance and installation to de-energize lines upon detecting a fault  _GDSH_02_2022</v>
      </c>
      <c r="K8" s="62">
        <v>86</v>
      </c>
      <c r="L8" s="62" t="s">
        <v>243</v>
      </c>
      <c r="M8" s="62" t="s">
        <v>244</v>
      </c>
      <c r="N8" s="62" t="s">
        <v>244</v>
      </c>
      <c r="O8" s="62" t="s">
        <v>244</v>
      </c>
      <c r="P8" s="62" t="s">
        <v>244</v>
      </c>
      <c r="Q8" s="64" t="s">
        <v>244</v>
      </c>
      <c r="R8" s="62" t="s">
        <v>244</v>
      </c>
      <c r="S8" s="62" t="s">
        <v>244</v>
      </c>
      <c r="T8" s="62" t="s">
        <v>244</v>
      </c>
      <c r="U8" s="62" t="s">
        <v>244</v>
      </c>
      <c r="V8" s="65" t="s">
        <v>244</v>
      </c>
      <c r="W8" s="62" t="s">
        <v>244</v>
      </c>
      <c r="X8" s="62" t="s">
        <v>244</v>
      </c>
      <c r="Y8" s="62" t="s">
        <v>244</v>
      </c>
      <c r="Z8" s="62" t="s">
        <v>244</v>
      </c>
      <c r="AA8" s="64" t="s">
        <v>246</v>
      </c>
      <c r="AB8" s="31"/>
      <c r="AC8" s="5"/>
      <c r="AD8" s="5"/>
      <c r="AE8" s="30"/>
      <c r="AF8" s="34"/>
      <c r="AG8" s="35"/>
      <c r="AH8" s="35"/>
      <c r="AI8" s="35"/>
    </row>
    <row r="9" spans="1:35" s="2" customFormat="1" x14ac:dyDescent="0.35">
      <c r="A9" s="5" t="str">
        <f>'READ ME FIRST'!$D$12</f>
        <v>LU</v>
      </c>
      <c r="B9" s="46">
        <f>'READ ME FIRST'!$D$15</f>
        <v>44866</v>
      </c>
      <c r="C9" s="37" t="s">
        <v>125</v>
      </c>
      <c r="D9" s="38" t="s">
        <v>257</v>
      </c>
      <c r="E9" s="60" t="s">
        <v>169</v>
      </c>
      <c r="F9" s="32"/>
      <c r="G9" s="39">
        <f>IF(Table2[[#This Row],[WMPInitiativeActivity]]="","x",IF(Table2[[#This Row],[WMPInitiativeActivity]]="other", Table2[[#This Row],[ActivityNameifOther]], INDEX('Initiative mapping-DO NOT EDIT'!$C$3:$C$89,MATCH(Table2[[#This Row],[WMPInitiativeActivity]],'Initiative mapping-DO NOT EDIT'!$D$3:$D$89,0))))</f>
        <v>3</v>
      </c>
      <c r="H9" s="60" t="s">
        <v>169</v>
      </c>
      <c r="I9" s="67" t="s">
        <v>318</v>
      </c>
      <c r="J9"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Hardening_Covered conductor installation  _GDSH_03_2022</v>
      </c>
      <c r="K9" s="62">
        <v>87</v>
      </c>
      <c r="L9" s="62" t="s">
        <v>258</v>
      </c>
      <c r="M9" s="62">
        <v>9.5500000000000007</v>
      </c>
      <c r="N9" s="62">
        <v>0.5</v>
      </c>
      <c r="O9" s="62">
        <v>0.5</v>
      </c>
      <c r="P9" s="62">
        <v>5</v>
      </c>
      <c r="Q9" s="64">
        <v>9.5500000000000007</v>
      </c>
      <c r="R9" s="64">
        <v>0.47</v>
      </c>
      <c r="S9" s="64">
        <v>1.88</v>
      </c>
      <c r="T9" s="62">
        <f>Table2[[#This Row],[QuantActualProgressQ1-2]]+3.08</f>
        <v>4.96</v>
      </c>
      <c r="U9" s="62" t="s">
        <v>244</v>
      </c>
      <c r="V9" s="65" t="s">
        <v>244</v>
      </c>
      <c r="W9" s="62" t="s">
        <v>244</v>
      </c>
      <c r="X9" s="62" t="s">
        <v>244</v>
      </c>
      <c r="Y9" s="62" t="s">
        <v>244</v>
      </c>
      <c r="Z9" s="62" t="s">
        <v>244</v>
      </c>
      <c r="AA9" s="64" t="s">
        <v>246</v>
      </c>
      <c r="AB9" s="31"/>
      <c r="AC9" s="5"/>
      <c r="AD9" s="5"/>
      <c r="AE9" s="30"/>
      <c r="AF9" s="34"/>
      <c r="AG9" s="35"/>
      <c r="AH9" s="35"/>
      <c r="AI9" s="35"/>
    </row>
    <row r="10" spans="1:35" customFormat="1" ht="29" x14ac:dyDescent="0.35">
      <c r="A10" s="5" t="str">
        <f>'READ ME FIRST'!$D$12</f>
        <v>LU</v>
      </c>
      <c r="B10" s="46">
        <f>'READ ME FIRST'!$D$15</f>
        <v>44866</v>
      </c>
      <c r="C10" s="37" t="s">
        <v>125</v>
      </c>
      <c r="D10" s="38" t="s">
        <v>259</v>
      </c>
      <c r="E10" s="60" t="s">
        <v>172</v>
      </c>
      <c r="F10" s="32"/>
      <c r="G10" s="39">
        <f>IF(Table2[[#This Row],[WMPInitiativeActivity]]="","x",IF(Table2[[#This Row],[WMPInitiativeActivity]]="other", Table2[[#This Row],[ActivityNameifOther]], INDEX('Initiative mapping-DO NOT EDIT'!$C$3:$C$89,MATCH(Table2[[#This Row],[WMPInitiativeActivity]],'Initiative mapping-DO NOT EDIT'!$D$3:$D$89,0))))</f>
        <v>6</v>
      </c>
      <c r="H10" s="60" t="s">
        <v>172</v>
      </c>
      <c r="I10" s="67" t="s">
        <v>319</v>
      </c>
      <c r="J10" s="3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Hardening_Distribution pole replacement and reinforcement, including with composite poles  _GDSH_06_2022</v>
      </c>
      <c r="K10" s="62">
        <v>90</v>
      </c>
      <c r="L10" s="62" t="s">
        <v>260</v>
      </c>
      <c r="M10" s="62">
        <v>231</v>
      </c>
      <c r="N10" s="62">
        <v>23</v>
      </c>
      <c r="O10" s="62">
        <v>75</v>
      </c>
      <c r="P10" s="62">
        <v>150</v>
      </c>
      <c r="Q10" s="64">
        <v>231</v>
      </c>
      <c r="R10" s="62">
        <v>29</v>
      </c>
      <c r="S10" s="62">
        <f>Table2[[#This Row],[QuantActualProgressQ1]]+59</f>
        <v>88</v>
      </c>
      <c r="T10" s="62">
        <f>64+Table2[[#This Row],[QuantActualProgressQ1-2]]</f>
        <v>152</v>
      </c>
      <c r="U10" s="62" t="s">
        <v>244</v>
      </c>
      <c r="V10" s="65" t="s">
        <v>244</v>
      </c>
      <c r="W10" s="62" t="s">
        <v>244</v>
      </c>
      <c r="X10" s="62" t="s">
        <v>244</v>
      </c>
      <c r="Y10" s="62" t="s">
        <v>244</v>
      </c>
      <c r="Z10" s="62" t="s">
        <v>244</v>
      </c>
      <c r="AA10" s="64" t="s">
        <v>246</v>
      </c>
      <c r="AB10" s="31"/>
      <c r="AC10" s="5"/>
      <c r="AD10" s="5"/>
      <c r="AE10" s="30"/>
      <c r="AF10" s="34"/>
      <c r="AG10" s="35"/>
      <c r="AH10" s="35"/>
      <c r="AI10" s="35"/>
    </row>
    <row r="11" spans="1:35" customFormat="1" x14ac:dyDescent="0.35">
      <c r="A11" s="5" t="str">
        <f>'READ ME FIRST'!$D$12</f>
        <v>LU</v>
      </c>
      <c r="B11" s="46">
        <f>'READ ME FIRST'!$D$15</f>
        <v>44866</v>
      </c>
      <c r="C11" s="37" t="s">
        <v>125</v>
      </c>
      <c r="D11" s="38" t="s">
        <v>261</v>
      </c>
      <c r="E11" s="60" t="s">
        <v>173</v>
      </c>
      <c r="F11" s="32"/>
      <c r="G11" s="39">
        <f>IF(Table2[[#This Row],[WMPInitiativeActivity]]="","x",IF(Table2[[#This Row],[WMPInitiativeActivity]]="other", Table2[[#This Row],[ActivityNameifOther]], INDEX('Initiative mapping-DO NOT EDIT'!$C$3:$C$89,MATCH(Table2[[#This Row],[WMPInitiativeActivity]],'Initiative mapping-DO NOT EDIT'!$D$3:$D$89,0))))</f>
        <v>7</v>
      </c>
      <c r="H11" s="60" t="s">
        <v>173</v>
      </c>
      <c r="I11" s="67" t="s">
        <v>320</v>
      </c>
      <c r="J11"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Hardening_Expulsion fuse replacement  _GDSH_07_2022</v>
      </c>
      <c r="K11" s="62">
        <v>91</v>
      </c>
      <c r="L11" s="62" t="s">
        <v>262</v>
      </c>
      <c r="M11" s="62">
        <v>1500</v>
      </c>
      <c r="N11" s="62">
        <v>0</v>
      </c>
      <c r="O11" s="62">
        <v>300</v>
      </c>
      <c r="P11" s="62">
        <v>900</v>
      </c>
      <c r="Q11" s="64">
        <v>1500</v>
      </c>
      <c r="R11" s="64">
        <v>124</v>
      </c>
      <c r="S11" s="64">
        <v>755</v>
      </c>
      <c r="T11" s="62">
        <f>1103+Table2[[#This Row],[QuantActualProgressQ1-2]]</f>
        <v>1858</v>
      </c>
      <c r="U11" s="62" t="s">
        <v>244</v>
      </c>
      <c r="V11" s="65" t="s">
        <v>244</v>
      </c>
      <c r="W11" s="62" t="s">
        <v>244</v>
      </c>
      <c r="X11" s="62" t="s">
        <v>244</v>
      </c>
      <c r="Y11" s="62" t="s">
        <v>244</v>
      </c>
      <c r="Z11" s="62" t="s">
        <v>244</v>
      </c>
      <c r="AA11" s="64" t="s">
        <v>246</v>
      </c>
      <c r="AB11" s="31"/>
      <c r="AC11" s="5"/>
      <c r="AD11" s="5"/>
      <c r="AE11" s="33"/>
      <c r="AF11" s="34"/>
      <c r="AG11" s="35"/>
      <c r="AH11" s="35"/>
      <c r="AI11" s="35"/>
    </row>
    <row r="12" spans="1:35" customFormat="1" ht="29" x14ac:dyDescent="0.35">
      <c r="A12" s="5" t="str">
        <f>'READ ME FIRST'!$D$12</f>
        <v>LU</v>
      </c>
      <c r="B12" s="46">
        <f>'READ ME FIRST'!$D$15</f>
        <v>44866</v>
      </c>
      <c r="C12" s="37" t="s">
        <v>125</v>
      </c>
      <c r="D12" s="38" t="s">
        <v>263</v>
      </c>
      <c r="E12" s="60" t="s">
        <v>174</v>
      </c>
      <c r="F12" s="32"/>
      <c r="G12" s="39">
        <f>IF(Table2[[#This Row],[WMPInitiativeActivity]]="","x",IF(Table2[[#This Row],[WMPInitiativeActivity]]="other", Table2[[#This Row],[ActivityNameifOther]], INDEX('Initiative mapping-DO NOT EDIT'!$C$3:$C$89,MATCH(Table2[[#This Row],[WMPInitiativeActivity]],'Initiative mapping-DO NOT EDIT'!$D$3:$D$89,0))))</f>
        <v>8</v>
      </c>
      <c r="H12" s="60" t="s">
        <v>174</v>
      </c>
      <c r="I12" s="67" t="s">
        <v>321</v>
      </c>
      <c r="J12"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Hardening_Grid topology improvements to mitigate or reduce PSPS events  _GDSH_08_2022</v>
      </c>
      <c r="K12" s="62">
        <v>93</v>
      </c>
      <c r="L12" s="62" t="s">
        <v>264</v>
      </c>
      <c r="M12" s="62" t="s">
        <v>244</v>
      </c>
      <c r="N12" s="62" t="s">
        <v>244</v>
      </c>
      <c r="O12" s="62" t="s">
        <v>244</v>
      </c>
      <c r="P12" s="62" t="s">
        <v>244</v>
      </c>
      <c r="Q12" s="64" t="s">
        <v>244</v>
      </c>
      <c r="R12" s="62" t="s">
        <v>244</v>
      </c>
      <c r="S12" s="62" t="s">
        <v>244</v>
      </c>
      <c r="T12" s="62" t="s">
        <v>244</v>
      </c>
      <c r="U12" s="62" t="s">
        <v>244</v>
      </c>
      <c r="V12" s="65" t="s">
        <v>244</v>
      </c>
      <c r="W12" s="62" t="s">
        <v>244</v>
      </c>
      <c r="X12" s="62" t="s">
        <v>244</v>
      </c>
      <c r="Y12" s="62" t="s">
        <v>244</v>
      </c>
      <c r="Z12" s="62" t="s">
        <v>244</v>
      </c>
      <c r="AA12" s="64" t="s">
        <v>246</v>
      </c>
      <c r="AB12" s="31"/>
      <c r="AC12" s="5"/>
      <c r="AD12" s="5"/>
      <c r="AE12" s="33"/>
      <c r="AF12" s="34"/>
      <c r="AG12" s="35"/>
      <c r="AH12" s="35"/>
      <c r="AI12" s="35"/>
    </row>
    <row r="13" spans="1:35" customFormat="1" x14ac:dyDescent="0.35">
      <c r="A13" s="5" t="str">
        <f>'READ ME FIRST'!$D$12</f>
        <v>LU</v>
      </c>
      <c r="B13" s="46">
        <f>'READ ME FIRST'!$D$15</f>
        <v>44866</v>
      </c>
      <c r="C13" s="60" t="s">
        <v>125</v>
      </c>
      <c r="D13" s="52" t="s">
        <v>265</v>
      </c>
      <c r="E13" s="60" t="s">
        <v>175</v>
      </c>
      <c r="F13" s="32"/>
      <c r="G13" s="39">
        <f>IF(Table2[[#This Row],[WMPInitiativeActivity]]="","x",IF(Table2[[#This Row],[WMPInitiativeActivity]]="other", Table2[[#This Row],[ActivityNameifOther]], INDEX('Initiative mapping-DO NOT EDIT'!$C$3:$C$89,MATCH(Table2[[#This Row],[WMPInitiativeActivity]],'Initiative mapping-DO NOT EDIT'!$D$3:$D$89,0))))</f>
        <v>9</v>
      </c>
      <c r="H13" s="60" t="s">
        <v>175</v>
      </c>
      <c r="I13" s="67" t="s">
        <v>332</v>
      </c>
      <c r="J13"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Hardening_Installation of system automation equipment _GDSH_09_2022</v>
      </c>
      <c r="K13" s="62">
        <v>93</v>
      </c>
      <c r="L13" s="62" t="s">
        <v>266</v>
      </c>
      <c r="M13" s="62">
        <v>4</v>
      </c>
      <c r="N13" s="62">
        <v>0</v>
      </c>
      <c r="O13" s="62">
        <v>1</v>
      </c>
      <c r="P13" s="62">
        <v>1</v>
      </c>
      <c r="Q13" s="62">
        <v>4</v>
      </c>
      <c r="R13" s="62">
        <v>0</v>
      </c>
      <c r="S13" s="62">
        <v>1</v>
      </c>
      <c r="T13" s="62">
        <v>1</v>
      </c>
      <c r="U13" s="62" t="s">
        <v>244</v>
      </c>
      <c r="V13" s="65" t="s">
        <v>244</v>
      </c>
      <c r="W13" s="62" t="s">
        <v>244</v>
      </c>
      <c r="X13" s="62" t="s">
        <v>244</v>
      </c>
      <c r="Y13" s="62" t="s">
        <v>244</v>
      </c>
      <c r="Z13" s="62" t="s">
        <v>244</v>
      </c>
      <c r="AA13" s="64" t="s">
        <v>246</v>
      </c>
      <c r="AB13" s="31"/>
      <c r="AC13" s="5"/>
      <c r="AD13" s="5"/>
      <c r="AE13" s="33"/>
      <c r="AF13" s="36"/>
      <c r="AG13" s="35"/>
      <c r="AH13" s="35"/>
      <c r="AI13" s="35"/>
    </row>
    <row r="14" spans="1:35" customFormat="1" x14ac:dyDescent="0.35">
      <c r="A14" s="5" t="str">
        <f>'READ ME FIRST'!$D$12</f>
        <v>LU</v>
      </c>
      <c r="B14" s="46">
        <f>'READ ME FIRST'!$D$15</f>
        <v>44866</v>
      </c>
      <c r="C14" s="60" t="s">
        <v>125</v>
      </c>
      <c r="D14" s="52" t="s">
        <v>267</v>
      </c>
      <c r="E14" s="60" t="s">
        <v>178</v>
      </c>
      <c r="F14" s="32"/>
      <c r="G14" s="39">
        <f>IF(Table2[[#This Row],[WMPInitiativeActivity]]="","x",IF(Table2[[#This Row],[WMPInitiativeActivity]]="other", Table2[[#This Row],[ActivityNameifOther]], INDEX('Initiative mapping-DO NOT EDIT'!$C$3:$C$89,MATCH(Table2[[#This Row],[WMPInitiativeActivity]],'Initiative mapping-DO NOT EDIT'!$D$3:$D$89,0))))</f>
        <v>12</v>
      </c>
      <c r="H14" s="60" t="s">
        <v>178</v>
      </c>
      <c r="I14" s="67" t="s">
        <v>333</v>
      </c>
      <c r="J14" s="5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Hardening_Other corrective action  _GDSH_12_2022</v>
      </c>
      <c r="K14" s="62">
        <v>94</v>
      </c>
      <c r="L14" s="62" t="s">
        <v>268</v>
      </c>
      <c r="M14" s="62">
        <v>45</v>
      </c>
      <c r="N14" s="62">
        <v>0</v>
      </c>
      <c r="O14" s="62">
        <v>15</v>
      </c>
      <c r="P14" s="62">
        <v>30</v>
      </c>
      <c r="Q14" s="62">
        <v>45</v>
      </c>
      <c r="R14" s="62">
        <v>25</v>
      </c>
      <c r="S14" s="62">
        <v>55</v>
      </c>
      <c r="T14" s="62">
        <v>93</v>
      </c>
      <c r="U14" s="62" t="s">
        <v>244</v>
      </c>
      <c r="V14" s="65" t="s">
        <v>244</v>
      </c>
      <c r="W14" s="62" t="s">
        <v>244</v>
      </c>
      <c r="X14" s="62" t="s">
        <v>244</v>
      </c>
      <c r="Y14" s="62" t="s">
        <v>244</v>
      </c>
      <c r="Z14" s="66" t="s">
        <v>244</v>
      </c>
      <c r="AA14" s="62" t="s">
        <v>246</v>
      </c>
      <c r="AB14" s="31"/>
      <c r="AC14" s="5"/>
      <c r="AD14" s="5"/>
      <c r="AE14" s="33"/>
      <c r="AF14" s="36"/>
      <c r="AG14" s="35"/>
      <c r="AH14" s="35"/>
      <c r="AI14" s="35" t="s">
        <v>358</v>
      </c>
    </row>
    <row r="15" spans="1:35" customFormat="1" x14ac:dyDescent="0.35">
      <c r="A15" s="5" t="str">
        <f>'READ ME FIRST'!$D$12</f>
        <v>LU</v>
      </c>
      <c r="B15" s="46">
        <f>'READ ME FIRST'!$D$15</f>
        <v>44866</v>
      </c>
      <c r="C15" s="60" t="s">
        <v>125</v>
      </c>
      <c r="D15" s="52" t="s">
        <v>269</v>
      </c>
      <c r="E15" s="60" t="s">
        <v>182</v>
      </c>
      <c r="F15" s="32"/>
      <c r="G15" s="59">
        <f>IF(Table2[[#This Row],[WMPInitiativeActivity]]="","x",IF(Table2[[#This Row],[WMPInitiativeActivity]]="other", Table2[[#This Row],[ActivityNameifOther]], INDEX('Initiative mapping-DO NOT EDIT'!$C$3:$C$89,MATCH(Table2[[#This Row],[WMPInitiativeActivity]],'Initiative mapping-DO NOT EDIT'!$D$3:$D$89,0))))</f>
        <v>16</v>
      </c>
      <c r="H15" s="60" t="s">
        <v>182</v>
      </c>
      <c r="I15" s="67" t="s">
        <v>334</v>
      </c>
      <c r="J1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Design &amp; System Hardening_Undergrounding of electric lines and/or equipment  _GDSH_16_2022</v>
      </c>
      <c r="K15" s="62">
        <v>96</v>
      </c>
      <c r="L15" s="62" t="s">
        <v>264</v>
      </c>
      <c r="M15" s="62">
        <v>0.36</v>
      </c>
      <c r="N15" s="62" t="s">
        <v>244</v>
      </c>
      <c r="O15" s="62" t="s">
        <v>244</v>
      </c>
      <c r="P15" s="62" t="s">
        <v>244</v>
      </c>
      <c r="Q15" s="62">
        <v>0.4</v>
      </c>
      <c r="R15" s="62">
        <v>0.24</v>
      </c>
      <c r="S15" s="62">
        <v>0.24</v>
      </c>
      <c r="T15" s="62">
        <v>0.24</v>
      </c>
      <c r="U15" s="62" t="s">
        <v>244</v>
      </c>
      <c r="V15" s="65" t="s">
        <v>244</v>
      </c>
      <c r="W15" s="62" t="s">
        <v>244</v>
      </c>
      <c r="X15" s="62" t="s">
        <v>244</v>
      </c>
      <c r="Y15" s="62" t="s">
        <v>244</v>
      </c>
      <c r="Z15" s="66" t="s">
        <v>244</v>
      </c>
      <c r="AA15" s="62" t="s">
        <v>246</v>
      </c>
      <c r="AB15" s="31"/>
      <c r="AC15" s="5"/>
      <c r="AD15" s="5"/>
      <c r="AE15" s="33"/>
      <c r="AF15" s="36"/>
      <c r="AG15" s="35"/>
      <c r="AH15" s="35"/>
      <c r="AI15" s="35"/>
    </row>
    <row r="16" spans="1:35" customFormat="1" ht="29" x14ac:dyDescent="0.35">
      <c r="A16" s="5" t="str">
        <f>'READ ME FIRST'!$D$12</f>
        <v>LU</v>
      </c>
      <c r="B16" s="46">
        <f>'READ ME FIRST'!$D$15</f>
        <v>44866</v>
      </c>
      <c r="C16" s="60" t="s">
        <v>126</v>
      </c>
      <c r="D16" s="52" t="s">
        <v>270</v>
      </c>
      <c r="E16" s="60" t="s">
        <v>184</v>
      </c>
      <c r="F16" s="32"/>
      <c r="G16" s="59">
        <f>IF(Table2[[#This Row],[WMPInitiativeActivity]]="","x",IF(Table2[[#This Row],[WMPInitiativeActivity]]="other", Table2[[#This Row],[ActivityNameifOther]], INDEX('Initiative mapping-DO NOT EDIT'!$C$3:$C$89,MATCH(Table2[[#This Row],[WMPInitiativeActivity]],'Initiative mapping-DO NOT EDIT'!$D$3:$D$89,0))))</f>
        <v>1</v>
      </c>
      <c r="H16" s="60" t="s">
        <v>184</v>
      </c>
      <c r="I16" s="67" t="s">
        <v>322</v>
      </c>
      <c r="J1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Inspections_Detailed inspections of distribution electric lines and equipment  _AMI_01_2022</v>
      </c>
      <c r="K16" s="62">
        <v>81</v>
      </c>
      <c r="L16" s="62" t="s">
        <v>271</v>
      </c>
      <c r="M16" s="62">
        <v>307.8</v>
      </c>
      <c r="N16" s="62">
        <v>50</v>
      </c>
      <c r="O16" s="62">
        <v>175</v>
      </c>
      <c r="P16" s="62">
        <v>250</v>
      </c>
      <c r="Q16" s="62">
        <v>307.8</v>
      </c>
      <c r="R16" s="69">
        <v>117.67</v>
      </c>
      <c r="S16" s="69">
        <f>128.74+Table2[[#This Row],[QuantActualProgressQ1]]</f>
        <v>246.41000000000003</v>
      </c>
      <c r="T16" s="69">
        <f>54.8+Table2[[#This Row],[QuantActualProgressQ1-2]]</f>
        <v>301.21000000000004</v>
      </c>
      <c r="U16" s="62" t="s">
        <v>244</v>
      </c>
      <c r="V16" s="65" t="s">
        <v>244</v>
      </c>
      <c r="W16" s="62" t="s">
        <v>244</v>
      </c>
      <c r="X16" s="62" t="s">
        <v>244</v>
      </c>
      <c r="Y16" s="62" t="s">
        <v>244</v>
      </c>
      <c r="Z16" s="66" t="s">
        <v>244</v>
      </c>
      <c r="AA16" s="62" t="s">
        <v>246</v>
      </c>
      <c r="AB16" s="31"/>
      <c r="AC16" s="5"/>
      <c r="AD16" s="5"/>
      <c r="AE16" s="33"/>
      <c r="AF16" s="36"/>
      <c r="AG16" s="35"/>
      <c r="AH16" s="35"/>
      <c r="AI16" s="35" t="s">
        <v>359</v>
      </c>
    </row>
    <row r="17" spans="1:35" customFormat="1" x14ac:dyDescent="0.35">
      <c r="A17" s="5" t="str">
        <f>'READ ME FIRST'!$D$12</f>
        <v>LU</v>
      </c>
      <c r="B17" s="46">
        <f>'READ ME FIRST'!$D$15</f>
        <v>44866</v>
      </c>
      <c r="C17" s="60" t="s">
        <v>126</v>
      </c>
      <c r="D17" s="52" t="s">
        <v>272</v>
      </c>
      <c r="E17" s="60" t="s">
        <v>186</v>
      </c>
      <c r="F17" s="32"/>
      <c r="G17" s="59">
        <f>IF(Table2[[#This Row],[WMPInitiativeActivity]]="","x",IF(Table2[[#This Row],[WMPInitiativeActivity]]="other", Table2[[#This Row],[ActivityNameifOther]], INDEX('Initiative mapping-DO NOT EDIT'!$C$3:$C$89,MATCH(Table2[[#This Row],[WMPInitiativeActivity]],'Initiative mapping-DO NOT EDIT'!$D$3:$D$89,0))))</f>
        <v>3</v>
      </c>
      <c r="H17" s="60" t="s">
        <v>186</v>
      </c>
      <c r="I17" s="67" t="s">
        <v>323</v>
      </c>
      <c r="J1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Inspections_Improvement of inspections _AMI_03_2022</v>
      </c>
      <c r="K17" s="62">
        <v>82</v>
      </c>
      <c r="L17" s="62" t="s">
        <v>243</v>
      </c>
      <c r="M17" s="62" t="s">
        <v>244</v>
      </c>
      <c r="N17" s="62" t="s">
        <v>244</v>
      </c>
      <c r="O17" s="62" t="s">
        <v>244</v>
      </c>
      <c r="P17" s="62" t="s">
        <v>244</v>
      </c>
      <c r="Q17" s="62" t="s">
        <v>244</v>
      </c>
      <c r="R17" s="62" t="s">
        <v>244</v>
      </c>
      <c r="S17" s="62" t="s">
        <v>244</v>
      </c>
      <c r="T17" s="62" t="s">
        <v>244</v>
      </c>
      <c r="U17" s="62" t="s">
        <v>244</v>
      </c>
      <c r="V17" s="65" t="s">
        <v>244</v>
      </c>
      <c r="W17" s="62" t="s">
        <v>244</v>
      </c>
      <c r="X17" s="62" t="s">
        <v>244</v>
      </c>
      <c r="Y17" s="62" t="s">
        <v>244</v>
      </c>
      <c r="Z17" s="66" t="s">
        <v>244</v>
      </c>
      <c r="AA17" s="62" t="s">
        <v>246</v>
      </c>
      <c r="AB17" s="31"/>
      <c r="AC17" s="5"/>
      <c r="AD17" s="5"/>
      <c r="AE17" s="33"/>
      <c r="AF17" s="36"/>
      <c r="AG17" s="35"/>
      <c r="AH17" s="35"/>
      <c r="AI17" s="35"/>
    </row>
    <row r="18" spans="1:35" customFormat="1" ht="29" x14ac:dyDescent="0.35">
      <c r="A18" s="5" t="str">
        <f>'READ ME FIRST'!$D$12</f>
        <v>LU</v>
      </c>
      <c r="B18" s="46">
        <f>'READ ME FIRST'!$D$15</f>
        <v>44866</v>
      </c>
      <c r="C18" s="60" t="s">
        <v>126</v>
      </c>
      <c r="D18" s="52" t="s">
        <v>273</v>
      </c>
      <c r="E18" s="60" t="s">
        <v>187</v>
      </c>
      <c r="F18" s="32"/>
      <c r="G18" s="59">
        <f>IF(Table2[[#This Row],[WMPInitiativeActivity]]="","x",IF(Table2[[#This Row],[WMPInitiativeActivity]]="other", Table2[[#This Row],[ActivityNameifOther]], INDEX('Initiative mapping-DO NOT EDIT'!$C$3:$C$89,MATCH(Table2[[#This Row],[WMPInitiativeActivity]],'Initiative mapping-DO NOT EDIT'!$D$3:$D$89,0))))</f>
        <v>4</v>
      </c>
      <c r="H18" s="60" t="s">
        <v>187</v>
      </c>
      <c r="I18" s="67" t="s">
        <v>324</v>
      </c>
      <c r="J1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Inspections_Infrared inspections of distribution electric lines and equipment  _AMI_04_2022</v>
      </c>
      <c r="K18" s="62">
        <v>82</v>
      </c>
      <c r="L18" s="62" t="s">
        <v>243</v>
      </c>
      <c r="M18" s="62" t="s">
        <v>244</v>
      </c>
      <c r="N18" s="62" t="s">
        <v>244</v>
      </c>
      <c r="O18" s="62" t="s">
        <v>244</v>
      </c>
      <c r="P18" s="62" t="s">
        <v>244</v>
      </c>
      <c r="Q18" s="62" t="s">
        <v>244</v>
      </c>
      <c r="R18" s="62" t="s">
        <v>244</v>
      </c>
      <c r="S18" s="62" t="s">
        <v>244</v>
      </c>
      <c r="T18" s="62" t="s">
        <v>244</v>
      </c>
      <c r="U18" s="62" t="s">
        <v>244</v>
      </c>
      <c r="V18" s="65" t="s">
        <v>244</v>
      </c>
      <c r="W18" s="62" t="s">
        <v>244</v>
      </c>
      <c r="X18" s="62" t="s">
        <v>244</v>
      </c>
      <c r="Y18" s="62" t="s">
        <v>244</v>
      </c>
      <c r="Z18" s="66" t="s">
        <v>244</v>
      </c>
      <c r="AA18" s="62" t="s">
        <v>246</v>
      </c>
      <c r="AB18" s="31"/>
      <c r="AC18" s="5"/>
      <c r="AD18" s="5"/>
      <c r="AE18" s="33"/>
      <c r="AF18" s="36"/>
      <c r="AG18" s="35"/>
      <c r="AH18" s="35"/>
      <c r="AI18" s="35"/>
    </row>
    <row r="19" spans="1:35" customFormat="1" x14ac:dyDescent="0.35">
      <c r="A19" s="5" t="str">
        <f>'READ ME FIRST'!$D$12</f>
        <v>LU</v>
      </c>
      <c r="B19" s="46">
        <f>'READ ME FIRST'!$D$15</f>
        <v>44866</v>
      </c>
      <c r="C19" s="60" t="s">
        <v>126</v>
      </c>
      <c r="D19" s="52" t="s">
        <v>274</v>
      </c>
      <c r="E19" s="60" t="s">
        <v>189</v>
      </c>
      <c r="F19" s="32"/>
      <c r="G19" s="59">
        <f>IF(Table2[[#This Row],[WMPInitiativeActivity]]="","x",IF(Table2[[#This Row],[WMPInitiativeActivity]]="other", Table2[[#This Row],[ActivityNameifOther]], INDEX('Initiative mapping-DO NOT EDIT'!$C$3:$C$89,MATCH(Table2[[#This Row],[WMPInitiativeActivity]],'Initiative mapping-DO NOT EDIT'!$D$3:$D$89,0))))</f>
        <v>6</v>
      </c>
      <c r="H19" s="60" t="s">
        <v>189</v>
      </c>
      <c r="I19" s="67" t="s">
        <v>325</v>
      </c>
      <c r="J1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Inspections_Intrusive pole inspections  _AMI_06_2022</v>
      </c>
      <c r="K19" s="62">
        <v>83</v>
      </c>
      <c r="L19" s="62" t="s">
        <v>275</v>
      </c>
      <c r="M19" s="62">
        <v>2598</v>
      </c>
      <c r="N19" s="62">
        <v>0</v>
      </c>
      <c r="O19" s="62">
        <v>0</v>
      </c>
      <c r="P19" s="62">
        <v>1299</v>
      </c>
      <c r="Q19" s="62">
        <v>2598</v>
      </c>
      <c r="R19" s="62">
        <v>0</v>
      </c>
      <c r="S19" s="62">
        <v>0</v>
      </c>
      <c r="T19" s="62">
        <v>2735</v>
      </c>
      <c r="U19" s="62" t="s">
        <v>244</v>
      </c>
      <c r="V19" s="65" t="s">
        <v>244</v>
      </c>
      <c r="W19" s="62" t="s">
        <v>244</v>
      </c>
      <c r="X19" s="62" t="s">
        <v>244</v>
      </c>
      <c r="Y19" s="62" t="s">
        <v>244</v>
      </c>
      <c r="Z19" s="66" t="s">
        <v>244</v>
      </c>
      <c r="AA19" s="62" t="s">
        <v>246</v>
      </c>
      <c r="AB19" s="31"/>
      <c r="AC19" s="5"/>
      <c r="AD19" s="5"/>
      <c r="AE19" s="33"/>
      <c r="AF19" s="36"/>
      <c r="AG19" s="35"/>
      <c r="AH19" s="35"/>
      <c r="AI19" s="35"/>
    </row>
    <row r="20" spans="1:35" customFormat="1" ht="29" x14ac:dyDescent="0.35">
      <c r="A20" s="5" t="str">
        <f>'READ ME FIRST'!$D$12</f>
        <v>LU</v>
      </c>
      <c r="B20" s="46">
        <f>'READ ME FIRST'!$D$15</f>
        <v>44866</v>
      </c>
      <c r="C20" s="60" t="s">
        <v>126</v>
      </c>
      <c r="D20" s="52" t="s">
        <v>276</v>
      </c>
      <c r="E20" s="60" t="s">
        <v>194</v>
      </c>
      <c r="F20" s="32"/>
      <c r="G20" s="59">
        <f>IF(Table2[[#This Row],[WMPInitiativeActivity]]="","x",IF(Table2[[#This Row],[WMPInitiativeActivity]]="other", Table2[[#This Row],[ActivityNameifOther]], INDEX('Initiative mapping-DO NOT EDIT'!$C$3:$C$89,MATCH(Table2[[#This Row],[WMPInitiativeActivity]],'Initiative mapping-DO NOT EDIT'!$D$3:$D$89,0))))</f>
        <v>11</v>
      </c>
      <c r="H20" s="60" t="s">
        <v>194</v>
      </c>
      <c r="I20" s="67" t="s">
        <v>335</v>
      </c>
      <c r="J20"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Inspections_Patrol inspections of distribution electric lines and equipment  _AMI_11_2022</v>
      </c>
      <c r="K20" s="62">
        <v>85</v>
      </c>
      <c r="L20" s="62" t="s">
        <v>271</v>
      </c>
      <c r="M20" s="62">
        <v>706.28</v>
      </c>
      <c r="N20" s="62">
        <v>100</v>
      </c>
      <c r="O20" s="62">
        <v>250</v>
      </c>
      <c r="P20" s="62">
        <v>400</v>
      </c>
      <c r="Q20" s="62">
        <v>706.3</v>
      </c>
      <c r="R20" s="62">
        <v>152.30000000000001</v>
      </c>
      <c r="S20" s="62">
        <v>466.7</v>
      </c>
      <c r="T20" s="70">
        <f>Table2[[#This Row],[QuantActualProgressQ1-2]]+36.3</f>
        <v>503</v>
      </c>
      <c r="U20" s="62" t="s">
        <v>244</v>
      </c>
      <c r="V20" s="65" t="s">
        <v>244</v>
      </c>
      <c r="W20" s="62" t="s">
        <v>244</v>
      </c>
      <c r="X20" s="62" t="s">
        <v>244</v>
      </c>
      <c r="Y20" s="62" t="s">
        <v>244</v>
      </c>
      <c r="Z20" s="66" t="s">
        <v>244</v>
      </c>
      <c r="AA20" s="62" t="s">
        <v>246</v>
      </c>
      <c r="AB20" s="31"/>
      <c r="AC20" s="5"/>
      <c r="AD20" s="5"/>
      <c r="AE20" s="33"/>
      <c r="AF20" s="36"/>
      <c r="AG20" s="35"/>
      <c r="AH20" s="35"/>
      <c r="AI20" s="35"/>
    </row>
    <row r="21" spans="1:35" customFormat="1" x14ac:dyDescent="0.35">
      <c r="A21" s="5" t="str">
        <f>'READ ME FIRST'!$D$12</f>
        <v>LU</v>
      </c>
      <c r="B21" s="46">
        <f>'READ ME FIRST'!$D$15</f>
        <v>44866</v>
      </c>
      <c r="C21" s="60" t="s">
        <v>126</v>
      </c>
      <c r="D21" s="52" t="s">
        <v>277</v>
      </c>
      <c r="E21" s="68" t="s">
        <v>197</v>
      </c>
      <c r="F21" s="32"/>
      <c r="G21" s="59">
        <f>IF(Table2[[#This Row],[WMPInitiativeActivity]]="","x",IF(Table2[[#This Row],[WMPInitiativeActivity]]="other", Table2[[#This Row],[ActivityNameifOther]], INDEX('Initiative mapping-DO NOT EDIT'!$C$3:$C$89,MATCH(Table2[[#This Row],[WMPInitiativeActivity]],'Initiative mapping-DO NOT EDIT'!$D$3:$D$89,0))))</f>
        <v>14</v>
      </c>
      <c r="H21" s="60" t="s">
        <v>197</v>
      </c>
      <c r="I21" s="67" t="s">
        <v>336</v>
      </c>
      <c r="J21" s="7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Inspections_Quality assurance / quality control of inspections  _AMI_14_2022</v>
      </c>
      <c r="K21" s="62">
        <v>86</v>
      </c>
      <c r="L21" s="62" t="s">
        <v>278</v>
      </c>
      <c r="M21" s="62">
        <v>5.0000000000000001E-3</v>
      </c>
      <c r="N21" s="62">
        <v>0</v>
      </c>
      <c r="O21" s="62">
        <v>5.0000000000000001E-3</v>
      </c>
      <c r="P21" s="62">
        <v>5.0000000000000001E-3</v>
      </c>
      <c r="Q21" s="62">
        <v>5.0000000000000001E-3</v>
      </c>
      <c r="R21" s="62">
        <v>0</v>
      </c>
      <c r="S21" s="62">
        <v>0</v>
      </c>
      <c r="T21" s="62">
        <v>0</v>
      </c>
      <c r="U21" s="62" t="s">
        <v>244</v>
      </c>
      <c r="V21" s="65" t="s">
        <v>244</v>
      </c>
      <c r="W21" s="62" t="s">
        <v>244</v>
      </c>
      <c r="X21" s="62" t="s">
        <v>244</v>
      </c>
      <c r="Y21" s="62" t="s">
        <v>244</v>
      </c>
      <c r="Z21" s="66" t="s">
        <v>244</v>
      </c>
      <c r="AA21" s="62" t="s">
        <v>246</v>
      </c>
      <c r="AB21" s="31"/>
      <c r="AC21" s="5"/>
      <c r="AD21" s="5"/>
      <c r="AE21" s="33"/>
      <c r="AF21" s="36"/>
      <c r="AG21" s="35"/>
      <c r="AH21" s="35"/>
      <c r="AI21" s="35"/>
    </row>
    <row r="22" spans="1:35" customFormat="1" x14ac:dyDescent="0.35">
      <c r="A22" s="5" t="str">
        <f>'READ ME FIRST'!$D$12</f>
        <v>LU</v>
      </c>
      <c r="B22" s="46">
        <f>'READ ME FIRST'!$D$15</f>
        <v>44866</v>
      </c>
      <c r="C22" s="60" t="s">
        <v>126</v>
      </c>
      <c r="D22" s="52" t="s">
        <v>279</v>
      </c>
      <c r="E22" s="60" t="s">
        <v>198</v>
      </c>
      <c r="F22" s="32"/>
      <c r="G22" s="59">
        <f>IF(Table2[[#This Row],[WMPInitiativeActivity]]="","x",IF(Table2[[#This Row],[WMPInitiativeActivity]]="other", Table2[[#This Row],[ActivityNameifOther]], INDEX('Initiative mapping-DO NOT EDIT'!$C$3:$C$89,MATCH(Table2[[#This Row],[WMPInitiativeActivity]],'Initiative mapping-DO NOT EDIT'!$D$3:$D$89,0))))</f>
        <v>15</v>
      </c>
      <c r="H22" s="60" t="s">
        <v>198</v>
      </c>
      <c r="I22" s="67" t="s">
        <v>337</v>
      </c>
      <c r="J22" s="7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LU_Asset Management &amp; Inspections_Substation inspections  _AMI_15_2022</v>
      </c>
      <c r="K22" s="62">
        <v>88</v>
      </c>
      <c r="L22" s="62" t="s">
        <v>280</v>
      </c>
      <c r="M22" s="62">
        <v>42</v>
      </c>
      <c r="N22" s="62">
        <v>10</v>
      </c>
      <c r="O22" s="62">
        <v>20</v>
      </c>
      <c r="P22" s="62">
        <v>32</v>
      </c>
      <c r="Q22" s="62">
        <v>42</v>
      </c>
      <c r="R22" s="62">
        <v>11</v>
      </c>
      <c r="S22" s="62">
        <v>22</v>
      </c>
      <c r="T22" s="62">
        <f>Table2[[#This Row],[QuantActualProgressQ1-2]]+12</f>
        <v>34</v>
      </c>
      <c r="U22" s="62" t="s">
        <v>244</v>
      </c>
      <c r="V22" s="65" t="s">
        <v>244</v>
      </c>
      <c r="W22" s="62" t="s">
        <v>244</v>
      </c>
      <c r="X22" s="62" t="s">
        <v>244</v>
      </c>
      <c r="Y22" s="62" t="s">
        <v>244</v>
      </c>
      <c r="Z22" s="66" t="s">
        <v>244</v>
      </c>
      <c r="AA22" s="62" t="s">
        <v>246</v>
      </c>
      <c r="AB22" s="31"/>
      <c r="AC22" s="5"/>
      <c r="AD22" s="5"/>
      <c r="AE22" s="33"/>
      <c r="AF22" s="36"/>
      <c r="AG22" s="35"/>
      <c r="AH22" s="35"/>
      <c r="AI22" s="35"/>
    </row>
    <row r="23" spans="1:35" customFormat="1" ht="29" x14ac:dyDescent="0.35">
      <c r="A23" s="5" t="str">
        <f>'READ ME FIRST'!$D$12</f>
        <v>LU</v>
      </c>
      <c r="B23" s="46">
        <f>'READ ME FIRST'!$D$15</f>
        <v>44866</v>
      </c>
      <c r="C23" s="60" t="s">
        <v>123</v>
      </c>
      <c r="D23" s="52" t="s">
        <v>281</v>
      </c>
      <c r="E23" s="60" t="s">
        <v>199</v>
      </c>
      <c r="F23" s="32"/>
      <c r="G23" s="59">
        <f>IF(Table2[[#This Row],[WMPInitiativeActivity]]="","x",IF(Table2[[#This Row],[WMPInitiativeActivity]]="other", Table2[[#This Row],[ActivityNameifOther]], INDEX('Initiative mapping-DO NOT EDIT'!$C$3:$C$89,MATCH(Table2[[#This Row],[WMPInitiativeActivity]],'Initiative mapping-DO NOT EDIT'!$D$3:$D$89,0))))</f>
        <v>1</v>
      </c>
      <c r="H23" s="60" t="s">
        <v>199</v>
      </c>
      <c r="I23" s="67" t="s">
        <v>326</v>
      </c>
      <c r="J2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Inspections_Additional efforts to manage community and environmental impacts _VMI_01_2022</v>
      </c>
      <c r="K23" s="62">
        <v>104</v>
      </c>
      <c r="L23" s="62" t="s">
        <v>282</v>
      </c>
      <c r="M23" s="62">
        <v>6</v>
      </c>
      <c r="N23" s="62">
        <v>0</v>
      </c>
      <c r="O23" s="62">
        <v>2</v>
      </c>
      <c r="P23" s="62">
        <v>4</v>
      </c>
      <c r="Q23" s="62">
        <v>6</v>
      </c>
      <c r="R23" s="62">
        <v>0</v>
      </c>
      <c r="S23" s="62">
        <v>0</v>
      </c>
      <c r="T23" s="62">
        <v>0</v>
      </c>
      <c r="U23" s="62" t="s">
        <v>244</v>
      </c>
      <c r="V23" s="65" t="s">
        <v>244</v>
      </c>
      <c r="W23" s="62" t="s">
        <v>244</v>
      </c>
      <c r="X23" s="62" t="s">
        <v>244</v>
      </c>
      <c r="Y23" s="62" t="s">
        <v>244</v>
      </c>
      <c r="Z23" s="66" t="s">
        <v>244</v>
      </c>
      <c r="AA23" s="62" t="s">
        <v>246</v>
      </c>
      <c r="AB23" s="31"/>
      <c r="AC23" s="5"/>
      <c r="AD23" s="5"/>
      <c r="AE23" s="33"/>
      <c r="AF23" s="36"/>
      <c r="AG23" s="35"/>
      <c r="AH23" s="35"/>
      <c r="AI23" s="35"/>
    </row>
    <row r="24" spans="1:35" customFormat="1" ht="43.5" x14ac:dyDescent="0.35">
      <c r="A24" s="5" t="str">
        <f>'READ ME FIRST'!$D$12</f>
        <v>LU</v>
      </c>
      <c r="B24" s="46">
        <f>'READ ME FIRST'!$D$15</f>
        <v>44866</v>
      </c>
      <c r="C24" s="60" t="s">
        <v>123</v>
      </c>
      <c r="D24" s="52" t="s">
        <v>283</v>
      </c>
      <c r="E24" s="60" t="s">
        <v>200</v>
      </c>
      <c r="F24" s="32"/>
      <c r="G24" s="59">
        <f>IF(Table2[[#This Row],[WMPInitiativeActivity]]="","x",IF(Table2[[#This Row],[WMPInitiativeActivity]]="other", Table2[[#This Row],[ActivityNameifOther]], INDEX('Initiative mapping-DO NOT EDIT'!$C$3:$C$89,MATCH(Table2[[#This Row],[WMPInitiativeActivity]],'Initiative mapping-DO NOT EDIT'!$D$3:$D$89,0))))</f>
        <v>2</v>
      </c>
      <c r="H24" s="60" t="s">
        <v>200</v>
      </c>
      <c r="I24" s="67" t="s">
        <v>327</v>
      </c>
      <c r="J2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Inspections_Detailed inspections of vegetation 
around distribution electric lines and equipment 
_VMI_02_2022</v>
      </c>
      <c r="K24" s="62">
        <v>107</v>
      </c>
      <c r="L24" s="62" t="s">
        <v>271</v>
      </c>
      <c r="M24" s="62">
        <v>222</v>
      </c>
      <c r="N24" s="62">
        <v>53</v>
      </c>
      <c r="O24" s="62">
        <v>109</v>
      </c>
      <c r="P24" s="62">
        <v>170</v>
      </c>
      <c r="Q24" s="62">
        <v>222</v>
      </c>
      <c r="R24" s="62">
        <v>53.5</v>
      </c>
      <c r="S24" s="62">
        <v>149.30000000000001</v>
      </c>
      <c r="T24" s="62">
        <v>210.59</v>
      </c>
      <c r="U24" s="62" t="s">
        <v>244</v>
      </c>
      <c r="V24" s="65" t="s">
        <v>244</v>
      </c>
      <c r="W24" s="62" t="s">
        <v>244</v>
      </c>
      <c r="X24" s="62" t="s">
        <v>244</v>
      </c>
      <c r="Y24" s="62" t="s">
        <v>244</v>
      </c>
      <c r="Z24" s="66" t="s">
        <v>244</v>
      </c>
      <c r="AA24" s="62" t="s">
        <v>246</v>
      </c>
      <c r="AB24" s="31"/>
      <c r="AC24" s="5"/>
      <c r="AD24" s="5"/>
      <c r="AE24" s="33"/>
      <c r="AF24" s="36"/>
      <c r="AG24" s="35"/>
      <c r="AH24" s="35"/>
      <c r="AI24" s="35"/>
    </row>
    <row r="25" spans="1:35" customFormat="1" ht="29" x14ac:dyDescent="0.35">
      <c r="A25" s="5" t="str">
        <f>'READ ME FIRST'!$D$12</f>
        <v>LU</v>
      </c>
      <c r="B25" s="46">
        <f>'READ ME FIRST'!$D$15</f>
        <v>44866</v>
      </c>
      <c r="C25" s="60" t="s">
        <v>123</v>
      </c>
      <c r="D25" s="52" t="s">
        <v>284</v>
      </c>
      <c r="E25" s="60" t="s">
        <v>203</v>
      </c>
      <c r="F25" s="32"/>
      <c r="G25" s="59">
        <f>IF(Table2[[#This Row],[WMPInitiativeActivity]]="","x",IF(Table2[[#This Row],[WMPInitiativeActivity]]="other", Table2[[#This Row],[ActivityNameifOther]], INDEX('Initiative mapping-DO NOT EDIT'!$C$3:$C$89,MATCH(Table2[[#This Row],[WMPInitiativeActivity]],'Initiative mapping-DO NOT EDIT'!$D$3:$D$89,0))))</f>
        <v>5</v>
      </c>
      <c r="H25" s="60" t="s">
        <v>203</v>
      </c>
      <c r="I25" s="67" t="s">
        <v>328</v>
      </c>
      <c r="J2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Inspections_Fuel management and reduction of “slash” from vegetation management activities _VMI_05_2022</v>
      </c>
      <c r="K25" s="62">
        <v>109</v>
      </c>
      <c r="L25" s="62" t="s">
        <v>285</v>
      </c>
      <c r="M25" s="62">
        <v>280</v>
      </c>
      <c r="N25" s="62">
        <v>0</v>
      </c>
      <c r="O25" s="62">
        <v>95</v>
      </c>
      <c r="P25" s="62">
        <v>190</v>
      </c>
      <c r="Q25" s="62">
        <v>280</v>
      </c>
      <c r="R25" s="62">
        <v>0</v>
      </c>
      <c r="S25" s="62">
        <v>56.7</v>
      </c>
      <c r="T25" s="62">
        <v>393.6</v>
      </c>
      <c r="U25" s="62" t="s">
        <v>244</v>
      </c>
      <c r="V25" s="65" t="s">
        <v>244</v>
      </c>
      <c r="W25" s="62" t="s">
        <v>244</v>
      </c>
      <c r="X25" s="62" t="s">
        <v>244</v>
      </c>
      <c r="Y25" s="62" t="s">
        <v>244</v>
      </c>
      <c r="Z25" s="66" t="s">
        <v>244</v>
      </c>
      <c r="AA25" s="62" t="s">
        <v>246</v>
      </c>
      <c r="AB25" s="31"/>
      <c r="AC25" s="5"/>
      <c r="AD25" s="5"/>
      <c r="AE25" s="33"/>
      <c r="AF25" s="36"/>
      <c r="AG25" s="35"/>
      <c r="AH25" s="35"/>
      <c r="AI25" s="35"/>
    </row>
    <row r="26" spans="1:35" customFormat="1" ht="29" x14ac:dyDescent="0.35">
      <c r="A26" s="5" t="str">
        <f>'READ ME FIRST'!$D$12</f>
        <v>LU</v>
      </c>
      <c r="B26" s="46">
        <f>'READ ME FIRST'!$D$15</f>
        <v>44866</v>
      </c>
      <c r="C26" s="60" t="s">
        <v>123</v>
      </c>
      <c r="D26" s="52" t="s">
        <v>286</v>
      </c>
      <c r="E26" s="60" t="s">
        <v>204</v>
      </c>
      <c r="F26" s="32"/>
      <c r="G26" s="59">
        <f>IF(Table2[[#This Row],[WMPInitiativeActivity]]="","x",IF(Table2[[#This Row],[WMPInitiativeActivity]]="other", Table2[[#This Row],[ActivityNameifOther]], INDEX('Initiative mapping-DO NOT EDIT'!$C$3:$C$89,MATCH(Table2[[#This Row],[WMPInitiativeActivity]],'Initiative mapping-DO NOT EDIT'!$D$3:$D$89,0))))</f>
        <v>7</v>
      </c>
      <c r="H26" s="60" t="s">
        <v>204</v>
      </c>
      <c r="I26" s="67" t="s">
        <v>329</v>
      </c>
      <c r="J2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Inspections_LiDAR inspections of vegetation around distribution electric lines and equipment _VMI_07_2022</v>
      </c>
      <c r="K26" s="62">
        <v>112</v>
      </c>
      <c r="L26" s="62" t="s">
        <v>271</v>
      </c>
      <c r="M26" s="62">
        <v>701</v>
      </c>
      <c r="N26" s="62">
        <v>0</v>
      </c>
      <c r="O26" s="62">
        <v>0</v>
      </c>
      <c r="P26" s="62">
        <v>701</v>
      </c>
      <c r="Q26" s="62">
        <v>701</v>
      </c>
      <c r="R26" s="62">
        <v>0</v>
      </c>
      <c r="S26" s="62">
        <v>0</v>
      </c>
      <c r="T26" s="62">
        <v>701</v>
      </c>
      <c r="U26" s="62" t="s">
        <v>244</v>
      </c>
      <c r="V26" s="65" t="s">
        <v>244</v>
      </c>
      <c r="W26" s="62" t="s">
        <v>244</v>
      </c>
      <c r="X26" s="62" t="s">
        <v>244</v>
      </c>
      <c r="Y26" s="62" t="s">
        <v>244</v>
      </c>
      <c r="Z26" s="66" t="s">
        <v>244</v>
      </c>
      <c r="AA26" s="62" t="s">
        <v>246</v>
      </c>
      <c r="AB26" s="31"/>
      <c r="AC26" s="5"/>
      <c r="AD26" s="5"/>
      <c r="AE26" s="33"/>
      <c r="AF26" s="36"/>
      <c r="AG26" s="35"/>
      <c r="AH26" s="35"/>
      <c r="AI26" s="35"/>
    </row>
    <row r="27" spans="1:35" customFormat="1" ht="43.5" x14ac:dyDescent="0.35">
      <c r="A27" s="5" t="str">
        <f>'READ ME FIRST'!$D$12</f>
        <v>LU</v>
      </c>
      <c r="B27" s="46">
        <f>'READ ME FIRST'!$D$15</f>
        <v>44866</v>
      </c>
      <c r="C27" s="60" t="s">
        <v>123</v>
      </c>
      <c r="D27" s="52" t="s">
        <v>287</v>
      </c>
      <c r="E27" s="60" t="s">
        <v>207</v>
      </c>
      <c r="F27" s="32"/>
      <c r="G27" s="59">
        <f>IF(Table2[[#This Row],[WMPInitiativeActivity]]="","x",IF(Table2[[#This Row],[WMPInitiativeActivity]]="other", Table2[[#This Row],[ActivityNameifOther]], INDEX('Initiative mapping-DO NOT EDIT'!$C$3:$C$89,MATCH(Table2[[#This Row],[WMPInitiativeActivity]],'Initiative mapping-DO NOT EDIT'!$D$3:$D$89,0))))</f>
        <v>10</v>
      </c>
      <c r="H27" s="60" t="s">
        <v>207</v>
      </c>
      <c r="I27" s="67" t="s">
        <v>330</v>
      </c>
      <c r="J2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Inspections_Other discretionary inspections of vegetation around transmission electric lines and equipment 
_VMI_10_2022</v>
      </c>
      <c r="K27" s="62">
        <v>113</v>
      </c>
      <c r="L27" s="62" t="s">
        <v>271</v>
      </c>
      <c r="M27" s="62" t="s">
        <v>244</v>
      </c>
      <c r="N27" s="62" t="s">
        <v>244</v>
      </c>
      <c r="O27" s="62" t="s">
        <v>244</v>
      </c>
      <c r="P27" s="62" t="s">
        <v>244</v>
      </c>
      <c r="Q27" s="62" t="s">
        <v>244</v>
      </c>
      <c r="R27" s="62" t="s">
        <v>244</v>
      </c>
      <c r="S27" s="62" t="s">
        <v>244</v>
      </c>
      <c r="T27" s="62" t="s">
        <v>244</v>
      </c>
      <c r="U27" s="62" t="s">
        <v>244</v>
      </c>
      <c r="V27" s="65" t="s">
        <v>244</v>
      </c>
      <c r="W27" s="62" t="s">
        <v>244</v>
      </c>
      <c r="X27" s="62" t="s">
        <v>244</v>
      </c>
      <c r="Y27" s="62" t="s">
        <v>244</v>
      </c>
      <c r="Z27" s="66" t="s">
        <v>244</v>
      </c>
      <c r="AA27" s="62" t="s">
        <v>244</v>
      </c>
      <c r="AB27" s="31"/>
      <c r="AC27" s="5"/>
      <c r="AD27" s="5"/>
      <c r="AE27" s="33"/>
      <c r="AF27" s="36"/>
      <c r="AG27" s="35"/>
      <c r="AH27" s="35"/>
      <c r="AI27" s="35"/>
    </row>
    <row r="28" spans="1:35" customFormat="1" ht="29" x14ac:dyDescent="0.35">
      <c r="A28" s="5" t="str">
        <f>'READ ME FIRST'!$D$12</f>
        <v>LU</v>
      </c>
      <c r="B28" s="46">
        <f>'READ ME FIRST'!$D$15</f>
        <v>44866</v>
      </c>
      <c r="C28" s="60" t="s">
        <v>123</v>
      </c>
      <c r="D28" s="52" t="s">
        <v>288</v>
      </c>
      <c r="E28" s="60" t="s">
        <v>208</v>
      </c>
      <c r="F28" s="32"/>
      <c r="G28" s="59">
        <f>IF(Table2[[#This Row],[WMPInitiativeActivity]]="","x",IF(Table2[[#This Row],[WMPInitiativeActivity]]="other", Table2[[#This Row],[ActivityNameifOther]], INDEX('Initiative mapping-DO NOT EDIT'!$C$3:$C$89,MATCH(Table2[[#This Row],[WMPInitiativeActivity]],'Initiative mapping-DO NOT EDIT'!$D$3:$D$89,0))))</f>
        <v>11</v>
      </c>
      <c r="H28" s="60" t="s">
        <v>208</v>
      </c>
      <c r="I28" s="67" t="s">
        <v>331</v>
      </c>
      <c r="J2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Inspections_Patrol inspections of vegetation around distribution electric lines and equipment _VMI_11_2022</v>
      </c>
      <c r="K28" s="62">
        <v>113</v>
      </c>
      <c r="L28" s="62" t="s">
        <v>271</v>
      </c>
      <c r="M28" s="62">
        <v>171</v>
      </c>
      <c r="N28" s="62">
        <v>43</v>
      </c>
      <c r="O28" s="62">
        <v>88</v>
      </c>
      <c r="P28" s="62">
        <v>130</v>
      </c>
      <c r="Q28" s="62">
        <v>171</v>
      </c>
      <c r="R28" s="62">
        <v>26.1</v>
      </c>
      <c r="S28" s="62">
        <v>92.9</v>
      </c>
      <c r="T28" s="62">
        <v>170.46</v>
      </c>
      <c r="U28" s="62" t="s">
        <v>244</v>
      </c>
      <c r="V28" s="65" t="s">
        <v>244</v>
      </c>
      <c r="W28" s="62" t="s">
        <v>244</v>
      </c>
      <c r="X28" s="62" t="s">
        <v>244</v>
      </c>
      <c r="Y28" s="62" t="s">
        <v>244</v>
      </c>
      <c r="Z28" s="66" t="s">
        <v>244</v>
      </c>
      <c r="AA28" s="62" t="s">
        <v>246</v>
      </c>
      <c r="AB28" s="31"/>
      <c r="AC28" s="5"/>
      <c r="AD28" s="5"/>
      <c r="AE28" s="33"/>
      <c r="AF28" s="36"/>
      <c r="AG28" s="35"/>
      <c r="AH28" s="35"/>
      <c r="AI28" s="35"/>
    </row>
    <row r="29" spans="1:35" customFormat="1" ht="29" x14ac:dyDescent="0.35">
      <c r="A29" s="5" t="str">
        <f>'READ ME FIRST'!$D$12</f>
        <v>LU</v>
      </c>
      <c r="B29" s="46">
        <f>'READ ME FIRST'!$D$15</f>
        <v>44866</v>
      </c>
      <c r="C29" s="60" t="s">
        <v>123</v>
      </c>
      <c r="D29" s="52" t="s">
        <v>289</v>
      </c>
      <c r="E29" s="60" t="s">
        <v>210</v>
      </c>
      <c r="F29" s="32"/>
      <c r="G29" s="59">
        <f>IF(Table2[[#This Row],[WMPInitiativeActivity]]="","x",IF(Table2[[#This Row],[WMPInitiativeActivity]]="other", Table2[[#This Row],[ActivityNameifOther]], INDEX('Initiative mapping-DO NOT EDIT'!$C$3:$C$89,MATCH(Table2[[#This Row],[WMPInitiativeActivity]],'Initiative mapping-DO NOT EDIT'!$D$3:$D$89,0))))</f>
        <v>13</v>
      </c>
      <c r="H29" s="60" t="s">
        <v>210</v>
      </c>
      <c r="I29" s="67" t="s">
        <v>339</v>
      </c>
      <c r="J2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Inspections_Quality assurance / quality control of vegetation inspections  _VMI_13_2022</v>
      </c>
      <c r="K29" s="62">
        <v>114</v>
      </c>
      <c r="L29" s="62" t="s">
        <v>271</v>
      </c>
      <c r="M29" s="62">
        <v>221</v>
      </c>
      <c r="N29" s="62">
        <v>22</v>
      </c>
      <c r="O29" s="62">
        <v>92</v>
      </c>
      <c r="P29" s="62">
        <v>162</v>
      </c>
      <c r="Q29" s="62">
        <v>228</v>
      </c>
      <c r="R29" s="62">
        <v>22.4</v>
      </c>
      <c r="S29" s="62">
        <v>184.1</v>
      </c>
      <c r="T29" s="62">
        <v>249.9</v>
      </c>
      <c r="U29" s="62" t="s">
        <v>244</v>
      </c>
      <c r="V29" s="65" t="s">
        <v>244</v>
      </c>
      <c r="W29" s="62" t="s">
        <v>244</v>
      </c>
      <c r="X29" s="62" t="s">
        <v>244</v>
      </c>
      <c r="Y29" s="62" t="s">
        <v>244</v>
      </c>
      <c r="Z29" s="66" t="s">
        <v>244</v>
      </c>
      <c r="AA29" s="62" t="s">
        <v>246</v>
      </c>
      <c r="AB29" s="31"/>
      <c r="AC29" s="5"/>
      <c r="AD29" s="5"/>
      <c r="AE29" s="33"/>
      <c r="AF29" s="36"/>
      <c r="AG29" s="35"/>
      <c r="AH29" s="35"/>
      <c r="AI29" s="35"/>
    </row>
    <row r="30" spans="1:35" customFormat="1" ht="29" x14ac:dyDescent="0.35">
      <c r="A30" s="5" t="str">
        <f>'READ ME FIRST'!$D$12</f>
        <v>LU</v>
      </c>
      <c r="B30" s="46">
        <f>'READ ME FIRST'!$D$15</f>
        <v>44866</v>
      </c>
      <c r="C30" s="60" t="s">
        <v>123</v>
      </c>
      <c r="D30" s="52" t="s">
        <v>290</v>
      </c>
      <c r="E30" s="60" t="s">
        <v>211</v>
      </c>
      <c r="F30" s="32"/>
      <c r="G30" s="59">
        <f>IF(Table2[[#This Row],[WMPInitiativeActivity]]="","x",IF(Table2[[#This Row],[WMPInitiativeActivity]]="other", Table2[[#This Row],[ActivityNameifOther]], INDEX('Initiative mapping-DO NOT EDIT'!$C$3:$C$89,MATCH(Table2[[#This Row],[WMPInitiativeActivity]],'Initiative mapping-DO NOT EDIT'!$D$3:$D$89,0))))</f>
        <v>14</v>
      </c>
      <c r="H30" s="60" t="s">
        <v>211</v>
      </c>
      <c r="I30" s="67" t="s">
        <v>338</v>
      </c>
      <c r="J30"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Inspections_Recruiting and training of vegetation management personnel  _VMI_14_2022</v>
      </c>
      <c r="K30" s="62">
        <v>116</v>
      </c>
      <c r="L30" s="62" t="s">
        <v>243</v>
      </c>
      <c r="M30" s="62" t="s">
        <v>244</v>
      </c>
      <c r="N30" s="62" t="s">
        <v>244</v>
      </c>
      <c r="O30" s="62" t="s">
        <v>244</v>
      </c>
      <c r="P30" s="62" t="s">
        <v>244</v>
      </c>
      <c r="Q30" s="62" t="s">
        <v>244</v>
      </c>
      <c r="R30" s="62" t="s">
        <v>244</v>
      </c>
      <c r="S30" s="62" t="s">
        <v>244</v>
      </c>
      <c r="T30" s="62" t="s">
        <v>244</v>
      </c>
      <c r="U30" s="62" t="s">
        <v>244</v>
      </c>
      <c r="V30" s="65" t="s">
        <v>244</v>
      </c>
      <c r="W30" s="62" t="s">
        <v>244</v>
      </c>
      <c r="X30" s="62" t="s">
        <v>244</v>
      </c>
      <c r="Y30" s="62" t="s">
        <v>244</v>
      </c>
      <c r="Z30" s="66" t="s">
        <v>244</v>
      </c>
      <c r="AA30" s="62" t="s">
        <v>244</v>
      </c>
      <c r="AB30" s="31"/>
      <c r="AC30" s="5"/>
      <c r="AD30" s="5"/>
      <c r="AE30" s="33"/>
      <c r="AF30" s="36"/>
      <c r="AG30" s="35"/>
      <c r="AH30" s="35"/>
      <c r="AI30" s="35"/>
    </row>
    <row r="31" spans="1:35" customFormat="1" x14ac:dyDescent="0.35">
      <c r="A31" s="5" t="str">
        <f>'READ ME FIRST'!$D$12</f>
        <v>LU</v>
      </c>
      <c r="B31" s="46">
        <f>'READ ME FIRST'!$D$15</f>
        <v>44866</v>
      </c>
      <c r="C31" s="60" t="s">
        <v>123</v>
      </c>
      <c r="D31" s="52" t="s">
        <v>291</v>
      </c>
      <c r="E31" s="60" t="s">
        <v>212</v>
      </c>
      <c r="F31" s="32"/>
      <c r="G31" s="59">
        <f>IF(Table2[[#This Row],[WMPInitiativeActivity]]="","x",IF(Table2[[#This Row],[WMPInitiativeActivity]]="other", Table2[[#This Row],[ActivityNameifOther]], INDEX('Initiative mapping-DO NOT EDIT'!$C$3:$C$89,MATCH(Table2[[#This Row],[WMPInitiativeActivity]],'Initiative mapping-DO NOT EDIT'!$D$3:$D$89,0))))</f>
        <v>15</v>
      </c>
      <c r="H31" s="60" t="s">
        <v>212</v>
      </c>
      <c r="I31" s="67" t="s">
        <v>340</v>
      </c>
      <c r="J3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Inspections_Remediation of at-risk species  _VMI_15_2022</v>
      </c>
      <c r="K31" s="62">
        <v>117</v>
      </c>
      <c r="L31" s="62" t="s">
        <v>282</v>
      </c>
      <c r="M31" s="62">
        <v>238</v>
      </c>
      <c r="N31" s="62">
        <v>30</v>
      </c>
      <c r="O31" s="62">
        <v>110</v>
      </c>
      <c r="P31" s="62">
        <v>190</v>
      </c>
      <c r="Q31" s="62">
        <v>238</v>
      </c>
      <c r="R31" s="62">
        <v>30.4</v>
      </c>
      <c r="S31" s="62">
        <v>30.4</v>
      </c>
      <c r="T31" s="62">
        <v>104.85</v>
      </c>
      <c r="U31" s="62" t="s">
        <v>244</v>
      </c>
      <c r="V31" s="65" t="s">
        <v>244</v>
      </c>
      <c r="W31" s="62" t="s">
        <v>244</v>
      </c>
      <c r="X31" s="62" t="s">
        <v>244</v>
      </c>
      <c r="Y31" s="62" t="s">
        <v>244</v>
      </c>
      <c r="Z31" s="66" t="s">
        <v>244</v>
      </c>
      <c r="AA31" s="62" t="s">
        <v>246</v>
      </c>
      <c r="AB31" s="31"/>
      <c r="AC31" s="5"/>
      <c r="AD31" s="5"/>
      <c r="AE31" s="33"/>
      <c r="AF31" s="36"/>
      <c r="AG31" s="35"/>
      <c r="AH31" s="35"/>
      <c r="AI31" s="35"/>
    </row>
    <row r="32" spans="1:35" customFormat="1" ht="29" x14ac:dyDescent="0.35">
      <c r="A32" s="5" t="str">
        <f>'READ ME FIRST'!$D$12</f>
        <v>LU</v>
      </c>
      <c r="B32" s="46">
        <f>'READ ME FIRST'!$D$15</f>
        <v>44866</v>
      </c>
      <c r="C32" s="60" t="s">
        <v>123</v>
      </c>
      <c r="D32" s="52" t="s">
        <v>292</v>
      </c>
      <c r="E32" s="60" t="s">
        <v>213</v>
      </c>
      <c r="F32" s="32"/>
      <c r="G32" s="59">
        <f>IF(Table2[[#This Row],[WMPInitiativeActivity]]="","x",IF(Table2[[#This Row],[WMPInitiativeActivity]]="other", Table2[[#This Row],[ActivityNameifOther]], INDEX('Initiative mapping-DO NOT EDIT'!$C$3:$C$89,MATCH(Table2[[#This Row],[WMPInitiativeActivity]],'Initiative mapping-DO NOT EDIT'!$D$3:$D$89,0))))</f>
        <v>16</v>
      </c>
      <c r="H32" s="60" t="s">
        <v>213</v>
      </c>
      <c r="I32" s="67" t="s">
        <v>341</v>
      </c>
      <c r="J32"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Inspections_Removal and remediation of trees with strike potential to electric lines and equipment  _VMI_16_2022</v>
      </c>
      <c r="K32" s="62">
        <v>118</v>
      </c>
      <c r="L32" s="62" t="s">
        <v>282</v>
      </c>
      <c r="M32" s="62">
        <v>171</v>
      </c>
      <c r="N32" s="62">
        <v>8</v>
      </c>
      <c r="O32" s="62">
        <v>63</v>
      </c>
      <c r="P32" s="62">
        <v>120</v>
      </c>
      <c r="Q32" s="62">
        <v>171</v>
      </c>
      <c r="R32" s="62">
        <v>8.6</v>
      </c>
      <c r="S32" s="62">
        <v>8.6</v>
      </c>
      <c r="T32" s="62">
        <v>101.85</v>
      </c>
      <c r="U32" s="62" t="s">
        <v>244</v>
      </c>
      <c r="V32" s="65" t="s">
        <v>244</v>
      </c>
      <c r="W32" s="62" t="s">
        <v>244</v>
      </c>
      <c r="X32" s="62" t="s">
        <v>244</v>
      </c>
      <c r="Y32" s="62" t="s">
        <v>244</v>
      </c>
      <c r="Z32" s="66" t="s">
        <v>244</v>
      </c>
      <c r="AA32" s="62" t="s">
        <v>246</v>
      </c>
      <c r="AB32" s="31"/>
      <c r="AC32" s="5"/>
      <c r="AD32" s="5"/>
      <c r="AE32" s="33"/>
      <c r="AF32" s="36"/>
      <c r="AG32" s="35"/>
      <c r="AH32" s="35"/>
      <c r="AI32" s="35"/>
    </row>
    <row r="33" spans="1:35" customFormat="1" ht="29" x14ac:dyDescent="0.35">
      <c r="A33" s="5" t="str">
        <f>'READ ME FIRST'!$D$12</f>
        <v>LU</v>
      </c>
      <c r="B33" s="46">
        <f>'READ ME FIRST'!$D$15</f>
        <v>44866</v>
      </c>
      <c r="C33" s="60" t="s">
        <v>123</v>
      </c>
      <c r="D33" s="52" t="s">
        <v>293</v>
      </c>
      <c r="E33" s="60" t="s">
        <v>216</v>
      </c>
      <c r="F33" s="32"/>
      <c r="G33" s="59">
        <f>IF(Table2[[#This Row],[WMPInitiativeActivity]]="","x",IF(Table2[[#This Row],[WMPInitiativeActivity]]="other", Table2[[#This Row],[ActivityNameifOther]], INDEX('Initiative mapping-DO NOT EDIT'!$C$3:$C$89,MATCH(Table2[[#This Row],[WMPInitiativeActivity]],'Initiative mapping-DO NOT EDIT'!$D$3:$D$89,0))))</f>
        <v>20</v>
      </c>
      <c r="H33" s="60" t="s">
        <v>216</v>
      </c>
      <c r="I33" s="67" t="s">
        <v>342</v>
      </c>
      <c r="J3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Inspections_Vegetation management to achieve clearances around electric lines and equipment  _VMI_20_2022</v>
      </c>
      <c r="K33" s="62">
        <v>119</v>
      </c>
      <c r="L33" s="62" t="s">
        <v>282</v>
      </c>
      <c r="M33" s="62">
        <v>701</v>
      </c>
      <c r="N33" s="62">
        <v>400</v>
      </c>
      <c r="O33" s="62">
        <v>600</v>
      </c>
      <c r="P33" s="62">
        <v>701</v>
      </c>
      <c r="Q33" s="62">
        <v>701</v>
      </c>
      <c r="R33" s="62">
        <v>404.9</v>
      </c>
      <c r="S33" s="62">
        <v>697</v>
      </c>
      <c r="T33" s="62">
        <v>701</v>
      </c>
      <c r="U33" s="62" t="s">
        <v>244</v>
      </c>
      <c r="V33" s="65" t="s">
        <v>244</v>
      </c>
      <c r="W33" s="62" t="s">
        <v>244</v>
      </c>
      <c r="X33" s="62" t="s">
        <v>244</v>
      </c>
      <c r="Y33" s="62" t="s">
        <v>244</v>
      </c>
      <c r="Z33" s="66" t="s">
        <v>244</v>
      </c>
      <c r="AA33" s="62" t="s">
        <v>246</v>
      </c>
      <c r="AB33" s="31"/>
      <c r="AC33" s="5"/>
      <c r="AD33" s="5"/>
      <c r="AE33" s="33"/>
      <c r="AF33" s="36"/>
      <c r="AG33" s="35"/>
      <c r="AH33" s="35"/>
      <c r="AI33" s="35"/>
    </row>
    <row r="34" spans="1:35" customFormat="1" x14ac:dyDescent="0.35">
      <c r="A34" s="5" t="str">
        <f>'READ ME FIRST'!$D$12</f>
        <v>LU</v>
      </c>
      <c r="B34" s="46">
        <f>'READ ME FIRST'!$D$15</f>
        <v>44866</v>
      </c>
      <c r="C34" s="60" t="s">
        <v>123</v>
      </c>
      <c r="D34" s="52" t="s">
        <v>294</v>
      </c>
      <c r="E34" s="60" t="s">
        <v>295</v>
      </c>
      <c r="F34" s="32"/>
      <c r="G34" s="59">
        <v>21</v>
      </c>
      <c r="H34" s="60" t="s">
        <v>295</v>
      </c>
      <c r="I34" s="67" t="s">
        <v>343</v>
      </c>
      <c r="J3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LU_Vegetation Management &amp; Inspections_Vegetation management activities post-fire _VMI_21_2022</v>
      </c>
      <c r="K34" s="62" t="s">
        <v>243</v>
      </c>
      <c r="L34" s="62" t="s">
        <v>244</v>
      </c>
      <c r="M34" s="62" t="s">
        <v>244</v>
      </c>
      <c r="N34" s="62" t="s">
        <v>244</v>
      </c>
      <c r="O34" s="62" t="s">
        <v>244</v>
      </c>
      <c r="P34" s="62" t="s">
        <v>244</v>
      </c>
      <c r="Q34" s="62" t="s">
        <v>244</v>
      </c>
      <c r="R34" s="62" t="s">
        <v>244</v>
      </c>
      <c r="S34" s="62" t="s">
        <v>244</v>
      </c>
      <c r="T34" s="62" t="s">
        <v>244</v>
      </c>
      <c r="U34" s="62" t="s">
        <v>244</v>
      </c>
      <c r="V34" s="65" t="s">
        <v>244</v>
      </c>
      <c r="W34" s="62" t="s">
        <v>244</v>
      </c>
      <c r="X34" s="62" t="s">
        <v>244</v>
      </c>
      <c r="Y34" s="62" t="s">
        <v>244</v>
      </c>
      <c r="Z34" s="66" t="s">
        <v>244</v>
      </c>
      <c r="AA34" s="62" t="s">
        <v>244</v>
      </c>
      <c r="AB34" s="31"/>
      <c r="AC34" s="5"/>
      <c r="AD34" s="5"/>
      <c r="AE34" s="33"/>
      <c r="AF34" s="36"/>
      <c r="AG34" s="35"/>
      <c r="AH34" s="35"/>
      <c r="AI34" s="35"/>
    </row>
    <row r="35" spans="1:35" customFormat="1" x14ac:dyDescent="0.35">
      <c r="A35" s="5" t="str">
        <f>'READ ME FIRST'!$D$12</f>
        <v>LU</v>
      </c>
      <c r="B35" s="46">
        <f>'READ ME FIRST'!$D$15</f>
        <v>44866</v>
      </c>
      <c r="C35" s="60" t="s">
        <v>149</v>
      </c>
      <c r="D35" s="52" t="s">
        <v>296</v>
      </c>
      <c r="E35" s="60" t="s">
        <v>217</v>
      </c>
      <c r="F35" s="32"/>
      <c r="G35" s="59">
        <f>IF(Table2[[#This Row],[WMPInitiativeActivity]]="","x",IF(Table2[[#This Row],[WMPInitiativeActivity]]="other", Table2[[#This Row],[ActivityNameifOther]], INDEX('Initiative mapping-DO NOT EDIT'!$C$3:$C$89,MATCH(Table2[[#This Row],[WMPInitiativeActivity]],'Initiative mapping-DO NOT EDIT'!$D$3:$D$89,0))))</f>
        <v>1</v>
      </c>
      <c r="H35" s="60" t="s">
        <v>217</v>
      </c>
      <c r="I35" s="67" t="s">
        <v>344</v>
      </c>
      <c r="J3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Protocols_Automatic recloser operations  _GOOP_01_2022</v>
      </c>
      <c r="K35" s="62">
        <v>120</v>
      </c>
      <c r="L35" s="62" t="s">
        <v>243</v>
      </c>
      <c r="M35" s="62" t="s">
        <v>244</v>
      </c>
      <c r="N35" s="62" t="s">
        <v>244</v>
      </c>
      <c r="O35" s="62" t="s">
        <v>244</v>
      </c>
      <c r="P35" s="62" t="s">
        <v>244</v>
      </c>
      <c r="Q35" s="62" t="s">
        <v>244</v>
      </c>
      <c r="R35" s="62" t="s">
        <v>244</v>
      </c>
      <c r="S35" s="62" t="s">
        <v>244</v>
      </c>
      <c r="T35" s="62" t="s">
        <v>244</v>
      </c>
      <c r="U35" s="62" t="s">
        <v>244</v>
      </c>
      <c r="V35" s="65" t="s">
        <v>244</v>
      </c>
      <c r="W35" s="62" t="s">
        <v>244</v>
      </c>
      <c r="X35" s="62" t="s">
        <v>244</v>
      </c>
      <c r="Y35" s="62" t="s">
        <v>244</v>
      </c>
      <c r="Z35" s="66" t="s">
        <v>244</v>
      </c>
      <c r="AA35" s="62" t="s">
        <v>246</v>
      </c>
      <c r="AB35" s="31"/>
      <c r="AC35" s="5"/>
      <c r="AD35" s="5"/>
      <c r="AE35" s="33"/>
      <c r="AF35" s="36"/>
      <c r="AG35" s="35"/>
      <c r="AH35" s="35"/>
      <c r="AI35" s="35"/>
    </row>
    <row r="36" spans="1:35" customFormat="1" ht="29" x14ac:dyDescent="0.35">
      <c r="A36" s="5" t="str">
        <f>'READ ME FIRST'!$D$12</f>
        <v>LU</v>
      </c>
      <c r="B36" s="46">
        <f>'READ ME FIRST'!$D$15</f>
        <v>44866</v>
      </c>
      <c r="C36" s="60" t="s">
        <v>149</v>
      </c>
      <c r="D36" s="52" t="s">
        <v>297</v>
      </c>
      <c r="E36" s="60" t="s">
        <v>219</v>
      </c>
      <c r="F36" s="32"/>
      <c r="G36" s="59">
        <f>IF(Table2[[#This Row],[WMPInitiativeActivity]]="","x",IF(Table2[[#This Row],[WMPInitiativeActivity]]="other", Table2[[#This Row],[ActivityNameifOther]], INDEX('Initiative mapping-DO NOT EDIT'!$C$3:$C$89,MATCH(Table2[[#This Row],[WMPInitiativeActivity]],'Initiative mapping-DO NOT EDIT'!$D$3:$D$89,0))))</f>
        <v>3</v>
      </c>
      <c r="H36" s="60" t="s">
        <v>219</v>
      </c>
      <c r="I36" s="67" t="s">
        <v>346</v>
      </c>
      <c r="J3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Protocols_Personnel work procedures and training in conditions of elevated fire risk  _GOOP_03_2022</v>
      </c>
      <c r="K36" s="62">
        <v>121</v>
      </c>
      <c r="L36" s="62" t="s">
        <v>243</v>
      </c>
      <c r="M36" s="62" t="s">
        <v>244</v>
      </c>
      <c r="N36" s="62" t="s">
        <v>244</v>
      </c>
      <c r="O36" s="62" t="s">
        <v>244</v>
      </c>
      <c r="P36" s="62" t="s">
        <v>244</v>
      </c>
      <c r="Q36" s="62" t="s">
        <v>244</v>
      </c>
      <c r="R36" s="62" t="s">
        <v>244</v>
      </c>
      <c r="S36" s="62" t="s">
        <v>244</v>
      </c>
      <c r="T36" s="62" t="s">
        <v>244</v>
      </c>
      <c r="U36" s="62" t="s">
        <v>244</v>
      </c>
      <c r="V36" s="65" t="s">
        <v>298</v>
      </c>
      <c r="W36" s="62" t="s">
        <v>244</v>
      </c>
      <c r="X36" s="62" t="s">
        <v>244</v>
      </c>
      <c r="Y36" s="62" t="s">
        <v>244</v>
      </c>
      <c r="Z36" s="66" t="s">
        <v>244</v>
      </c>
      <c r="AA36" s="62" t="s">
        <v>246</v>
      </c>
      <c r="AB36" s="31"/>
      <c r="AC36" s="5"/>
      <c r="AD36" s="5"/>
      <c r="AE36" s="33"/>
      <c r="AF36" s="36"/>
      <c r="AG36" s="35"/>
      <c r="AH36" s="35"/>
      <c r="AI36" s="35"/>
    </row>
    <row r="37" spans="1:35" customFormat="1" ht="29" x14ac:dyDescent="0.35">
      <c r="A37" s="5" t="str">
        <f>'READ ME FIRST'!$D$12</f>
        <v>LU</v>
      </c>
      <c r="B37" s="46">
        <f>'READ ME FIRST'!$D$15</f>
        <v>44866</v>
      </c>
      <c r="C37" s="60" t="s">
        <v>149</v>
      </c>
      <c r="D37" s="52" t="s">
        <v>299</v>
      </c>
      <c r="E37" s="60" t="s">
        <v>220</v>
      </c>
      <c r="F37" s="32"/>
      <c r="G37" s="59">
        <f>IF(Table2[[#This Row],[WMPInitiativeActivity]]="","x",IF(Table2[[#This Row],[WMPInitiativeActivity]]="other", Table2[[#This Row],[ActivityNameifOther]], INDEX('Initiative mapping-DO NOT EDIT'!$C$3:$C$89,MATCH(Table2[[#This Row],[WMPInitiativeActivity]],'Initiative mapping-DO NOT EDIT'!$D$3:$D$89,0))))</f>
        <v>4</v>
      </c>
      <c r="H37" s="60" t="s">
        <v>220</v>
      </c>
      <c r="I37" s="67" t="s">
        <v>345</v>
      </c>
      <c r="J3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LU_Grid Operations &amp; Operating Protocols_Protocols for PSPS re-energization _GOOP_04_2022</v>
      </c>
      <c r="K37" s="62">
        <v>124</v>
      </c>
      <c r="L37" s="62" t="s">
        <v>243</v>
      </c>
      <c r="M37" s="62" t="s">
        <v>244</v>
      </c>
      <c r="N37" s="62" t="s">
        <v>244</v>
      </c>
      <c r="O37" s="62" t="s">
        <v>244</v>
      </c>
      <c r="P37" s="62" t="s">
        <v>244</v>
      </c>
      <c r="Q37" s="62" t="s">
        <v>244</v>
      </c>
      <c r="R37" s="62" t="s">
        <v>244</v>
      </c>
      <c r="S37" s="62" t="s">
        <v>244</v>
      </c>
      <c r="T37" s="62" t="s">
        <v>244</v>
      </c>
      <c r="U37" s="62" t="s">
        <v>244</v>
      </c>
      <c r="V37" s="65" t="s">
        <v>300</v>
      </c>
      <c r="W37" s="62" t="s">
        <v>244</v>
      </c>
      <c r="X37" s="62" t="s">
        <v>244</v>
      </c>
      <c r="Y37" s="62" t="s">
        <v>244</v>
      </c>
      <c r="Z37" s="66" t="s">
        <v>244</v>
      </c>
      <c r="AA37" s="62" t="s">
        <v>246</v>
      </c>
      <c r="AB37" s="31"/>
      <c r="AC37" s="5"/>
      <c r="AD37" s="5"/>
      <c r="AE37" s="33"/>
      <c r="AF37" s="36"/>
      <c r="AG37" s="35"/>
      <c r="AH37" s="35"/>
      <c r="AI37" s="35"/>
    </row>
    <row r="38" spans="1:35" customFormat="1" x14ac:dyDescent="0.35">
      <c r="A38" s="5" t="str">
        <f>'READ ME FIRST'!$D$12</f>
        <v>LU</v>
      </c>
      <c r="B38" s="46">
        <f>'READ ME FIRST'!$D$15</f>
        <v>44866</v>
      </c>
      <c r="C38" s="60" t="s">
        <v>153</v>
      </c>
      <c r="D38" s="52" t="s">
        <v>301</v>
      </c>
      <c r="E38" s="60" t="s">
        <v>223</v>
      </c>
      <c r="F38" s="32"/>
      <c r="G38" s="59">
        <f>IF(Table2[[#This Row],[WMPInitiativeActivity]]="","x",IF(Table2[[#This Row],[WMPInitiativeActivity]]="other", Table2[[#This Row],[ActivityNameifOther]], INDEX('Initiative mapping-DO NOT EDIT'!$C$3:$C$89,MATCH(Table2[[#This Row],[WMPInitiativeActivity]],'Initiative mapping-DO NOT EDIT'!$D$3:$D$89,0))))</f>
        <v>1</v>
      </c>
      <c r="H38" s="60" t="s">
        <v>223</v>
      </c>
      <c r="I38" s="67" t="s">
        <v>347</v>
      </c>
      <c r="J3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LU_Data Governance_Centralized repository for data _DG_01_2022</v>
      </c>
      <c r="K38" s="62">
        <v>98</v>
      </c>
      <c r="L38" s="62" t="s">
        <v>243</v>
      </c>
      <c r="M38" s="62" t="s">
        <v>244</v>
      </c>
      <c r="N38" s="62" t="s">
        <v>244</v>
      </c>
      <c r="O38" s="62" t="s">
        <v>244</v>
      </c>
      <c r="P38" s="62" t="s">
        <v>244</v>
      </c>
      <c r="Q38" s="62" t="s">
        <v>244</v>
      </c>
      <c r="R38" s="62" t="s">
        <v>244</v>
      </c>
      <c r="S38" s="62" t="s">
        <v>244</v>
      </c>
      <c r="T38" s="62" t="s">
        <v>244</v>
      </c>
      <c r="U38" s="62" t="s">
        <v>244</v>
      </c>
      <c r="V38" s="65" t="s">
        <v>244</v>
      </c>
      <c r="W38" s="62" t="s">
        <v>244</v>
      </c>
      <c r="X38" s="62" t="s">
        <v>244</v>
      </c>
      <c r="Y38" s="62" t="s">
        <v>244</v>
      </c>
      <c r="Z38" s="66" t="s">
        <v>244</v>
      </c>
      <c r="AA38" s="62" t="s">
        <v>246</v>
      </c>
      <c r="AB38" s="31"/>
      <c r="AC38" s="5"/>
      <c r="AD38" s="5"/>
      <c r="AE38" s="33"/>
      <c r="AF38" s="36"/>
      <c r="AG38" s="35"/>
      <c r="AH38" s="35"/>
      <c r="AI38" s="35"/>
    </row>
    <row r="39" spans="1:35" customFormat="1" ht="29" x14ac:dyDescent="0.35">
      <c r="A39" s="5" t="str">
        <f>'READ ME FIRST'!$D$12</f>
        <v>LU</v>
      </c>
      <c r="B39" s="46">
        <f>'READ ME FIRST'!$D$15</f>
        <v>44866</v>
      </c>
      <c r="C39" s="60" t="s">
        <v>153</v>
      </c>
      <c r="D39" s="52" t="s">
        <v>302</v>
      </c>
      <c r="E39" s="60" t="s">
        <v>224</v>
      </c>
      <c r="F39" s="32"/>
      <c r="G39" s="59">
        <f>IF(Table2[[#This Row],[WMPInitiativeActivity]]="","x",IF(Table2[[#This Row],[WMPInitiativeActivity]]="other", Table2[[#This Row],[ActivityNameifOther]], INDEX('Initiative mapping-DO NOT EDIT'!$C$3:$C$89,MATCH(Table2[[#This Row],[WMPInitiativeActivity]],'Initiative mapping-DO NOT EDIT'!$D$3:$D$89,0))))</f>
        <v>2</v>
      </c>
      <c r="H39" s="60" t="s">
        <v>224</v>
      </c>
      <c r="I39" s="67" t="s">
        <v>348</v>
      </c>
      <c r="J3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LU_Data Governance_Collaborative research on utility ignition and/or wildfire _DG_02_2022</v>
      </c>
      <c r="K39" s="62">
        <v>126</v>
      </c>
      <c r="L39" s="62" t="s">
        <v>243</v>
      </c>
      <c r="M39" s="62" t="s">
        <v>244</v>
      </c>
      <c r="N39" s="62" t="s">
        <v>244</v>
      </c>
      <c r="O39" s="62" t="s">
        <v>244</v>
      </c>
      <c r="P39" s="62" t="s">
        <v>244</v>
      </c>
      <c r="Q39" s="62" t="s">
        <v>244</v>
      </c>
      <c r="R39" s="62" t="s">
        <v>244</v>
      </c>
      <c r="S39" s="62" t="s">
        <v>244</v>
      </c>
      <c r="T39" s="62" t="s">
        <v>244</v>
      </c>
      <c r="U39" s="62" t="s">
        <v>244</v>
      </c>
      <c r="V39" s="65" t="s">
        <v>244</v>
      </c>
      <c r="W39" s="62" t="s">
        <v>244</v>
      </c>
      <c r="X39" s="62" t="s">
        <v>244</v>
      </c>
      <c r="Y39" s="62" t="s">
        <v>244</v>
      </c>
      <c r="Z39" s="66" t="s">
        <v>244</v>
      </c>
      <c r="AA39" s="62" t="s">
        <v>246</v>
      </c>
      <c r="AB39" s="31"/>
      <c r="AC39" s="5"/>
      <c r="AD39" s="5"/>
      <c r="AE39" s="33"/>
      <c r="AF39" s="36"/>
      <c r="AG39" s="35"/>
      <c r="AH39" s="35"/>
      <c r="AI39" s="35"/>
    </row>
    <row r="40" spans="1:35" customFormat="1" ht="29" x14ac:dyDescent="0.35">
      <c r="A40" s="5" t="str">
        <f>'READ ME FIRST'!$D$12</f>
        <v>LU</v>
      </c>
      <c r="B40" s="46">
        <f>'READ ME FIRST'!$D$15</f>
        <v>44866</v>
      </c>
      <c r="C40" s="60" t="s">
        <v>161</v>
      </c>
      <c r="D40" s="52" t="s">
        <v>303</v>
      </c>
      <c r="E40" s="60" t="s">
        <v>230</v>
      </c>
      <c r="F40" s="32"/>
      <c r="G40" s="59">
        <f>IF(Table2[[#This Row],[WMPInitiativeActivity]]="","x",IF(Table2[[#This Row],[WMPInitiativeActivity]]="other", Table2[[#This Row],[ActivityNameifOther]], INDEX('Initiative mapping-DO NOT EDIT'!$C$3:$C$89,MATCH(Table2[[#This Row],[WMPInitiativeActivity]],'Initiative mapping-DO NOT EDIT'!$D$3:$D$89,0))))</f>
        <v>1</v>
      </c>
      <c r="H40" s="60" t="s">
        <v>230</v>
      </c>
      <c r="I40" s="67" t="s">
        <v>349</v>
      </c>
      <c r="J40"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LU_Emergency Planning &amp; Preparedness_Adequate and trained workforce for service restoration _EPP_01_2022</v>
      </c>
      <c r="K40" s="62">
        <v>128</v>
      </c>
      <c r="L40" s="62" t="s">
        <v>243</v>
      </c>
      <c r="M40" s="62" t="s">
        <v>244</v>
      </c>
      <c r="N40" s="62" t="s">
        <v>244</v>
      </c>
      <c r="O40" s="62" t="s">
        <v>244</v>
      </c>
      <c r="P40" s="62" t="s">
        <v>244</v>
      </c>
      <c r="Q40" s="62" t="s">
        <v>244</v>
      </c>
      <c r="R40" s="62" t="s">
        <v>244</v>
      </c>
      <c r="S40" s="62" t="s">
        <v>244</v>
      </c>
      <c r="T40" s="62" t="s">
        <v>244</v>
      </c>
      <c r="U40" s="62" t="s">
        <v>244</v>
      </c>
      <c r="V40" s="65" t="s">
        <v>244</v>
      </c>
      <c r="W40" s="62" t="s">
        <v>244</v>
      </c>
      <c r="X40" s="62" t="s">
        <v>244</v>
      </c>
      <c r="Y40" s="62" t="s">
        <v>244</v>
      </c>
      <c r="Z40" s="66" t="s">
        <v>244</v>
      </c>
      <c r="AA40" s="62" t="s">
        <v>244</v>
      </c>
      <c r="AB40" s="31"/>
      <c r="AC40" s="5"/>
      <c r="AD40" s="5"/>
      <c r="AE40" s="33"/>
      <c r="AF40" s="36"/>
      <c r="AG40" s="35"/>
      <c r="AH40" s="35"/>
      <c r="AI40" s="35"/>
    </row>
    <row r="41" spans="1:35" customFormat="1" ht="43.5" x14ac:dyDescent="0.35">
      <c r="A41" s="5" t="str">
        <f>'READ ME FIRST'!$D$12</f>
        <v>LU</v>
      </c>
      <c r="B41" s="46">
        <f>'READ ME FIRST'!$D$15</f>
        <v>44866</v>
      </c>
      <c r="C41" s="60" t="s">
        <v>161</v>
      </c>
      <c r="D41" s="52" t="s">
        <v>304</v>
      </c>
      <c r="E41" s="60" t="s">
        <v>231</v>
      </c>
      <c r="F41" s="32"/>
      <c r="G41" s="59">
        <f>IF(Table2[[#This Row],[WMPInitiativeActivity]]="","x",IF(Table2[[#This Row],[WMPInitiativeActivity]]="other", Table2[[#This Row],[ActivityNameifOther]], INDEX('Initiative mapping-DO NOT EDIT'!$C$3:$C$89,MATCH(Table2[[#This Row],[WMPInitiativeActivity]],'Initiative mapping-DO NOT EDIT'!$D$3:$D$89,0))))</f>
        <v>2</v>
      </c>
      <c r="H41" s="60" t="s">
        <v>231</v>
      </c>
      <c r="I41" s="67" t="s">
        <v>350</v>
      </c>
      <c r="J4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LU_Emergency Planning &amp; Preparedness_Community outreach, public awareness, and communications efforts _EPP_02_2022</v>
      </c>
      <c r="K41" s="62">
        <v>130</v>
      </c>
      <c r="L41" s="62" t="s">
        <v>243</v>
      </c>
      <c r="M41" s="62" t="s">
        <v>244</v>
      </c>
      <c r="N41" s="62" t="s">
        <v>244</v>
      </c>
      <c r="O41" s="62" t="s">
        <v>244</v>
      </c>
      <c r="P41" s="62" t="s">
        <v>244</v>
      </c>
      <c r="Q41" s="62" t="s">
        <v>244</v>
      </c>
      <c r="R41" s="62" t="s">
        <v>244</v>
      </c>
      <c r="S41" s="62" t="s">
        <v>244</v>
      </c>
      <c r="T41" s="62" t="s">
        <v>244</v>
      </c>
      <c r="U41" s="62" t="s">
        <v>244</v>
      </c>
      <c r="V41" s="65" t="s">
        <v>305</v>
      </c>
      <c r="W41" s="62" t="s">
        <v>244</v>
      </c>
      <c r="X41" s="62" t="s">
        <v>244</v>
      </c>
      <c r="Y41" s="62" t="s">
        <v>244</v>
      </c>
      <c r="Z41" s="66" t="s">
        <v>244</v>
      </c>
      <c r="AA41" s="62" t="s">
        <v>246</v>
      </c>
      <c r="AB41" s="31"/>
      <c r="AC41" s="5"/>
      <c r="AD41" s="5"/>
      <c r="AE41" s="33"/>
      <c r="AF41" s="36"/>
      <c r="AG41" s="35"/>
      <c r="AH41" s="35"/>
      <c r="AI41" s="35"/>
    </row>
    <row r="42" spans="1:35" customFormat="1" ht="101.5" x14ac:dyDescent="0.35">
      <c r="A42" s="5" t="str">
        <f>'READ ME FIRST'!$D$12</f>
        <v>LU</v>
      </c>
      <c r="B42" s="46">
        <f>'READ ME FIRST'!$D$15</f>
        <v>44866</v>
      </c>
      <c r="C42" s="60" t="s">
        <v>161</v>
      </c>
      <c r="D42" s="52" t="s">
        <v>306</v>
      </c>
      <c r="E42" s="60" t="s">
        <v>232</v>
      </c>
      <c r="F42" s="32"/>
      <c r="G42" s="59">
        <f>IF(Table2[[#This Row],[WMPInitiativeActivity]]="","x",IF(Table2[[#This Row],[WMPInitiativeActivity]]="other", Table2[[#This Row],[ActivityNameifOther]], INDEX('Initiative mapping-DO NOT EDIT'!$C$3:$C$89,MATCH(Table2[[#This Row],[WMPInitiativeActivity]],'Initiative mapping-DO NOT EDIT'!$D$3:$D$89,0))))</f>
        <v>3</v>
      </c>
      <c r="H42" s="60" t="s">
        <v>232</v>
      </c>
      <c r="I42" s="67" t="s">
        <v>351</v>
      </c>
      <c r="J42"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LU_Emergency Planning &amp; Preparedness_Customer support in emergencies _EPP_03_2022</v>
      </c>
      <c r="K42" s="62">
        <v>132</v>
      </c>
      <c r="L42" s="62" t="s">
        <v>243</v>
      </c>
      <c r="M42" s="62" t="s">
        <v>244</v>
      </c>
      <c r="N42" s="62" t="s">
        <v>244</v>
      </c>
      <c r="O42" s="62" t="s">
        <v>244</v>
      </c>
      <c r="P42" s="62" t="s">
        <v>244</v>
      </c>
      <c r="Q42" s="62" t="s">
        <v>244</v>
      </c>
      <c r="R42" s="62" t="s">
        <v>244</v>
      </c>
      <c r="S42" s="62" t="s">
        <v>244</v>
      </c>
      <c r="T42" s="62" t="s">
        <v>244</v>
      </c>
      <c r="U42" s="62" t="s">
        <v>244</v>
      </c>
      <c r="V42" s="65" t="s">
        <v>307</v>
      </c>
      <c r="W42" s="62" t="s">
        <v>244</v>
      </c>
      <c r="X42" s="62" t="s">
        <v>356</v>
      </c>
      <c r="Y42" s="62" t="s">
        <v>244</v>
      </c>
      <c r="Z42" s="66" t="s">
        <v>244</v>
      </c>
      <c r="AA42" s="62" t="s">
        <v>246</v>
      </c>
      <c r="AB42" s="31"/>
      <c r="AC42" s="5"/>
      <c r="AD42" s="5"/>
      <c r="AE42" s="33"/>
      <c r="AF42" s="36"/>
      <c r="AG42" s="35"/>
      <c r="AH42" s="35"/>
      <c r="AI42" s="35"/>
    </row>
    <row r="43" spans="1:35" customFormat="1" ht="116" x14ac:dyDescent="0.35">
      <c r="A43" s="5" t="str">
        <f>'READ ME FIRST'!$D$12</f>
        <v>LU</v>
      </c>
      <c r="B43" s="46">
        <f>'READ ME FIRST'!$D$15</f>
        <v>44866</v>
      </c>
      <c r="C43" s="60" t="s">
        <v>164</v>
      </c>
      <c r="D43" s="52" t="s">
        <v>308</v>
      </c>
      <c r="E43" s="60" t="s">
        <v>236</v>
      </c>
      <c r="F43" s="32"/>
      <c r="G43" s="59">
        <f>IF(Table2[[#This Row],[WMPInitiativeActivity]]="","x",IF(Table2[[#This Row],[WMPInitiativeActivity]]="other", Table2[[#This Row],[ActivityNameifOther]], INDEX('Initiative mapping-DO NOT EDIT'!$C$3:$C$89,MATCH(Table2[[#This Row],[WMPInitiativeActivity]],'Initiative mapping-DO NOT EDIT'!$D$3:$D$89,0))))</f>
        <v>1</v>
      </c>
      <c r="H43" s="60" t="s">
        <v>236</v>
      </c>
      <c r="I43" s="67" t="s">
        <v>352</v>
      </c>
      <c r="J4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LU_Stakeholder Cooperation &amp; Community Engagement_Community engagement _SCCE_01_2022</v>
      </c>
      <c r="K43" s="62">
        <v>135</v>
      </c>
      <c r="L43" s="62" t="s">
        <v>243</v>
      </c>
      <c r="M43" s="62" t="s">
        <v>244</v>
      </c>
      <c r="N43" s="62" t="s">
        <v>244</v>
      </c>
      <c r="O43" s="62" t="s">
        <v>244</v>
      </c>
      <c r="P43" s="62" t="s">
        <v>244</v>
      </c>
      <c r="Q43" s="62" t="s">
        <v>244</v>
      </c>
      <c r="R43" s="62" t="s">
        <v>244</v>
      </c>
      <c r="S43" s="62" t="s">
        <v>244</v>
      </c>
      <c r="T43" s="62" t="s">
        <v>244</v>
      </c>
      <c r="U43" s="62" t="s">
        <v>244</v>
      </c>
      <c r="V43" s="65" t="s">
        <v>309</v>
      </c>
      <c r="W43" s="62" t="s">
        <v>244</v>
      </c>
      <c r="X43" s="62" t="s">
        <v>355</v>
      </c>
      <c r="Y43" s="62" t="s">
        <v>357</v>
      </c>
      <c r="Z43" s="66" t="s">
        <v>244</v>
      </c>
      <c r="AA43" s="62" t="s">
        <v>246</v>
      </c>
      <c r="AB43" s="31"/>
      <c r="AC43" s="5"/>
      <c r="AD43" s="5"/>
      <c r="AE43" s="33"/>
      <c r="AF43" s="36"/>
      <c r="AG43" s="35"/>
      <c r="AH43" s="35"/>
      <c r="AI43" s="35"/>
    </row>
    <row r="44" spans="1:35" customFormat="1" ht="29" x14ac:dyDescent="0.35">
      <c r="A44" s="5" t="str">
        <f>'READ ME FIRST'!$D$12</f>
        <v>LU</v>
      </c>
      <c r="B44" s="46">
        <f>'READ ME FIRST'!$D$15</f>
        <v>44866</v>
      </c>
      <c r="C44" s="60" t="s">
        <v>164</v>
      </c>
      <c r="D44" s="52" t="s">
        <v>310</v>
      </c>
      <c r="E44" s="60" t="s">
        <v>237</v>
      </c>
      <c r="F44" s="32"/>
      <c r="G44" s="59">
        <f>IF(Table2[[#This Row],[WMPInitiativeActivity]]="","x",IF(Table2[[#This Row],[WMPInitiativeActivity]]="other", Table2[[#This Row],[ActivityNameifOther]], INDEX('Initiative mapping-DO NOT EDIT'!$C$3:$C$89,MATCH(Table2[[#This Row],[WMPInitiativeActivity]],'Initiative mapping-DO NOT EDIT'!$D$3:$D$89,0))))</f>
        <v>2</v>
      </c>
      <c r="H44" s="60" t="s">
        <v>237</v>
      </c>
      <c r="I44" s="67" t="s">
        <v>353</v>
      </c>
      <c r="J4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LU_Stakeholder Cooperation &amp; Community Engagement_Cooperation and best practice sharing with agencies outside CA _SCCE_02_2022</v>
      </c>
      <c r="K44" s="62">
        <v>141</v>
      </c>
      <c r="L44" s="62" t="s">
        <v>243</v>
      </c>
      <c r="M44" s="62" t="s">
        <v>244</v>
      </c>
      <c r="N44" s="62" t="s">
        <v>244</v>
      </c>
      <c r="O44" s="62" t="s">
        <v>244</v>
      </c>
      <c r="P44" s="62" t="s">
        <v>244</v>
      </c>
      <c r="Q44" s="62" t="s">
        <v>244</v>
      </c>
      <c r="R44" s="62" t="s">
        <v>244</v>
      </c>
      <c r="S44" s="62" t="s">
        <v>244</v>
      </c>
      <c r="T44" s="62" t="s">
        <v>244</v>
      </c>
      <c r="U44" s="62" t="s">
        <v>244</v>
      </c>
      <c r="V44" s="65" t="s">
        <v>244</v>
      </c>
      <c r="W44" s="62" t="s">
        <v>244</v>
      </c>
      <c r="X44" s="62" t="s">
        <v>244</v>
      </c>
      <c r="Y44" s="62" t="s">
        <v>244</v>
      </c>
      <c r="Z44" s="66" t="s">
        <v>244</v>
      </c>
      <c r="AA44" s="62" t="s">
        <v>244</v>
      </c>
      <c r="AB44" s="31"/>
      <c r="AC44" s="5"/>
      <c r="AD44" s="5"/>
      <c r="AE44" s="33"/>
      <c r="AF44" s="36"/>
      <c r="AG44" s="35"/>
      <c r="AH44" s="35"/>
      <c r="AI44" s="35"/>
    </row>
    <row r="45" spans="1:35" customFormat="1" x14ac:dyDescent="0.35">
      <c r="B45" s="4"/>
      <c r="C45" s="4"/>
      <c r="D45" s="4"/>
      <c r="E45" s="4"/>
      <c r="F45" s="4"/>
      <c r="G45" s="4"/>
      <c r="H45" s="4"/>
      <c r="I45" s="4"/>
      <c r="J45" s="4"/>
      <c r="K45" s="4"/>
      <c r="L45" s="4"/>
      <c r="M45" s="4"/>
      <c r="N45" s="4"/>
      <c r="O45" s="4"/>
      <c r="P45" s="4"/>
      <c r="Q45" s="4"/>
      <c r="R45" s="4"/>
      <c r="S45" s="4"/>
      <c r="T45" s="4"/>
      <c r="U45" s="4"/>
      <c r="V45" s="4"/>
      <c r="W45" s="4"/>
      <c r="X45" s="4"/>
      <c r="Y45" s="4"/>
      <c r="Z45" s="27"/>
    </row>
    <row r="46" spans="1:35" customFormat="1" x14ac:dyDescent="0.35">
      <c r="B46" s="4"/>
      <c r="C46" s="4"/>
      <c r="D46" s="4"/>
      <c r="E46" s="4"/>
      <c r="F46" s="4"/>
      <c r="G46" s="4"/>
      <c r="H46" s="4"/>
      <c r="I46" s="4"/>
      <c r="J46" s="4"/>
      <c r="K46" s="4"/>
      <c r="L46" s="4"/>
      <c r="M46" s="4"/>
      <c r="N46" s="4"/>
      <c r="O46" s="4"/>
      <c r="P46" s="4"/>
      <c r="Q46" s="4"/>
      <c r="R46" s="4"/>
      <c r="S46" s="4"/>
      <c r="T46" s="4"/>
      <c r="U46" s="4"/>
      <c r="V46" s="4"/>
      <c r="W46" s="4"/>
      <c r="X46" s="4"/>
      <c r="Y46" s="4"/>
      <c r="Z46" s="27"/>
    </row>
    <row r="47" spans="1:35" customFormat="1" x14ac:dyDescent="0.35">
      <c r="B47" s="4"/>
      <c r="C47" s="4"/>
      <c r="D47" s="4"/>
      <c r="E47" s="4"/>
      <c r="F47" s="4"/>
      <c r="G47" s="4"/>
      <c r="H47" s="4"/>
      <c r="I47" s="4"/>
      <c r="J47" s="4"/>
      <c r="K47" s="4"/>
      <c r="L47" s="4"/>
      <c r="M47" s="4"/>
      <c r="N47" s="4"/>
      <c r="O47" s="4"/>
      <c r="P47" s="4"/>
      <c r="Q47" s="4"/>
      <c r="R47" s="4"/>
      <c r="S47" s="4"/>
      <c r="T47" s="4"/>
      <c r="U47" s="4"/>
      <c r="V47" s="4"/>
      <c r="W47" s="4"/>
      <c r="X47" s="4"/>
      <c r="Y47" s="4"/>
      <c r="Z47" s="27"/>
    </row>
    <row r="48" spans="1:35" customFormat="1" x14ac:dyDescent="0.35">
      <c r="B48" s="4"/>
      <c r="C48" s="4"/>
      <c r="D48" s="4"/>
      <c r="E48" s="4"/>
      <c r="F48" s="4"/>
      <c r="G48" s="4"/>
      <c r="H48" s="4"/>
      <c r="I48" s="4"/>
      <c r="J48" s="4"/>
      <c r="K48" s="4"/>
      <c r="L48" s="4"/>
      <c r="M48" s="4"/>
      <c r="N48" s="4"/>
      <c r="O48" s="4"/>
      <c r="P48" s="4"/>
      <c r="Q48" s="4"/>
      <c r="R48" s="4"/>
      <c r="S48" s="4"/>
      <c r="T48" s="4"/>
      <c r="U48" s="4"/>
      <c r="V48" s="4"/>
      <c r="W48" s="4"/>
      <c r="X48" s="4"/>
      <c r="Y48" s="4"/>
      <c r="Z48" s="27"/>
    </row>
    <row r="49" spans="2:26" customFormat="1" x14ac:dyDescent="0.35">
      <c r="B49" s="4"/>
      <c r="C49" s="4"/>
      <c r="D49" s="4"/>
      <c r="E49" s="4"/>
      <c r="F49" s="4"/>
      <c r="G49" s="4"/>
      <c r="H49" s="4"/>
      <c r="I49" s="4"/>
      <c r="J49" s="4"/>
      <c r="K49" s="4"/>
      <c r="L49" s="4"/>
      <c r="M49" s="4"/>
      <c r="N49" s="4"/>
      <c r="O49" s="4"/>
      <c r="P49" s="4"/>
      <c r="Q49" s="4"/>
      <c r="R49" s="4"/>
      <c r="S49" s="4"/>
      <c r="T49" s="4"/>
      <c r="U49" s="4"/>
      <c r="V49" s="4"/>
      <c r="W49" s="4"/>
      <c r="X49" s="4"/>
      <c r="Y49" s="4"/>
      <c r="Z49" s="27"/>
    </row>
    <row r="50" spans="2:26" customFormat="1" x14ac:dyDescent="0.35">
      <c r="B50" s="4"/>
      <c r="C50" s="4"/>
      <c r="D50" s="4"/>
      <c r="E50" s="4"/>
      <c r="F50" s="4"/>
      <c r="G50" s="4"/>
      <c r="H50" s="4"/>
      <c r="I50" s="4"/>
      <c r="J50" s="4"/>
      <c r="K50" s="4"/>
      <c r="L50" s="4"/>
      <c r="M50" s="4"/>
      <c r="N50" s="4"/>
      <c r="O50" s="4"/>
      <c r="P50" s="4"/>
      <c r="Q50" s="4"/>
      <c r="R50" s="4"/>
      <c r="S50" s="4"/>
      <c r="T50" s="4"/>
      <c r="U50" s="4"/>
      <c r="V50" s="4"/>
      <c r="W50" s="4"/>
      <c r="X50" s="4"/>
      <c r="Y50" s="4"/>
      <c r="Z50" s="27"/>
    </row>
    <row r="51" spans="2:26" customFormat="1" x14ac:dyDescent="0.35">
      <c r="B51" s="4"/>
      <c r="C51" s="4"/>
      <c r="D51" s="4"/>
      <c r="E51" s="4"/>
      <c r="F51" s="4"/>
      <c r="G51" s="4"/>
      <c r="H51" s="4"/>
      <c r="I51" s="4"/>
      <c r="J51" s="4"/>
      <c r="K51" s="4"/>
      <c r="L51" s="4"/>
      <c r="M51" s="4"/>
      <c r="N51" s="4"/>
      <c r="O51" s="4"/>
      <c r="P51" s="4"/>
      <c r="Q51" s="4"/>
      <c r="R51" s="4"/>
      <c r="S51" s="4"/>
      <c r="T51" s="4"/>
      <c r="U51" s="4"/>
      <c r="V51" s="4"/>
      <c r="W51" s="4"/>
      <c r="X51" s="4"/>
      <c r="Y51" s="4"/>
      <c r="Z51" s="27"/>
    </row>
    <row r="52" spans="2:26" customFormat="1" x14ac:dyDescent="0.35">
      <c r="B52" s="4"/>
      <c r="C52" s="4"/>
      <c r="D52" s="4"/>
      <c r="E52" s="4"/>
      <c r="F52" s="4"/>
      <c r="G52" s="4"/>
      <c r="H52" s="4"/>
      <c r="I52" s="4"/>
      <c r="J52" s="4"/>
      <c r="K52" s="4"/>
      <c r="L52" s="4"/>
      <c r="M52" s="4"/>
      <c r="N52" s="4"/>
      <c r="O52" s="4"/>
      <c r="P52" s="4"/>
      <c r="Q52" s="4"/>
      <c r="R52" s="4"/>
      <c r="S52" s="4"/>
      <c r="T52" s="4"/>
      <c r="U52" s="4"/>
      <c r="V52" s="4"/>
      <c r="W52" s="4"/>
      <c r="X52" s="4"/>
      <c r="Y52" s="4"/>
      <c r="Z52" s="27"/>
    </row>
    <row r="53" spans="2:26" customFormat="1" x14ac:dyDescent="0.35">
      <c r="B53" s="4"/>
      <c r="C53" s="4"/>
      <c r="D53" s="4"/>
      <c r="E53" s="4"/>
      <c r="F53" s="4"/>
      <c r="G53" s="4"/>
      <c r="H53" s="4"/>
      <c r="I53" s="4"/>
      <c r="J53" s="4"/>
      <c r="K53" s="4"/>
      <c r="L53" s="4"/>
      <c r="M53" s="4"/>
      <c r="N53" s="4"/>
      <c r="O53" s="4"/>
      <c r="P53" s="4"/>
      <c r="Q53" s="4"/>
      <c r="R53" s="4"/>
      <c r="S53" s="4"/>
      <c r="T53" s="4"/>
      <c r="U53" s="4"/>
      <c r="V53" s="4"/>
      <c r="W53" s="4"/>
      <c r="X53" s="4"/>
      <c r="Y53" s="4"/>
      <c r="Z53" s="27"/>
    </row>
    <row r="54" spans="2:26" customFormat="1" x14ac:dyDescent="0.35">
      <c r="B54" s="4"/>
      <c r="C54" s="4"/>
      <c r="D54" s="4"/>
      <c r="E54" s="4"/>
      <c r="F54" s="4"/>
      <c r="G54" s="4"/>
      <c r="H54" s="4"/>
      <c r="I54" s="4"/>
      <c r="J54" s="4"/>
      <c r="K54" s="4"/>
      <c r="L54" s="4"/>
      <c r="M54" s="4"/>
      <c r="N54" s="4"/>
      <c r="O54" s="4"/>
      <c r="P54" s="4"/>
      <c r="Q54" s="4"/>
      <c r="R54" s="4"/>
      <c r="S54" s="4"/>
      <c r="T54" s="4"/>
      <c r="U54" s="4"/>
      <c r="V54" s="4"/>
      <c r="W54" s="4"/>
      <c r="X54" s="4"/>
      <c r="Y54" s="4"/>
      <c r="Z54" s="27"/>
    </row>
    <row r="55" spans="2:26" customFormat="1" x14ac:dyDescent="0.35">
      <c r="B55" s="4"/>
      <c r="C55" s="4"/>
      <c r="D55" s="4"/>
      <c r="E55" s="4"/>
      <c r="F55" s="4"/>
      <c r="G55" s="4"/>
      <c r="H55" s="4"/>
      <c r="I55" s="4"/>
      <c r="J55" s="4"/>
      <c r="K55" s="4"/>
      <c r="L55" s="4"/>
      <c r="M55" s="4"/>
      <c r="N55" s="4"/>
      <c r="O55" s="4"/>
      <c r="P55" s="4"/>
      <c r="Q55" s="4"/>
      <c r="R55" s="4"/>
      <c r="S55" s="4"/>
      <c r="T55" s="4"/>
      <c r="U55" s="4"/>
      <c r="V55" s="4"/>
      <c r="W55" s="4"/>
      <c r="X55" s="4"/>
      <c r="Y55" s="4"/>
      <c r="Z55" s="27"/>
    </row>
    <row r="56" spans="2:26" customFormat="1" x14ac:dyDescent="0.35">
      <c r="B56" s="4"/>
      <c r="C56" s="4"/>
      <c r="D56" s="4"/>
      <c r="E56" s="4"/>
      <c r="F56" s="4"/>
      <c r="G56" s="4"/>
      <c r="H56" s="4"/>
      <c r="I56" s="4"/>
      <c r="J56" s="4"/>
      <c r="K56" s="4"/>
      <c r="L56" s="4"/>
      <c r="M56" s="4"/>
      <c r="N56" s="4"/>
      <c r="O56" s="4"/>
      <c r="P56" s="4"/>
      <c r="Q56" s="4"/>
      <c r="R56" s="4"/>
      <c r="S56" s="4"/>
      <c r="T56" s="4"/>
      <c r="U56" s="4"/>
      <c r="V56" s="4"/>
      <c r="W56" s="4"/>
      <c r="X56" s="4"/>
      <c r="Y56" s="4"/>
      <c r="Z56" s="27"/>
    </row>
    <row r="57" spans="2:26" customFormat="1" x14ac:dyDescent="0.35">
      <c r="B57" s="4"/>
      <c r="C57" s="4"/>
      <c r="D57" s="4"/>
      <c r="E57" s="4"/>
      <c r="F57" s="4"/>
      <c r="G57" s="4"/>
      <c r="H57" s="4"/>
      <c r="I57" s="4"/>
      <c r="J57" s="4"/>
      <c r="K57" s="4"/>
      <c r="L57" s="4"/>
      <c r="M57" s="4"/>
      <c r="N57" s="4"/>
      <c r="O57" s="4"/>
      <c r="P57" s="4"/>
      <c r="Q57" s="4"/>
      <c r="R57" s="4"/>
      <c r="S57" s="4"/>
      <c r="T57" s="4"/>
      <c r="U57" s="4"/>
      <c r="V57" s="4"/>
      <c r="W57" s="4"/>
      <c r="X57" s="4"/>
      <c r="Y57" s="4"/>
      <c r="Z57" s="27"/>
    </row>
    <row r="58" spans="2:26" customFormat="1" x14ac:dyDescent="0.35">
      <c r="B58" s="4"/>
      <c r="C58" s="4"/>
      <c r="D58" s="4"/>
      <c r="E58" s="4"/>
      <c r="F58" s="4"/>
      <c r="G58" s="4"/>
      <c r="H58" s="4"/>
      <c r="I58" s="4"/>
      <c r="J58" s="4"/>
      <c r="K58" s="4"/>
      <c r="L58" s="4"/>
      <c r="M58" s="4"/>
      <c r="N58" s="4"/>
      <c r="O58" s="4"/>
      <c r="P58" s="4"/>
      <c r="Q58" s="4"/>
      <c r="R58" s="4"/>
      <c r="S58" s="4"/>
      <c r="T58" s="4"/>
      <c r="U58" s="4"/>
      <c r="V58" s="4"/>
      <c r="W58" s="4"/>
      <c r="X58" s="4"/>
      <c r="Y58" s="4"/>
      <c r="Z58" s="27"/>
    </row>
    <row r="59" spans="2:26" customFormat="1" x14ac:dyDescent="0.35">
      <c r="B59" s="4"/>
      <c r="C59" s="4"/>
      <c r="D59" s="4"/>
      <c r="E59" s="4"/>
      <c r="F59" s="4"/>
      <c r="G59" s="4"/>
      <c r="H59" s="4"/>
      <c r="I59" s="4"/>
      <c r="J59" s="4"/>
      <c r="K59" s="4"/>
      <c r="L59" s="4"/>
      <c r="M59" s="4"/>
      <c r="N59" s="4"/>
      <c r="O59" s="4"/>
      <c r="P59" s="4"/>
      <c r="Q59" s="4"/>
      <c r="R59" s="4"/>
      <c r="S59" s="4"/>
      <c r="T59" s="4"/>
      <c r="U59" s="4"/>
      <c r="V59" s="4"/>
      <c r="W59" s="4"/>
      <c r="X59" s="4"/>
      <c r="Y59" s="4"/>
      <c r="Z59" s="27"/>
    </row>
    <row r="60" spans="2:26" customFormat="1" x14ac:dyDescent="0.35">
      <c r="B60" s="4"/>
      <c r="C60" s="4"/>
      <c r="D60" s="4"/>
      <c r="E60" s="4"/>
      <c r="F60" s="4"/>
      <c r="G60" s="4"/>
      <c r="H60" s="4"/>
      <c r="I60" s="4"/>
      <c r="J60" s="4"/>
      <c r="K60" s="4"/>
      <c r="L60" s="4"/>
      <c r="M60" s="4"/>
      <c r="N60" s="4"/>
      <c r="O60" s="4"/>
      <c r="P60" s="4"/>
      <c r="Q60" s="4"/>
      <c r="R60" s="4"/>
      <c r="S60" s="4"/>
      <c r="T60" s="4"/>
      <c r="U60" s="4"/>
      <c r="V60" s="4"/>
      <c r="W60" s="4"/>
      <c r="X60" s="4"/>
      <c r="Y60" s="4"/>
      <c r="Z60" s="27"/>
    </row>
    <row r="61" spans="2:26" customFormat="1" x14ac:dyDescent="0.35">
      <c r="B61" s="4"/>
      <c r="C61" s="4"/>
      <c r="D61" s="4"/>
      <c r="E61" s="4"/>
      <c r="F61" s="4"/>
      <c r="G61" s="4"/>
      <c r="H61" s="4"/>
      <c r="I61" s="4"/>
      <c r="J61" s="4"/>
      <c r="K61" s="4"/>
      <c r="L61" s="4"/>
      <c r="M61" s="4"/>
      <c r="N61" s="4"/>
      <c r="O61" s="4"/>
      <c r="P61" s="4"/>
      <c r="Q61" s="4"/>
      <c r="R61" s="4"/>
      <c r="S61" s="4"/>
      <c r="T61" s="4"/>
      <c r="U61" s="4"/>
      <c r="V61" s="4"/>
      <c r="W61" s="4"/>
      <c r="X61" s="4"/>
      <c r="Y61" s="4"/>
      <c r="Z61" s="27"/>
    </row>
    <row r="62" spans="2:26" customFormat="1" x14ac:dyDescent="0.35">
      <c r="B62" s="4"/>
      <c r="C62" s="4"/>
      <c r="D62" s="4"/>
      <c r="E62" s="4"/>
      <c r="F62" s="4"/>
      <c r="G62" s="4"/>
      <c r="H62" s="4"/>
      <c r="I62" s="4"/>
      <c r="J62" s="4"/>
      <c r="K62" s="4"/>
      <c r="L62" s="4"/>
      <c r="M62" s="4"/>
      <c r="N62" s="4"/>
      <c r="O62" s="4"/>
      <c r="P62" s="4"/>
      <c r="Q62" s="4"/>
      <c r="R62" s="4"/>
      <c r="S62" s="4"/>
      <c r="T62" s="4"/>
      <c r="U62" s="4"/>
      <c r="V62" s="4"/>
      <c r="W62" s="4"/>
      <c r="X62" s="4"/>
      <c r="Y62" s="4"/>
      <c r="Z62" s="27"/>
    </row>
    <row r="63" spans="2:26" customFormat="1" x14ac:dyDescent="0.35">
      <c r="B63" s="4"/>
      <c r="C63" s="4"/>
      <c r="D63" s="4"/>
      <c r="E63" s="4"/>
      <c r="F63" s="4"/>
      <c r="G63" s="4"/>
      <c r="H63" s="4"/>
      <c r="I63" s="4"/>
      <c r="J63" s="4"/>
      <c r="K63" s="4"/>
      <c r="L63" s="4"/>
      <c r="M63" s="4"/>
      <c r="N63" s="4"/>
      <c r="O63" s="4"/>
      <c r="P63" s="4"/>
      <c r="Q63" s="4"/>
      <c r="R63" s="4"/>
      <c r="S63" s="4"/>
      <c r="T63" s="4"/>
      <c r="U63" s="4"/>
      <c r="V63" s="4"/>
      <c r="W63" s="4"/>
      <c r="X63" s="4"/>
      <c r="Y63" s="4"/>
      <c r="Z63" s="27"/>
    </row>
    <row r="64" spans="2:26" customFormat="1" x14ac:dyDescent="0.35">
      <c r="B64" s="4"/>
      <c r="C64" s="4"/>
      <c r="D64" s="4"/>
      <c r="E64" s="4"/>
      <c r="F64" s="4"/>
      <c r="G64" s="4"/>
      <c r="H64" s="4"/>
      <c r="I64" s="4"/>
      <c r="J64" s="4"/>
      <c r="K64" s="4"/>
      <c r="L64" s="4"/>
      <c r="M64" s="4"/>
      <c r="N64" s="4"/>
      <c r="O64" s="4"/>
      <c r="P64" s="4"/>
      <c r="Q64" s="4"/>
      <c r="R64" s="4"/>
      <c r="S64" s="4"/>
      <c r="T64" s="4"/>
      <c r="U64" s="4"/>
      <c r="V64" s="4"/>
      <c r="W64" s="4"/>
      <c r="X64" s="4"/>
      <c r="Y64" s="4"/>
      <c r="Z64" s="27"/>
    </row>
    <row r="65" spans="2:26" customFormat="1" x14ac:dyDescent="0.35">
      <c r="B65" s="4"/>
      <c r="C65" s="4"/>
      <c r="D65" s="4"/>
      <c r="E65" s="4"/>
      <c r="F65" s="4"/>
      <c r="G65" s="4"/>
      <c r="H65" s="4"/>
      <c r="I65" s="4"/>
      <c r="J65" s="4"/>
      <c r="K65" s="4"/>
      <c r="L65" s="4"/>
      <c r="M65" s="4"/>
      <c r="N65" s="4"/>
      <c r="O65" s="4"/>
      <c r="P65" s="4"/>
      <c r="Q65" s="4"/>
      <c r="R65" s="4"/>
      <c r="S65" s="4"/>
      <c r="T65" s="4"/>
      <c r="U65" s="4"/>
      <c r="V65" s="4"/>
      <c r="W65" s="4"/>
      <c r="X65" s="4"/>
      <c r="Y65" s="4"/>
      <c r="Z65" s="27"/>
    </row>
    <row r="66" spans="2:26" customFormat="1" x14ac:dyDescent="0.35">
      <c r="B66" s="4"/>
      <c r="C66" s="4"/>
      <c r="D66" s="4"/>
      <c r="E66" s="4"/>
      <c r="F66" s="4"/>
      <c r="G66" s="4"/>
      <c r="H66" s="4"/>
      <c r="I66" s="4"/>
      <c r="J66" s="4"/>
      <c r="K66" s="4"/>
      <c r="L66" s="4"/>
      <c r="M66" s="4"/>
      <c r="N66" s="4"/>
      <c r="O66" s="4"/>
      <c r="P66" s="4"/>
      <c r="Q66" s="4"/>
      <c r="R66" s="4"/>
      <c r="S66" s="4"/>
      <c r="T66" s="4"/>
      <c r="U66" s="4"/>
      <c r="V66" s="4"/>
      <c r="W66" s="4"/>
      <c r="X66" s="4"/>
      <c r="Y66" s="4"/>
      <c r="Z66" s="27"/>
    </row>
    <row r="67" spans="2:26" customFormat="1" x14ac:dyDescent="0.35">
      <c r="B67" s="4"/>
      <c r="C67" s="4"/>
      <c r="D67" s="4"/>
      <c r="E67" s="4"/>
      <c r="F67" s="4"/>
      <c r="G67" s="4"/>
      <c r="H67" s="4"/>
      <c r="I67" s="4"/>
      <c r="J67" s="4"/>
      <c r="K67" s="4"/>
      <c r="L67" s="4"/>
      <c r="M67" s="4"/>
      <c r="N67" s="4"/>
      <c r="O67" s="4"/>
      <c r="P67" s="4"/>
      <c r="Q67" s="4"/>
      <c r="R67" s="4"/>
      <c r="S67" s="4"/>
      <c r="T67" s="4"/>
      <c r="U67" s="4"/>
      <c r="V67" s="4"/>
      <c r="W67" s="4"/>
      <c r="X67" s="4"/>
      <c r="Y67" s="4"/>
      <c r="Z67" s="27"/>
    </row>
    <row r="68" spans="2:26" customFormat="1" x14ac:dyDescent="0.35">
      <c r="B68" s="4"/>
      <c r="C68" s="4"/>
      <c r="D68" s="4"/>
      <c r="E68" s="4"/>
      <c r="F68" s="4"/>
      <c r="G68" s="4"/>
      <c r="H68" s="4"/>
      <c r="I68" s="4"/>
      <c r="J68" s="4"/>
      <c r="K68" s="4"/>
      <c r="L68" s="4"/>
      <c r="M68" s="4"/>
      <c r="N68" s="4"/>
      <c r="O68" s="4"/>
      <c r="P68" s="4"/>
      <c r="Q68" s="4"/>
      <c r="R68" s="4"/>
      <c r="S68" s="4"/>
      <c r="T68" s="4"/>
      <c r="U68" s="4"/>
      <c r="V68" s="4"/>
      <c r="W68" s="4"/>
      <c r="X68" s="4"/>
      <c r="Y68" s="4"/>
      <c r="Z68" s="27"/>
    </row>
    <row r="69" spans="2:26" customFormat="1" x14ac:dyDescent="0.35">
      <c r="B69" s="4"/>
      <c r="C69" s="4"/>
      <c r="D69" s="4"/>
      <c r="E69" s="4"/>
      <c r="F69" s="4"/>
      <c r="G69" s="4"/>
      <c r="H69" s="4"/>
      <c r="I69" s="4"/>
      <c r="J69" s="4"/>
      <c r="K69" s="4"/>
      <c r="L69" s="4"/>
      <c r="M69" s="4"/>
      <c r="N69" s="4"/>
      <c r="O69" s="4"/>
      <c r="P69" s="4"/>
      <c r="Q69" s="4"/>
      <c r="R69" s="4"/>
      <c r="S69" s="4"/>
      <c r="T69" s="4"/>
      <c r="U69" s="4"/>
      <c r="V69" s="4"/>
      <c r="W69" s="4"/>
      <c r="X69" s="4"/>
      <c r="Y69" s="4"/>
      <c r="Z69" s="27"/>
    </row>
    <row r="70" spans="2:26" customFormat="1" x14ac:dyDescent="0.35">
      <c r="B70" s="4"/>
      <c r="C70" s="4"/>
      <c r="D70" s="4"/>
      <c r="E70" s="4"/>
      <c r="F70" s="4"/>
      <c r="G70" s="4"/>
      <c r="H70" s="4"/>
      <c r="I70" s="4"/>
      <c r="J70" s="4"/>
      <c r="K70" s="4"/>
      <c r="L70" s="4"/>
      <c r="M70" s="4"/>
      <c r="N70" s="4"/>
      <c r="O70" s="4"/>
      <c r="P70" s="4"/>
      <c r="Q70" s="4"/>
      <c r="R70" s="4"/>
      <c r="S70" s="4"/>
      <c r="T70" s="4"/>
      <c r="U70" s="4"/>
      <c r="V70" s="4"/>
      <c r="W70" s="4"/>
      <c r="X70" s="4"/>
      <c r="Y70" s="4"/>
      <c r="Z70" s="27"/>
    </row>
    <row r="71" spans="2:26" customFormat="1" x14ac:dyDescent="0.35">
      <c r="B71" s="4"/>
      <c r="C71" s="4"/>
      <c r="D71" s="4"/>
      <c r="E71" s="4"/>
      <c r="F71" s="4"/>
      <c r="G71" s="4"/>
      <c r="H71" s="4"/>
      <c r="I71" s="4"/>
      <c r="J71" s="4"/>
      <c r="K71" s="4"/>
      <c r="L71" s="4"/>
      <c r="M71" s="4"/>
      <c r="N71" s="4"/>
      <c r="O71" s="4"/>
      <c r="P71" s="4"/>
      <c r="Q71" s="4"/>
      <c r="R71" s="4"/>
      <c r="S71" s="4"/>
      <c r="T71" s="4"/>
      <c r="U71" s="4"/>
      <c r="V71" s="4"/>
      <c r="W71" s="4"/>
      <c r="X71" s="4"/>
      <c r="Y71" s="4"/>
      <c r="Z71" s="27"/>
    </row>
    <row r="72" spans="2:26" customFormat="1" x14ac:dyDescent="0.35">
      <c r="B72" s="4"/>
      <c r="C72" s="4"/>
      <c r="D72" s="4"/>
      <c r="E72" s="4"/>
      <c r="F72" s="4"/>
      <c r="G72" s="4"/>
      <c r="H72" s="4"/>
      <c r="I72" s="4"/>
      <c r="J72" s="4"/>
      <c r="K72" s="4"/>
      <c r="L72" s="4"/>
      <c r="M72" s="4"/>
      <c r="N72" s="4"/>
      <c r="O72" s="4"/>
      <c r="P72" s="4"/>
      <c r="Q72" s="4"/>
      <c r="R72" s="4"/>
      <c r="S72" s="4"/>
      <c r="T72" s="4"/>
      <c r="U72" s="4"/>
      <c r="V72" s="4"/>
      <c r="W72" s="4"/>
      <c r="X72" s="4"/>
      <c r="Y72" s="4"/>
      <c r="Z72" s="27"/>
    </row>
    <row r="73" spans="2:26" customFormat="1" x14ac:dyDescent="0.35">
      <c r="B73" s="4"/>
      <c r="C73" s="4"/>
      <c r="D73" s="4"/>
      <c r="E73" s="4"/>
      <c r="F73" s="4"/>
      <c r="G73" s="4"/>
      <c r="H73" s="4"/>
      <c r="I73" s="4"/>
      <c r="J73" s="4"/>
      <c r="K73" s="4"/>
      <c r="L73" s="4"/>
      <c r="M73" s="4"/>
      <c r="N73" s="4"/>
      <c r="O73" s="4"/>
      <c r="P73" s="4"/>
      <c r="Q73" s="4"/>
      <c r="R73" s="4"/>
      <c r="S73" s="4"/>
      <c r="T73" s="4"/>
      <c r="U73" s="4"/>
      <c r="V73" s="4"/>
      <c r="W73" s="4"/>
      <c r="X73" s="4"/>
      <c r="Y73" s="4"/>
      <c r="Z73" s="27"/>
    </row>
    <row r="74" spans="2:26" customFormat="1" x14ac:dyDescent="0.35">
      <c r="B74" s="4"/>
      <c r="C74" s="4"/>
      <c r="D74" s="4"/>
      <c r="E74" s="4"/>
      <c r="F74" s="4"/>
      <c r="G74" s="4"/>
      <c r="H74" s="4"/>
      <c r="I74" s="4"/>
      <c r="J74" s="4"/>
      <c r="K74" s="4"/>
      <c r="L74" s="4"/>
      <c r="M74" s="4"/>
      <c r="N74" s="4"/>
      <c r="O74" s="4"/>
      <c r="P74" s="4"/>
      <c r="Q74" s="4"/>
      <c r="R74" s="4"/>
      <c r="S74" s="4"/>
      <c r="T74" s="4"/>
      <c r="U74" s="4"/>
      <c r="V74" s="4"/>
      <c r="W74" s="4"/>
      <c r="X74" s="4"/>
      <c r="Y74" s="4"/>
      <c r="Z74" s="27"/>
    </row>
    <row r="75" spans="2:26" customFormat="1" x14ac:dyDescent="0.35">
      <c r="B75" s="4"/>
      <c r="C75" s="4"/>
      <c r="D75" s="4"/>
      <c r="E75" s="4"/>
      <c r="F75" s="4"/>
      <c r="G75" s="4"/>
      <c r="H75" s="4"/>
      <c r="I75" s="4"/>
      <c r="J75" s="4"/>
      <c r="K75" s="4"/>
      <c r="L75" s="4"/>
      <c r="M75" s="4"/>
      <c r="N75" s="4"/>
      <c r="O75" s="4"/>
      <c r="P75" s="4"/>
      <c r="Q75" s="4"/>
      <c r="R75" s="4"/>
      <c r="S75" s="4"/>
      <c r="T75" s="4"/>
      <c r="U75" s="4"/>
      <c r="V75" s="4"/>
      <c r="W75" s="4"/>
      <c r="X75" s="4"/>
      <c r="Y75" s="4"/>
      <c r="Z75" s="27"/>
    </row>
    <row r="76" spans="2:26" customFormat="1" x14ac:dyDescent="0.35">
      <c r="B76" s="4"/>
      <c r="C76" s="4"/>
      <c r="D76" s="4"/>
      <c r="E76" s="4"/>
      <c r="F76" s="4"/>
      <c r="G76" s="4"/>
      <c r="H76" s="4"/>
      <c r="I76" s="4"/>
      <c r="J76" s="4"/>
      <c r="K76" s="4"/>
      <c r="L76" s="4"/>
      <c r="M76" s="4"/>
      <c r="N76" s="4"/>
      <c r="O76" s="4"/>
      <c r="P76" s="4"/>
      <c r="Q76" s="4"/>
      <c r="R76" s="4"/>
      <c r="S76" s="4"/>
      <c r="T76" s="4"/>
      <c r="U76" s="4"/>
      <c r="V76" s="4"/>
      <c r="W76" s="4"/>
      <c r="X76" s="4"/>
      <c r="Y76" s="4"/>
      <c r="Z76" s="27"/>
    </row>
    <row r="77" spans="2:26" customFormat="1" x14ac:dyDescent="0.35">
      <c r="B77" s="4"/>
      <c r="C77" s="4"/>
      <c r="D77" s="4"/>
      <c r="E77" s="4"/>
      <c r="F77" s="4"/>
      <c r="G77" s="4"/>
      <c r="H77" s="4"/>
      <c r="I77" s="4"/>
      <c r="J77" s="4"/>
      <c r="K77" s="4"/>
      <c r="L77" s="4"/>
      <c r="M77" s="4"/>
      <c r="N77" s="4"/>
      <c r="O77" s="4"/>
      <c r="P77" s="4"/>
      <c r="Q77" s="4"/>
      <c r="R77" s="4"/>
      <c r="S77" s="4"/>
      <c r="T77" s="4"/>
      <c r="U77" s="4"/>
      <c r="V77" s="4"/>
      <c r="W77" s="4"/>
      <c r="X77" s="4"/>
      <c r="Y77" s="4"/>
      <c r="Z77" s="27"/>
    </row>
    <row r="78" spans="2:26" customFormat="1" x14ac:dyDescent="0.35">
      <c r="B78" s="4"/>
      <c r="C78" s="4"/>
      <c r="D78" s="4"/>
      <c r="E78" s="4"/>
      <c r="F78" s="4"/>
      <c r="G78" s="4"/>
      <c r="H78" s="4"/>
      <c r="I78" s="4"/>
      <c r="J78" s="4"/>
      <c r="K78" s="4"/>
      <c r="L78" s="4"/>
      <c r="M78" s="4"/>
      <c r="N78" s="4"/>
      <c r="O78" s="4"/>
      <c r="P78" s="4"/>
      <c r="Q78" s="4"/>
      <c r="R78" s="4"/>
      <c r="S78" s="4"/>
      <c r="T78" s="4"/>
      <c r="U78" s="4"/>
      <c r="V78" s="4"/>
      <c r="W78" s="4"/>
      <c r="X78" s="4"/>
      <c r="Y78" s="4"/>
      <c r="Z78" s="27"/>
    </row>
    <row r="79" spans="2:26" customFormat="1" x14ac:dyDescent="0.35">
      <c r="B79" s="4"/>
      <c r="C79" s="4"/>
      <c r="D79" s="4"/>
      <c r="E79" s="4"/>
      <c r="F79" s="4"/>
      <c r="G79" s="4"/>
      <c r="H79" s="4"/>
      <c r="I79" s="4"/>
      <c r="J79" s="4"/>
      <c r="K79" s="4"/>
      <c r="L79" s="4"/>
      <c r="M79" s="4"/>
      <c r="N79" s="4"/>
      <c r="O79" s="4"/>
      <c r="P79" s="4"/>
      <c r="Q79" s="4"/>
      <c r="R79" s="4"/>
      <c r="S79" s="4"/>
      <c r="T79" s="4"/>
      <c r="U79" s="4"/>
      <c r="V79" s="4"/>
      <c r="W79" s="4"/>
      <c r="X79" s="4"/>
      <c r="Y79" s="4"/>
      <c r="Z79" s="27"/>
    </row>
    <row r="80" spans="2:26" customFormat="1" x14ac:dyDescent="0.35">
      <c r="B80" s="4"/>
      <c r="C80" s="4"/>
      <c r="D80" s="4"/>
      <c r="E80" s="4"/>
      <c r="F80" s="4"/>
      <c r="G80" s="4"/>
      <c r="H80" s="4"/>
      <c r="I80" s="4"/>
      <c r="J80" s="4"/>
      <c r="K80" s="4"/>
      <c r="L80" s="4"/>
      <c r="M80" s="4"/>
      <c r="N80" s="4"/>
      <c r="O80" s="4"/>
      <c r="P80" s="4"/>
      <c r="Q80" s="4"/>
      <c r="R80" s="4"/>
      <c r="S80" s="4"/>
      <c r="T80" s="4"/>
      <c r="U80" s="4"/>
      <c r="V80" s="4"/>
      <c r="W80" s="4"/>
      <c r="X80" s="4"/>
      <c r="Y80" s="4"/>
      <c r="Z80" s="27"/>
    </row>
    <row r="81" spans="2:26" customFormat="1" x14ac:dyDescent="0.35">
      <c r="B81" s="4"/>
      <c r="C81" s="4"/>
      <c r="D81" s="4"/>
      <c r="E81" s="4"/>
      <c r="F81" s="4"/>
      <c r="G81" s="4"/>
      <c r="H81" s="4"/>
      <c r="I81" s="4"/>
      <c r="J81" s="4"/>
      <c r="K81" s="4"/>
      <c r="L81" s="4"/>
      <c r="M81" s="4"/>
      <c r="N81" s="4"/>
      <c r="O81" s="4"/>
      <c r="P81" s="4"/>
      <c r="Q81" s="4"/>
      <c r="R81" s="4"/>
      <c r="S81" s="4"/>
      <c r="T81" s="4"/>
      <c r="U81" s="4"/>
      <c r="V81" s="4"/>
      <c r="W81" s="4"/>
      <c r="X81" s="4"/>
      <c r="Y81" s="4"/>
      <c r="Z81" s="27"/>
    </row>
    <row r="82" spans="2:26" customFormat="1" x14ac:dyDescent="0.35">
      <c r="B82" s="4"/>
      <c r="C82" s="4"/>
      <c r="D82" s="4"/>
      <c r="E82" s="4"/>
      <c r="F82" s="4"/>
      <c r="G82" s="4"/>
      <c r="H82" s="4"/>
      <c r="I82" s="4"/>
      <c r="J82" s="4"/>
      <c r="K82" s="4"/>
      <c r="L82" s="4"/>
      <c r="M82" s="4"/>
      <c r="N82" s="4"/>
      <c r="O82" s="4"/>
      <c r="P82" s="4"/>
      <c r="Q82" s="4"/>
      <c r="R82" s="4"/>
      <c r="S82" s="4"/>
      <c r="T82" s="4"/>
      <c r="U82" s="4"/>
      <c r="V82" s="4"/>
      <c r="W82" s="4"/>
      <c r="X82" s="4"/>
      <c r="Y82" s="4"/>
      <c r="Z82" s="27"/>
    </row>
    <row r="83" spans="2:26" customFormat="1" x14ac:dyDescent="0.35">
      <c r="B83" s="4"/>
      <c r="C83" s="4"/>
      <c r="D83" s="4"/>
      <c r="E83" s="4"/>
      <c r="F83" s="4"/>
      <c r="G83" s="4"/>
      <c r="H83" s="4"/>
      <c r="I83" s="4"/>
      <c r="J83" s="4"/>
      <c r="K83" s="4"/>
      <c r="L83" s="4"/>
      <c r="M83" s="4"/>
      <c r="N83" s="4"/>
      <c r="O83" s="4"/>
      <c r="P83" s="4"/>
      <c r="Q83" s="4"/>
      <c r="R83" s="4"/>
      <c r="S83" s="4"/>
      <c r="T83" s="4"/>
      <c r="U83" s="4"/>
      <c r="V83" s="4"/>
      <c r="W83" s="4"/>
      <c r="X83" s="4"/>
      <c r="Y83" s="4"/>
      <c r="Z83" s="27"/>
    </row>
    <row r="84" spans="2:26" customFormat="1" x14ac:dyDescent="0.35">
      <c r="B84" s="4"/>
      <c r="C84" s="4"/>
      <c r="D84" s="4"/>
      <c r="E84" s="4"/>
      <c r="F84" s="4"/>
      <c r="G84" s="4"/>
      <c r="H84" s="4"/>
      <c r="I84" s="4"/>
      <c r="J84" s="4"/>
      <c r="K84" s="4"/>
      <c r="L84" s="4"/>
      <c r="M84" s="4"/>
      <c r="N84" s="4"/>
      <c r="O84" s="4"/>
      <c r="P84" s="4"/>
      <c r="Q84" s="4"/>
      <c r="R84" s="4"/>
      <c r="S84" s="4"/>
      <c r="T84" s="4"/>
      <c r="U84" s="4"/>
      <c r="V84" s="4"/>
      <c r="W84" s="4"/>
      <c r="X84" s="4"/>
      <c r="Y84" s="4"/>
      <c r="Z84" s="27"/>
    </row>
    <row r="85" spans="2:26" customFormat="1" x14ac:dyDescent="0.35">
      <c r="B85" s="4"/>
      <c r="C85" s="4"/>
      <c r="D85" s="4"/>
      <c r="E85" s="4"/>
      <c r="F85" s="4"/>
      <c r="G85" s="4"/>
      <c r="H85" s="4"/>
      <c r="I85" s="4"/>
      <c r="J85" s="4"/>
      <c r="K85" s="4"/>
      <c r="L85" s="4"/>
      <c r="M85" s="4"/>
      <c r="N85" s="4"/>
      <c r="O85" s="4"/>
      <c r="P85" s="4"/>
      <c r="Q85" s="4"/>
      <c r="R85" s="4"/>
      <c r="S85" s="4"/>
      <c r="T85" s="4"/>
      <c r="U85" s="4"/>
      <c r="V85" s="4"/>
      <c r="W85" s="4"/>
      <c r="X85" s="4"/>
      <c r="Y85" s="4"/>
      <c r="Z85" s="27"/>
    </row>
    <row r="86" spans="2:26" customFormat="1" x14ac:dyDescent="0.35">
      <c r="B86" s="4"/>
      <c r="C86" s="4"/>
      <c r="D86" s="4"/>
      <c r="E86" s="4"/>
      <c r="F86" s="4"/>
      <c r="G86" s="4"/>
      <c r="H86" s="4"/>
      <c r="I86" s="4"/>
      <c r="J86" s="4"/>
      <c r="K86" s="4"/>
      <c r="L86" s="4"/>
      <c r="M86" s="4"/>
      <c r="N86" s="4"/>
      <c r="O86" s="4"/>
      <c r="P86" s="4"/>
      <c r="Q86" s="4"/>
      <c r="R86" s="4"/>
      <c r="S86" s="4"/>
      <c r="T86" s="4"/>
      <c r="U86" s="4"/>
      <c r="V86" s="4"/>
      <c r="W86" s="4"/>
      <c r="X86" s="4"/>
      <c r="Y86" s="4"/>
      <c r="Z86" s="27"/>
    </row>
    <row r="87" spans="2:26" customFormat="1" x14ac:dyDescent="0.35">
      <c r="B87" s="4"/>
      <c r="C87" s="4"/>
      <c r="D87" s="4"/>
      <c r="E87" s="4"/>
      <c r="F87" s="4"/>
      <c r="G87" s="4"/>
      <c r="H87" s="4"/>
      <c r="I87" s="4"/>
      <c r="J87" s="4"/>
      <c r="K87" s="4"/>
      <c r="L87" s="4"/>
      <c r="M87" s="4"/>
      <c r="N87" s="4"/>
      <c r="O87" s="4"/>
      <c r="P87" s="4"/>
      <c r="Q87" s="4"/>
      <c r="R87" s="4"/>
      <c r="S87" s="4"/>
      <c r="T87" s="4"/>
      <c r="U87" s="4"/>
      <c r="V87" s="4"/>
      <c r="W87" s="4"/>
      <c r="X87" s="4"/>
      <c r="Y87" s="4"/>
      <c r="Z87" s="27"/>
    </row>
    <row r="88" spans="2:26" customFormat="1" x14ac:dyDescent="0.35">
      <c r="B88" s="4"/>
      <c r="C88" s="4"/>
      <c r="D88" s="4"/>
      <c r="E88" s="4"/>
      <c r="F88" s="4"/>
      <c r="G88" s="4"/>
      <c r="H88" s="4"/>
      <c r="I88" s="4"/>
      <c r="J88" s="4"/>
      <c r="K88" s="4"/>
      <c r="L88" s="4"/>
      <c r="M88" s="4"/>
      <c r="N88" s="4"/>
      <c r="O88" s="4"/>
      <c r="P88" s="4"/>
      <c r="Q88" s="4"/>
      <c r="R88" s="4"/>
      <c r="S88" s="4"/>
      <c r="T88" s="4"/>
      <c r="U88" s="4"/>
      <c r="V88" s="4"/>
      <c r="W88" s="4"/>
      <c r="X88" s="4"/>
      <c r="Y88" s="4"/>
      <c r="Z88" s="27"/>
    </row>
    <row r="89" spans="2:26" customFormat="1" x14ac:dyDescent="0.35">
      <c r="B89" s="4"/>
      <c r="C89" s="4"/>
      <c r="D89" s="4"/>
      <c r="E89" s="4"/>
      <c r="F89" s="4"/>
      <c r="G89" s="4"/>
      <c r="H89" s="4"/>
      <c r="I89" s="4"/>
      <c r="J89" s="4"/>
      <c r="K89" s="4"/>
      <c r="L89" s="4"/>
      <c r="M89" s="4"/>
      <c r="N89" s="4"/>
      <c r="O89" s="4"/>
      <c r="P89" s="4"/>
      <c r="Q89" s="4"/>
      <c r="R89" s="4"/>
      <c r="S89" s="4"/>
      <c r="T89" s="4"/>
      <c r="U89" s="4"/>
      <c r="V89" s="4"/>
      <c r="W89" s="4"/>
      <c r="X89" s="4"/>
      <c r="Y89" s="4"/>
      <c r="Z89" s="27"/>
    </row>
    <row r="90" spans="2:26" customFormat="1" x14ac:dyDescent="0.35">
      <c r="B90" s="4"/>
      <c r="C90" s="4"/>
      <c r="D90" s="4"/>
      <c r="E90" s="4"/>
      <c r="F90" s="4"/>
      <c r="G90" s="4"/>
      <c r="H90" s="4"/>
      <c r="I90" s="4"/>
      <c r="J90" s="4"/>
      <c r="K90" s="4"/>
      <c r="L90" s="4"/>
      <c r="M90" s="4"/>
      <c r="N90" s="4"/>
      <c r="O90" s="4"/>
      <c r="P90" s="4"/>
      <c r="Q90" s="4"/>
      <c r="R90" s="4"/>
      <c r="S90" s="4"/>
      <c r="T90" s="4"/>
      <c r="U90" s="4"/>
      <c r="V90" s="4"/>
      <c r="W90" s="4"/>
      <c r="X90" s="4"/>
      <c r="Y90" s="4"/>
      <c r="Z90" s="27"/>
    </row>
    <row r="91" spans="2:26" customFormat="1" x14ac:dyDescent="0.35">
      <c r="B91" s="4"/>
      <c r="C91" s="4"/>
      <c r="D91" s="4"/>
      <c r="E91" s="4"/>
      <c r="F91" s="4"/>
      <c r="G91" s="4"/>
      <c r="H91" s="4"/>
      <c r="I91" s="4"/>
      <c r="J91" s="4"/>
      <c r="K91" s="4"/>
      <c r="L91" s="4"/>
      <c r="M91" s="4"/>
      <c r="N91" s="4"/>
      <c r="O91" s="4"/>
      <c r="P91" s="4"/>
      <c r="Q91" s="4"/>
      <c r="R91" s="4"/>
      <c r="S91" s="4"/>
      <c r="T91" s="4"/>
      <c r="U91" s="4"/>
      <c r="V91" s="4"/>
      <c r="W91" s="4"/>
      <c r="X91" s="4"/>
      <c r="Y91" s="4"/>
      <c r="Z91" s="27"/>
    </row>
    <row r="92" spans="2:26" customFormat="1" x14ac:dyDescent="0.35">
      <c r="B92" s="4"/>
      <c r="C92" s="4"/>
      <c r="D92" s="4"/>
      <c r="E92" s="4"/>
      <c r="F92" s="4"/>
      <c r="G92" s="4"/>
      <c r="H92" s="4"/>
      <c r="I92" s="4"/>
      <c r="J92" s="4"/>
      <c r="K92" s="4"/>
      <c r="L92" s="4"/>
      <c r="M92" s="4"/>
      <c r="N92" s="4"/>
      <c r="O92" s="4"/>
      <c r="P92" s="4"/>
      <c r="Q92" s="4"/>
      <c r="R92" s="4"/>
      <c r="S92" s="4"/>
      <c r="T92" s="4"/>
      <c r="U92" s="4"/>
      <c r="V92" s="4"/>
      <c r="W92" s="4"/>
      <c r="X92" s="4"/>
      <c r="Y92" s="4"/>
      <c r="Z92" s="27"/>
    </row>
    <row r="93" spans="2:26" customFormat="1" x14ac:dyDescent="0.35">
      <c r="B93" s="4"/>
      <c r="C93" s="4"/>
      <c r="D93" s="4"/>
      <c r="E93" s="4"/>
      <c r="F93" s="4"/>
      <c r="G93" s="4"/>
      <c r="H93" s="4"/>
      <c r="I93" s="4"/>
      <c r="J93" s="4"/>
      <c r="K93" s="4"/>
      <c r="L93" s="4"/>
      <c r="M93" s="4"/>
      <c r="N93" s="4"/>
      <c r="O93" s="4"/>
      <c r="P93" s="4"/>
      <c r="Q93" s="4"/>
      <c r="R93" s="4"/>
      <c r="S93" s="4"/>
      <c r="T93" s="4"/>
      <c r="U93" s="4"/>
      <c r="V93" s="4"/>
      <c r="W93" s="4"/>
      <c r="X93" s="4"/>
      <c r="Y93" s="4"/>
      <c r="Z93" s="27"/>
    </row>
    <row r="94" spans="2:26" customFormat="1" x14ac:dyDescent="0.35">
      <c r="B94" s="4"/>
      <c r="C94" s="4"/>
      <c r="D94" s="4"/>
      <c r="E94" s="4"/>
      <c r="F94" s="4"/>
      <c r="G94" s="4"/>
      <c r="H94" s="4"/>
      <c r="I94" s="4"/>
      <c r="J94" s="4"/>
      <c r="K94" s="4"/>
      <c r="L94" s="4"/>
      <c r="M94" s="4"/>
      <c r="N94" s="4"/>
      <c r="O94" s="4"/>
      <c r="P94" s="4"/>
      <c r="Q94" s="4"/>
      <c r="R94" s="4"/>
      <c r="S94" s="4"/>
      <c r="T94" s="4"/>
      <c r="U94" s="4"/>
      <c r="V94" s="4"/>
      <c r="W94" s="4"/>
      <c r="X94" s="4"/>
      <c r="Y94" s="4"/>
      <c r="Z94" s="27"/>
    </row>
    <row r="95" spans="2:26" customFormat="1" x14ac:dyDescent="0.35">
      <c r="B95" s="4"/>
      <c r="C95" s="4"/>
      <c r="D95" s="4"/>
      <c r="E95" s="4"/>
      <c r="F95" s="4"/>
      <c r="G95" s="4"/>
      <c r="H95" s="4"/>
      <c r="I95" s="4"/>
      <c r="J95" s="4"/>
      <c r="K95" s="4"/>
      <c r="L95" s="4"/>
      <c r="M95" s="4"/>
      <c r="N95" s="4"/>
      <c r="O95" s="4"/>
      <c r="P95" s="4"/>
      <c r="Q95" s="4"/>
      <c r="R95" s="4"/>
      <c r="S95" s="4"/>
      <c r="T95" s="4"/>
      <c r="U95" s="4"/>
      <c r="V95" s="4"/>
      <c r="W95" s="4"/>
      <c r="X95" s="4"/>
      <c r="Y95" s="4"/>
      <c r="Z95" s="27"/>
    </row>
    <row r="96" spans="2:26" customFormat="1" x14ac:dyDescent="0.35">
      <c r="B96" s="4"/>
      <c r="C96" s="4"/>
      <c r="D96" s="4"/>
      <c r="E96" s="4"/>
      <c r="F96" s="4"/>
      <c r="G96" s="4"/>
      <c r="H96" s="4"/>
      <c r="I96" s="4"/>
      <c r="J96" s="4"/>
      <c r="K96" s="4"/>
      <c r="L96" s="4"/>
      <c r="M96" s="4"/>
      <c r="N96" s="4"/>
      <c r="O96" s="4"/>
      <c r="P96" s="4"/>
      <c r="Q96" s="4"/>
      <c r="R96" s="4"/>
      <c r="S96" s="4"/>
      <c r="T96" s="4"/>
      <c r="U96" s="4"/>
      <c r="V96" s="4"/>
      <c r="W96" s="4"/>
      <c r="X96" s="4"/>
      <c r="Y96" s="4"/>
      <c r="Z96" s="27"/>
    </row>
    <row r="97" spans="2:26" customFormat="1" x14ac:dyDescent="0.35">
      <c r="B97" s="4"/>
      <c r="C97" s="4"/>
      <c r="D97" s="4"/>
      <c r="E97" s="4"/>
      <c r="F97" s="4"/>
      <c r="G97" s="4"/>
      <c r="H97" s="4"/>
      <c r="I97" s="4"/>
      <c r="J97" s="4"/>
      <c r="K97" s="4"/>
      <c r="L97" s="4"/>
      <c r="M97" s="4"/>
      <c r="N97" s="4"/>
      <c r="O97" s="4"/>
      <c r="P97" s="4"/>
      <c r="Q97" s="4"/>
      <c r="R97" s="4"/>
      <c r="S97" s="4"/>
      <c r="T97" s="4"/>
      <c r="U97" s="4"/>
      <c r="V97" s="4"/>
      <c r="W97" s="4"/>
      <c r="X97" s="4"/>
      <c r="Y97" s="4"/>
      <c r="Z97" s="27"/>
    </row>
    <row r="98" spans="2:26" customFormat="1" x14ac:dyDescent="0.35">
      <c r="B98" s="4"/>
      <c r="C98" s="4"/>
      <c r="D98" s="4"/>
      <c r="E98" s="4"/>
      <c r="F98" s="4"/>
      <c r="G98" s="4"/>
      <c r="H98" s="4"/>
      <c r="I98" s="4"/>
      <c r="J98" s="4"/>
      <c r="K98" s="4"/>
      <c r="L98" s="4"/>
      <c r="M98" s="4"/>
      <c r="N98" s="4"/>
      <c r="O98" s="4"/>
      <c r="P98" s="4"/>
      <c r="Q98" s="4"/>
      <c r="R98" s="4"/>
      <c r="S98" s="4"/>
      <c r="T98" s="4"/>
      <c r="U98" s="4"/>
      <c r="V98" s="4"/>
      <c r="W98" s="4"/>
      <c r="X98" s="4"/>
      <c r="Y98" s="4"/>
      <c r="Z98" s="27"/>
    </row>
    <row r="99" spans="2:26" customFormat="1" x14ac:dyDescent="0.35">
      <c r="B99" s="4"/>
      <c r="C99" s="4"/>
      <c r="D99" s="4"/>
      <c r="E99" s="4"/>
      <c r="F99" s="4"/>
      <c r="G99" s="4"/>
      <c r="H99" s="4"/>
      <c r="I99" s="4"/>
      <c r="J99" s="4"/>
      <c r="K99" s="4"/>
      <c r="L99" s="4"/>
      <c r="M99" s="4"/>
      <c r="N99" s="4"/>
      <c r="O99" s="4"/>
      <c r="P99" s="4"/>
      <c r="Q99" s="4"/>
      <c r="R99" s="4"/>
      <c r="S99" s="4"/>
      <c r="T99" s="4"/>
      <c r="U99" s="4"/>
      <c r="V99" s="4"/>
      <c r="W99" s="4"/>
      <c r="X99" s="4"/>
      <c r="Y99" s="4"/>
      <c r="Z99" s="27"/>
    </row>
    <row r="100" spans="2:26" customFormat="1" x14ac:dyDescent="0.35">
      <c r="B100" s="4"/>
      <c r="C100" s="4"/>
      <c r="D100" s="4"/>
      <c r="E100" s="4"/>
      <c r="F100" s="4"/>
      <c r="G100" s="4"/>
      <c r="H100" s="4"/>
      <c r="I100" s="4"/>
      <c r="J100" s="4"/>
      <c r="K100" s="4"/>
      <c r="L100" s="4"/>
      <c r="M100" s="4"/>
      <c r="N100" s="4"/>
      <c r="O100" s="4"/>
      <c r="P100" s="4"/>
      <c r="Q100" s="4"/>
      <c r="R100" s="4"/>
      <c r="S100" s="4"/>
      <c r="T100" s="4"/>
      <c r="U100" s="4"/>
      <c r="V100" s="4"/>
      <c r="W100" s="4"/>
      <c r="X100" s="4"/>
      <c r="Y100" s="4"/>
      <c r="Z100" s="27"/>
    </row>
    <row r="101" spans="2:26" customFormat="1" x14ac:dyDescent="0.35">
      <c r="B101" s="4"/>
      <c r="C101" s="4"/>
      <c r="D101" s="4"/>
      <c r="E101" s="4"/>
      <c r="F101" s="4"/>
      <c r="G101" s="4"/>
      <c r="H101" s="4"/>
      <c r="I101" s="4"/>
      <c r="J101" s="4"/>
      <c r="K101" s="4"/>
      <c r="L101" s="4"/>
      <c r="M101" s="4"/>
      <c r="N101" s="4"/>
      <c r="O101" s="4"/>
      <c r="P101" s="4"/>
      <c r="Q101" s="4"/>
      <c r="R101" s="4"/>
      <c r="S101" s="4"/>
      <c r="T101" s="4"/>
      <c r="U101" s="4"/>
      <c r="V101" s="4"/>
      <c r="W101" s="4"/>
      <c r="X101" s="4"/>
      <c r="Y101" s="4"/>
      <c r="Z101" s="27"/>
    </row>
    <row r="102" spans="2:26" customFormat="1" x14ac:dyDescent="0.35">
      <c r="B102" s="4"/>
      <c r="C102" s="4"/>
      <c r="D102" s="4"/>
      <c r="E102" s="4"/>
      <c r="F102" s="4"/>
      <c r="G102" s="4"/>
      <c r="H102" s="4"/>
      <c r="I102" s="4"/>
      <c r="J102" s="4"/>
      <c r="K102" s="4"/>
      <c r="L102" s="4"/>
      <c r="M102" s="4"/>
      <c r="N102" s="4"/>
      <c r="O102" s="4"/>
      <c r="P102" s="4"/>
      <c r="Q102" s="4"/>
      <c r="R102" s="4"/>
      <c r="S102" s="4"/>
      <c r="T102" s="4"/>
      <c r="U102" s="4"/>
      <c r="V102" s="4"/>
      <c r="W102" s="4"/>
      <c r="X102" s="4"/>
      <c r="Y102" s="4"/>
      <c r="Z102" s="27"/>
    </row>
    <row r="103" spans="2:26" customFormat="1" x14ac:dyDescent="0.35">
      <c r="B103" s="4"/>
      <c r="C103" s="4"/>
      <c r="D103" s="4"/>
      <c r="E103" s="4"/>
      <c r="F103" s="4"/>
      <c r="G103" s="4"/>
      <c r="H103" s="4"/>
      <c r="I103" s="4"/>
      <c r="J103" s="4"/>
      <c r="K103" s="4"/>
      <c r="L103" s="4"/>
      <c r="M103" s="4"/>
      <c r="N103" s="4"/>
      <c r="O103" s="4"/>
      <c r="P103" s="4"/>
      <c r="Q103" s="4"/>
      <c r="R103" s="4"/>
      <c r="S103" s="4"/>
      <c r="T103" s="4"/>
      <c r="U103" s="4"/>
      <c r="V103" s="4"/>
      <c r="W103" s="4"/>
      <c r="X103" s="4"/>
      <c r="Y103" s="4"/>
      <c r="Z103" s="27"/>
    </row>
    <row r="104" spans="2:26" customFormat="1" x14ac:dyDescent="0.35">
      <c r="B104" s="4"/>
      <c r="C104" s="4"/>
      <c r="D104" s="4"/>
      <c r="E104" s="4"/>
      <c r="F104" s="4"/>
      <c r="G104" s="4"/>
      <c r="H104" s="4"/>
      <c r="I104" s="4"/>
      <c r="J104" s="4"/>
      <c r="K104" s="4"/>
      <c r="L104" s="4"/>
      <c r="M104" s="4"/>
      <c r="N104" s="4"/>
      <c r="O104" s="4"/>
      <c r="P104" s="4"/>
      <c r="Q104" s="4"/>
      <c r="R104" s="4"/>
      <c r="S104" s="4"/>
      <c r="T104" s="4"/>
      <c r="U104" s="4"/>
      <c r="V104" s="4"/>
      <c r="W104" s="4"/>
      <c r="X104" s="4"/>
      <c r="Y104" s="4"/>
      <c r="Z104" s="27"/>
    </row>
    <row r="105" spans="2:26" customFormat="1" x14ac:dyDescent="0.35">
      <c r="B105" s="4"/>
      <c r="C105" s="4"/>
      <c r="D105" s="4"/>
      <c r="E105" s="4"/>
      <c r="F105" s="4"/>
      <c r="G105" s="4"/>
      <c r="H105" s="4"/>
      <c r="I105" s="4"/>
      <c r="J105" s="4"/>
      <c r="K105" s="4"/>
      <c r="L105" s="4"/>
      <c r="M105" s="4"/>
      <c r="N105" s="4"/>
      <c r="O105" s="4"/>
      <c r="P105" s="4"/>
      <c r="Q105" s="4"/>
      <c r="R105" s="4"/>
      <c r="S105" s="4"/>
      <c r="T105" s="4"/>
      <c r="U105" s="4"/>
      <c r="V105" s="4"/>
      <c r="W105" s="4"/>
      <c r="X105" s="4"/>
      <c r="Y105" s="4"/>
      <c r="Z105" s="27"/>
    </row>
    <row r="106" spans="2:26" customFormat="1" x14ac:dyDescent="0.35">
      <c r="B106" s="4"/>
      <c r="C106" s="4"/>
      <c r="D106" s="4"/>
      <c r="E106" s="4"/>
      <c r="F106" s="4"/>
      <c r="G106" s="4"/>
      <c r="H106" s="4"/>
      <c r="I106" s="4"/>
      <c r="J106" s="4"/>
      <c r="K106" s="4"/>
      <c r="L106" s="4"/>
      <c r="M106" s="4"/>
      <c r="N106" s="4"/>
      <c r="O106" s="4"/>
      <c r="P106" s="4"/>
      <c r="Q106" s="4"/>
      <c r="R106" s="4"/>
      <c r="S106" s="4"/>
      <c r="T106" s="4"/>
      <c r="U106" s="4"/>
      <c r="V106" s="4"/>
      <c r="W106" s="4"/>
      <c r="X106" s="4"/>
      <c r="Y106" s="4"/>
      <c r="Z106" s="27"/>
    </row>
    <row r="107" spans="2:26" customFormat="1" x14ac:dyDescent="0.35">
      <c r="B107" s="4"/>
      <c r="C107" s="4"/>
      <c r="D107" s="4"/>
      <c r="E107" s="4"/>
      <c r="F107" s="4"/>
      <c r="G107" s="4"/>
      <c r="H107" s="4"/>
      <c r="I107" s="4"/>
      <c r="J107" s="4"/>
      <c r="K107" s="4"/>
      <c r="L107" s="4"/>
      <c r="M107" s="4"/>
      <c r="N107" s="4"/>
      <c r="O107" s="4"/>
      <c r="P107" s="4"/>
      <c r="Q107" s="4"/>
      <c r="R107" s="4"/>
      <c r="S107" s="4"/>
      <c r="T107" s="4"/>
      <c r="U107" s="4"/>
      <c r="V107" s="4"/>
      <c r="W107" s="4"/>
      <c r="X107" s="4"/>
      <c r="Y107" s="4"/>
      <c r="Z107" s="27"/>
    </row>
    <row r="108" spans="2:26" customFormat="1" x14ac:dyDescent="0.35">
      <c r="B108" s="4"/>
      <c r="C108" s="4"/>
      <c r="D108" s="4"/>
      <c r="E108" s="4"/>
      <c r="F108" s="4"/>
      <c r="G108" s="4"/>
      <c r="H108" s="4"/>
      <c r="I108" s="4"/>
      <c r="J108" s="4"/>
      <c r="K108" s="4"/>
      <c r="L108" s="4"/>
      <c r="M108" s="4"/>
      <c r="N108" s="4"/>
      <c r="O108" s="4"/>
      <c r="P108" s="4"/>
      <c r="Q108" s="4"/>
      <c r="R108" s="4"/>
      <c r="S108" s="4"/>
      <c r="T108" s="4"/>
      <c r="U108" s="4"/>
      <c r="V108" s="4"/>
      <c r="W108" s="4"/>
      <c r="X108" s="4"/>
      <c r="Y108" s="4"/>
      <c r="Z108" s="27"/>
    </row>
    <row r="109" spans="2:26" customFormat="1" x14ac:dyDescent="0.35">
      <c r="B109" s="4"/>
      <c r="C109" s="4"/>
      <c r="D109" s="4"/>
      <c r="E109" s="4"/>
      <c r="F109" s="4"/>
      <c r="G109" s="4"/>
      <c r="H109" s="4"/>
      <c r="I109" s="4"/>
      <c r="J109" s="4"/>
      <c r="K109" s="4"/>
      <c r="L109" s="4"/>
      <c r="M109" s="4"/>
      <c r="N109" s="4"/>
      <c r="O109" s="4"/>
      <c r="P109" s="4"/>
      <c r="Q109" s="4"/>
      <c r="R109" s="4"/>
      <c r="S109" s="4"/>
      <c r="T109" s="4"/>
      <c r="U109" s="4"/>
      <c r="V109" s="4"/>
      <c r="W109" s="4"/>
      <c r="X109" s="4"/>
      <c r="Y109" s="4"/>
      <c r="Z109" s="27"/>
    </row>
    <row r="110" spans="2:26" customFormat="1" x14ac:dyDescent="0.35">
      <c r="B110" s="4"/>
      <c r="C110" s="4"/>
      <c r="D110" s="4"/>
      <c r="E110" s="4"/>
      <c r="F110" s="4"/>
      <c r="G110" s="4"/>
      <c r="H110" s="4"/>
      <c r="I110" s="4"/>
      <c r="J110" s="4"/>
      <c r="K110" s="4"/>
      <c r="L110" s="4"/>
      <c r="M110" s="4"/>
      <c r="N110" s="4"/>
      <c r="O110" s="4"/>
      <c r="P110" s="4"/>
      <c r="Q110" s="4"/>
      <c r="R110" s="4"/>
      <c r="S110" s="4"/>
      <c r="T110" s="4"/>
      <c r="U110" s="4"/>
      <c r="V110" s="4"/>
      <c r="W110" s="4"/>
      <c r="X110" s="4"/>
      <c r="Y110" s="4"/>
      <c r="Z110" s="27"/>
    </row>
    <row r="111" spans="2:26" customFormat="1" x14ac:dyDescent="0.35">
      <c r="B111" s="4"/>
      <c r="C111" s="4"/>
      <c r="D111" s="4"/>
      <c r="E111" s="4"/>
      <c r="F111" s="4"/>
      <c r="G111" s="4"/>
      <c r="H111" s="4"/>
      <c r="I111" s="4"/>
      <c r="J111" s="4"/>
      <c r="K111" s="4"/>
      <c r="L111" s="4"/>
      <c r="M111" s="4"/>
      <c r="N111" s="4"/>
      <c r="O111" s="4"/>
      <c r="P111" s="4"/>
      <c r="Q111" s="4"/>
      <c r="R111" s="4"/>
      <c r="S111" s="4"/>
      <c r="T111" s="4"/>
      <c r="U111" s="4"/>
      <c r="V111" s="4"/>
      <c r="W111" s="4"/>
      <c r="X111" s="4"/>
      <c r="Y111" s="4"/>
      <c r="Z111" s="27"/>
    </row>
    <row r="112" spans="2:26" customFormat="1" x14ac:dyDescent="0.35">
      <c r="B112" s="4"/>
      <c r="C112" s="4"/>
      <c r="D112" s="4"/>
      <c r="E112" s="4"/>
      <c r="F112" s="4"/>
      <c r="G112" s="4"/>
      <c r="H112" s="4"/>
      <c r="I112" s="4"/>
      <c r="J112" s="4"/>
      <c r="K112" s="4"/>
      <c r="L112" s="4"/>
      <c r="M112" s="4"/>
      <c r="N112" s="4"/>
      <c r="O112" s="4"/>
      <c r="P112" s="4"/>
      <c r="Q112" s="4"/>
      <c r="R112" s="4"/>
      <c r="S112" s="4"/>
      <c r="T112" s="4"/>
      <c r="U112" s="4"/>
      <c r="V112" s="4"/>
      <c r="W112" s="4"/>
      <c r="X112" s="4"/>
      <c r="Y112" s="4"/>
      <c r="Z112" s="27"/>
    </row>
    <row r="113" spans="2:26" customFormat="1" x14ac:dyDescent="0.35">
      <c r="B113" s="4"/>
      <c r="C113" s="4"/>
      <c r="D113" s="4"/>
      <c r="E113" s="4"/>
      <c r="F113" s="4"/>
      <c r="G113" s="4"/>
      <c r="H113" s="4"/>
      <c r="I113" s="4"/>
      <c r="J113" s="4"/>
      <c r="K113" s="4"/>
      <c r="L113" s="4"/>
      <c r="M113" s="4"/>
      <c r="N113" s="4"/>
      <c r="O113" s="4"/>
      <c r="P113" s="4"/>
      <c r="Q113" s="4"/>
      <c r="R113" s="4"/>
      <c r="S113" s="4"/>
      <c r="T113" s="4"/>
      <c r="U113" s="4"/>
      <c r="V113" s="4"/>
      <c r="W113" s="4"/>
      <c r="X113" s="4"/>
      <c r="Y113" s="4"/>
      <c r="Z113" s="27"/>
    </row>
    <row r="114" spans="2:26" customFormat="1" x14ac:dyDescent="0.35">
      <c r="B114" s="4"/>
      <c r="C114" s="4"/>
      <c r="D114" s="4"/>
      <c r="E114" s="4"/>
      <c r="F114" s="4"/>
      <c r="G114" s="4"/>
      <c r="H114" s="4"/>
      <c r="I114" s="4"/>
      <c r="J114" s="4"/>
      <c r="K114" s="4"/>
      <c r="L114" s="4"/>
      <c r="M114" s="4"/>
      <c r="N114" s="4"/>
      <c r="O114" s="4"/>
      <c r="P114" s="4"/>
      <c r="Q114" s="4"/>
      <c r="R114" s="4"/>
      <c r="S114" s="4"/>
      <c r="T114" s="4"/>
      <c r="U114" s="4"/>
      <c r="V114" s="4"/>
      <c r="W114" s="4"/>
      <c r="X114" s="4"/>
      <c r="Y114" s="4"/>
      <c r="Z114" s="27"/>
    </row>
    <row r="115" spans="2:26" customFormat="1" x14ac:dyDescent="0.35">
      <c r="B115" s="4"/>
      <c r="C115" s="4"/>
      <c r="D115" s="4"/>
      <c r="E115" s="4"/>
      <c r="F115" s="4"/>
      <c r="G115" s="4"/>
      <c r="H115" s="4"/>
      <c r="I115" s="4"/>
      <c r="J115" s="4"/>
      <c r="K115" s="4"/>
      <c r="L115" s="4"/>
      <c r="M115" s="4"/>
      <c r="N115" s="4"/>
      <c r="O115" s="4"/>
      <c r="P115" s="4"/>
      <c r="Q115" s="4"/>
      <c r="R115" s="4"/>
      <c r="S115" s="4"/>
      <c r="T115" s="4"/>
      <c r="U115" s="4"/>
      <c r="V115" s="4"/>
      <c r="W115" s="4"/>
      <c r="X115" s="4"/>
      <c r="Y115" s="4"/>
      <c r="Z115" s="27"/>
    </row>
    <row r="116" spans="2:26" customFormat="1" x14ac:dyDescent="0.35">
      <c r="B116" s="4"/>
      <c r="C116" s="4"/>
      <c r="D116" s="4"/>
      <c r="E116" s="4"/>
      <c r="F116" s="4"/>
      <c r="G116" s="4"/>
      <c r="H116" s="4"/>
      <c r="I116" s="4"/>
      <c r="J116" s="4"/>
      <c r="K116" s="4"/>
      <c r="L116" s="4"/>
      <c r="M116" s="4"/>
      <c r="N116" s="4"/>
      <c r="O116" s="4"/>
      <c r="P116" s="4"/>
      <c r="Q116" s="4"/>
      <c r="R116" s="4"/>
      <c r="S116" s="4"/>
      <c r="T116" s="4"/>
      <c r="U116" s="4"/>
      <c r="V116" s="4"/>
      <c r="W116" s="4"/>
      <c r="X116" s="4"/>
      <c r="Y116" s="4"/>
      <c r="Z116" s="27"/>
    </row>
    <row r="117" spans="2:26" customFormat="1" x14ac:dyDescent="0.35">
      <c r="B117" s="4"/>
      <c r="C117" s="4"/>
      <c r="D117" s="4"/>
      <c r="E117" s="4"/>
      <c r="F117" s="4"/>
      <c r="G117" s="4"/>
      <c r="H117" s="4"/>
      <c r="I117" s="4"/>
      <c r="J117" s="4"/>
      <c r="K117" s="4"/>
      <c r="L117" s="4"/>
      <c r="M117" s="4"/>
      <c r="N117" s="4"/>
      <c r="O117" s="4"/>
      <c r="P117" s="4"/>
      <c r="Q117" s="4"/>
      <c r="R117" s="4"/>
      <c r="S117" s="4"/>
      <c r="T117" s="4"/>
      <c r="U117" s="4"/>
      <c r="V117" s="4"/>
      <c r="W117" s="4"/>
      <c r="X117" s="4"/>
      <c r="Y117" s="4"/>
      <c r="Z117" s="27"/>
    </row>
    <row r="118" spans="2:26" customFormat="1" x14ac:dyDescent="0.35">
      <c r="B118" s="4"/>
      <c r="C118" s="4"/>
      <c r="D118" s="4"/>
      <c r="E118" s="4"/>
      <c r="F118" s="4"/>
      <c r="G118" s="4"/>
      <c r="H118" s="4"/>
      <c r="I118" s="4"/>
      <c r="J118" s="4"/>
      <c r="K118" s="4"/>
      <c r="L118" s="4"/>
      <c r="M118" s="4"/>
      <c r="N118" s="4"/>
      <c r="O118" s="4"/>
      <c r="P118" s="4"/>
      <c r="Q118" s="4"/>
      <c r="R118" s="4"/>
      <c r="S118" s="4"/>
      <c r="T118" s="4"/>
      <c r="U118" s="4"/>
      <c r="V118" s="4"/>
      <c r="W118" s="4"/>
      <c r="X118" s="4"/>
      <c r="Y118" s="4"/>
      <c r="Z118" s="27"/>
    </row>
    <row r="119" spans="2:26" customFormat="1" x14ac:dyDescent="0.35">
      <c r="B119" s="4"/>
      <c r="C119" s="4"/>
      <c r="D119" s="4"/>
      <c r="E119" s="4"/>
      <c r="F119" s="4"/>
      <c r="G119" s="4"/>
      <c r="H119" s="4"/>
      <c r="I119" s="4"/>
      <c r="J119" s="4"/>
      <c r="K119" s="4"/>
      <c r="L119" s="4"/>
      <c r="M119" s="4"/>
      <c r="N119" s="4"/>
      <c r="O119" s="4"/>
      <c r="P119" s="4"/>
      <c r="Q119" s="4"/>
      <c r="R119" s="4"/>
      <c r="S119" s="4"/>
      <c r="T119" s="4"/>
      <c r="U119" s="4"/>
      <c r="V119" s="4"/>
      <c r="W119" s="4"/>
      <c r="X119" s="4"/>
      <c r="Y119" s="4"/>
      <c r="Z119" s="27"/>
    </row>
    <row r="120" spans="2:26" customFormat="1" x14ac:dyDescent="0.35">
      <c r="B120" s="4"/>
      <c r="C120" s="4"/>
      <c r="D120" s="4"/>
      <c r="E120" s="4"/>
      <c r="F120" s="4"/>
      <c r="G120" s="4"/>
      <c r="H120" s="4"/>
      <c r="I120" s="4"/>
      <c r="J120" s="4"/>
      <c r="K120" s="4"/>
      <c r="L120" s="4"/>
      <c r="M120" s="4"/>
      <c r="N120" s="4"/>
      <c r="O120" s="4"/>
      <c r="P120" s="4"/>
      <c r="Q120" s="4"/>
      <c r="R120" s="4"/>
      <c r="S120" s="4"/>
      <c r="T120" s="4"/>
      <c r="U120" s="4"/>
      <c r="V120" s="4"/>
      <c r="W120" s="4"/>
      <c r="X120" s="4"/>
      <c r="Y120" s="4"/>
      <c r="Z120" s="27"/>
    </row>
    <row r="121" spans="2:26" customFormat="1" x14ac:dyDescent="0.35">
      <c r="B121" s="4"/>
      <c r="C121" s="4"/>
      <c r="D121" s="4"/>
      <c r="E121" s="4"/>
      <c r="F121" s="4"/>
      <c r="G121" s="4"/>
      <c r="H121" s="4"/>
      <c r="I121" s="4"/>
      <c r="J121" s="4"/>
      <c r="K121" s="4"/>
      <c r="L121" s="4"/>
      <c r="M121" s="4"/>
      <c r="N121" s="4"/>
      <c r="O121" s="4"/>
      <c r="P121" s="4"/>
      <c r="Q121" s="4"/>
      <c r="R121" s="4"/>
      <c r="S121" s="4"/>
      <c r="T121" s="4"/>
      <c r="U121" s="4"/>
      <c r="V121" s="4"/>
      <c r="W121" s="4"/>
      <c r="X121" s="4"/>
      <c r="Y121" s="4"/>
      <c r="Z121" s="27"/>
    </row>
    <row r="122" spans="2:26" customFormat="1" x14ac:dyDescent="0.35">
      <c r="B122" s="4"/>
      <c r="C122" s="4"/>
      <c r="D122" s="4"/>
      <c r="E122" s="4"/>
      <c r="F122" s="4"/>
      <c r="G122" s="4"/>
      <c r="H122" s="4"/>
      <c r="I122" s="4"/>
      <c r="J122" s="4"/>
      <c r="K122" s="4"/>
      <c r="L122" s="4"/>
      <c r="M122" s="4"/>
      <c r="N122" s="4"/>
      <c r="O122" s="4"/>
      <c r="P122" s="4"/>
      <c r="Q122" s="4"/>
      <c r="R122" s="4"/>
      <c r="S122" s="4"/>
      <c r="T122" s="4"/>
      <c r="U122" s="4"/>
      <c r="V122" s="4"/>
      <c r="W122" s="4"/>
      <c r="X122" s="4"/>
      <c r="Y122" s="4"/>
      <c r="Z122" s="27"/>
    </row>
    <row r="123" spans="2:26" customFormat="1" x14ac:dyDescent="0.35">
      <c r="B123" s="4"/>
      <c r="C123" s="4"/>
      <c r="D123" s="4"/>
      <c r="E123" s="4"/>
      <c r="F123" s="4"/>
      <c r="G123" s="4"/>
      <c r="H123" s="4"/>
      <c r="I123" s="4"/>
      <c r="J123" s="4"/>
      <c r="K123" s="4"/>
      <c r="L123" s="4"/>
      <c r="M123" s="4"/>
      <c r="N123" s="4"/>
      <c r="O123" s="4"/>
      <c r="P123" s="4"/>
      <c r="Q123" s="4"/>
      <c r="R123" s="4"/>
      <c r="S123" s="4"/>
      <c r="T123" s="4"/>
      <c r="U123" s="4"/>
      <c r="V123" s="4"/>
      <c r="W123" s="4"/>
      <c r="X123" s="4"/>
      <c r="Y123" s="4"/>
      <c r="Z123" s="27"/>
    </row>
    <row r="124" spans="2:26" customFormat="1" x14ac:dyDescent="0.35">
      <c r="B124" s="4"/>
      <c r="C124" s="4"/>
      <c r="D124" s="4"/>
      <c r="E124" s="4"/>
      <c r="F124" s="4"/>
      <c r="G124" s="4"/>
      <c r="H124" s="4"/>
      <c r="I124" s="4"/>
      <c r="J124" s="4"/>
      <c r="K124" s="4"/>
      <c r="L124" s="4"/>
      <c r="M124" s="4"/>
      <c r="N124" s="4"/>
      <c r="O124" s="4"/>
      <c r="P124" s="4"/>
      <c r="Q124" s="4"/>
      <c r="R124" s="4"/>
      <c r="S124" s="4"/>
      <c r="T124" s="4"/>
      <c r="U124" s="4"/>
      <c r="V124" s="4"/>
      <c r="W124" s="4"/>
      <c r="X124" s="4"/>
      <c r="Y124" s="4"/>
      <c r="Z124" s="27"/>
    </row>
    <row r="125" spans="2:26" customFormat="1" x14ac:dyDescent="0.35">
      <c r="B125" s="4"/>
      <c r="C125" s="4"/>
      <c r="D125" s="4"/>
      <c r="E125" s="4"/>
      <c r="F125" s="4"/>
      <c r="G125" s="4"/>
      <c r="H125" s="4"/>
      <c r="I125" s="4"/>
      <c r="J125" s="4"/>
      <c r="K125" s="4"/>
      <c r="L125" s="4"/>
      <c r="M125" s="4"/>
      <c r="N125" s="4"/>
      <c r="O125" s="4"/>
      <c r="P125" s="4"/>
      <c r="Q125" s="4"/>
      <c r="R125" s="4"/>
      <c r="S125" s="4"/>
      <c r="T125" s="4"/>
      <c r="U125" s="4"/>
      <c r="V125" s="4"/>
      <c r="W125" s="4"/>
      <c r="X125" s="4"/>
      <c r="Y125" s="4"/>
      <c r="Z125" s="27"/>
    </row>
    <row r="126" spans="2:26" customFormat="1" x14ac:dyDescent="0.35">
      <c r="B126" s="4"/>
      <c r="C126" s="4"/>
      <c r="D126" s="4"/>
      <c r="E126" s="4"/>
      <c r="F126" s="4"/>
      <c r="G126" s="4"/>
      <c r="H126" s="4"/>
      <c r="I126" s="4"/>
      <c r="J126" s="4"/>
      <c r="K126" s="4"/>
      <c r="L126" s="4"/>
      <c r="M126" s="4"/>
      <c r="N126" s="4"/>
      <c r="O126" s="4"/>
      <c r="P126" s="4"/>
      <c r="Q126" s="4"/>
      <c r="R126" s="4"/>
      <c r="S126" s="4"/>
      <c r="T126" s="4"/>
      <c r="U126" s="4"/>
      <c r="V126" s="4"/>
      <c r="W126" s="4"/>
      <c r="X126" s="4"/>
      <c r="Y126" s="4"/>
      <c r="Z126" s="27"/>
    </row>
    <row r="127" spans="2:26" customFormat="1" x14ac:dyDescent="0.35">
      <c r="B127" s="4"/>
      <c r="C127" s="4"/>
      <c r="D127" s="4"/>
      <c r="E127" s="4"/>
      <c r="F127" s="4"/>
      <c r="G127" s="4"/>
      <c r="H127" s="4"/>
      <c r="I127" s="4"/>
      <c r="J127" s="4"/>
      <c r="K127" s="4"/>
      <c r="L127" s="4"/>
      <c r="M127" s="4"/>
      <c r="N127" s="4"/>
      <c r="O127" s="4"/>
      <c r="P127" s="4"/>
      <c r="Q127" s="4"/>
      <c r="R127" s="4"/>
      <c r="S127" s="4"/>
      <c r="T127" s="4"/>
      <c r="U127" s="4"/>
      <c r="V127" s="4"/>
      <c r="W127" s="4"/>
      <c r="X127" s="4"/>
      <c r="Y127" s="4"/>
      <c r="Z127" s="27"/>
    </row>
    <row r="128" spans="2:26" customFormat="1" x14ac:dyDescent="0.35">
      <c r="B128" s="4"/>
      <c r="C128" s="4"/>
      <c r="D128" s="4"/>
      <c r="E128" s="4"/>
      <c r="F128" s="4"/>
      <c r="G128" s="4"/>
      <c r="H128" s="4"/>
      <c r="I128" s="4"/>
      <c r="J128" s="4"/>
      <c r="K128" s="4"/>
      <c r="L128" s="4"/>
      <c r="M128" s="4"/>
      <c r="N128" s="4"/>
      <c r="O128" s="4"/>
      <c r="P128" s="4"/>
      <c r="Q128" s="4"/>
      <c r="R128" s="4"/>
      <c r="S128" s="4"/>
      <c r="T128" s="4"/>
      <c r="U128" s="4"/>
      <c r="V128" s="4"/>
      <c r="W128" s="4"/>
      <c r="X128" s="4"/>
      <c r="Y128" s="4"/>
      <c r="Z128" s="27"/>
    </row>
  </sheetData>
  <phoneticPr fontId="5" type="noConversion"/>
  <pageMargins left="0.7" right="0.7" top="0.75" bottom="0.75" header="0.3" footer="0.3"/>
  <pageSetup scale="17"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C2:C44</xm:sqref>
        </x14:dataValidation>
        <x14:dataValidation type="list" allowBlank="1" showInputMessage="1" showErrorMessage="1" xr:uid="{722E26F3-54CC-44FB-91DB-75E238D58D9D}">
          <x14:formula1>
            <xm:f>'Initiative mapping-DO NOT EDIT'!$J$3:$J$10</xm:f>
          </x14:formula1>
          <xm:sqref>A2:A44</xm:sqref>
        </x14:dataValidation>
        <x14:dataValidation type="list" allowBlank="1" showInputMessage="1" showErrorMessage="1" xr:uid="{CCEE9C1A-50CA-4B9D-AC85-CE0C7A846FB9}">
          <x14:formula1>
            <xm:f>'Initiative mapping-DO NOT EDIT'!$D$3:$D$89</xm:f>
          </x14:formula1>
          <xm:sqref>E2:E44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s="4" t="s">
        <v>128</v>
      </c>
      <c r="C2" s="4" t="s">
        <v>129</v>
      </c>
      <c r="D2" s="4" t="s">
        <v>130</v>
      </c>
      <c r="E2" s="4"/>
      <c r="F2" s="4"/>
      <c r="G2" s="4" t="s">
        <v>131</v>
      </c>
      <c r="H2" s="4" t="s">
        <v>132</v>
      </c>
      <c r="I2" s="4"/>
      <c r="J2" s="4" t="s">
        <v>7</v>
      </c>
      <c r="K2" s="4"/>
      <c r="L2" s="4"/>
    </row>
    <row r="3" spans="2:12" x14ac:dyDescent="0.35">
      <c r="B3" s="4" t="s">
        <v>133</v>
      </c>
      <c r="C3" s="4">
        <v>1</v>
      </c>
      <c r="D3" s="4" t="s">
        <v>134</v>
      </c>
      <c r="E3" s="4"/>
      <c r="F3" s="4"/>
      <c r="G3" s="4" t="s">
        <v>133</v>
      </c>
      <c r="H3" s="4" t="s">
        <v>135</v>
      </c>
      <c r="I3" s="4"/>
      <c r="J3" s="4" t="s">
        <v>8</v>
      </c>
      <c r="K3" s="4"/>
      <c r="L3" s="4"/>
    </row>
    <row r="4" spans="2:12" x14ac:dyDescent="0.35">
      <c r="B4" s="4" t="s">
        <v>133</v>
      </c>
      <c r="C4" s="4">
        <v>2</v>
      </c>
      <c r="D4" s="4" t="s">
        <v>136</v>
      </c>
      <c r="E4" s="4"/>
      <c r="F4" s="4"/>
      <c r="G4" s="4" t="s">
        <v>127</v>
      </c>
      <c r="H4" s="4" t="s">
        <v>137</v>
      </c>
      <c r="I4" s="4"/>
      <c r="J4" s="4" t="s">
        <v>138</v>
      </c>
      <c r="K4" s="4"/>
      <c r="L4" s="4"/>
    </row>
    <row r="5" spans="2:12" x14ac:dyDescent="0.35">
      <c r="B5" s="4" t="s">
        <v>133</v>
      </c>
      <c r="C5" s="4">
        <v>3</v>
      </c>
      <c r="D5" s="4" t="s">
        <v>139</v>
      </c>
      <c r="E5" s="4"/>
      <c r="F5" s="4"/>
      <c r="G5" s="4" t="s">
        <v>125</v>
      </c>
      <c r="H5" s="4" t="s">
        <v>140</v>
      </c>
      <c r="I5" s="4"/>
      <c r="J5" s="4" t="s">
        <v>141</v>
      </c>
      <c r="K5" s="4"/>
      <c r="L5" s="4"/>
    </row>
    <row r="6" spans="2:12" x14ac:dyDescent="0.35">
      <c r="B6" s="4" t="s">
        <v>133</v>
      </c>
      <c r="C6" s="4">
        <v>4</v>
      </c>
      <c r="D6" s="4" t="s">
        <v>142</v>
      </c>
      <c r="E6" s="4"/>
      <c r="F6" s="4"/>
      <c r="G6" s="4" t="s">
        <v>126</v>
      </c>
      <c r="H6" s="4" t="s">
        <v>143</v>
      </c>
      <c r="I6" s="4"/>
      <c r="J6" s="4" t="s">
        <v>144</v>
      </c>
      <c r="K6" s="4"/>
      <c r="L6" s="4"/>
    </row>
    <row r="7" spans="2:12" x14ac:dyDescent="0.35">
      <c r="B7" s="4" t="s">
        <v>133</v>
      </c>
      <c r="C7" s="4">
        <v>5</v>
      </c>
      <c r="D7" s="4" t="s">
        <v>145</v>
      </c>
      <c r="E7" s="4"/>
      <c r="F7" s="4"/>
      <c r="G7" s="4" t="s">
        <v>123</v>
      </c>
      <c r="H7" s="4" t="s">
        <v>146</v>
      </c>
      <c r="I7" s="4"/>
      <c r="J7" s="4" t="s">
        <v>147</v>
      </c>
      <c r="K7" s="4"/>
      <c r="L7" s="4"/>
    </row>
    <row r="8" spans="2:12" x14ac:dyDescent="0.35">
      <c r="B8" s="4" t="s">
        <v>127</v>
      </c>
      <c r="C8" s="4">
        <v>1</v>
      </c>
      <c r="D8" s="4" t="s">
        <v>148</v>
      </c>
      <c r="E8" s="4"/>
      <c r="F8" s="4"/>
      <c r="G8" s="4" t="s">
        <v>149</v>
      </c>
      <c r="H8" s="4" t="s">
        <v>150</v>
      </c>
      <c r="I8" s="4"/>
      <c r="J8" s="4" t="s">
        <v>151</v>
      </c>
      <c r="K8" s="4"/>
      <c r="L8" s="4"/>
    </row>
    <row r="9" spans="2:12" x14ac:dyDescent="0.35">
      <c r="B9" s="4" t="s">
        <v>127</v>
      </c>
      <c r="C9" s="4">
        <v>2</v>
      </c>
      <c r="D9" s="4" t="s">
        <v>152</v>
      </c>
      <c r="E9" s="4"/>
      <c r="F9" s="4"/>
      <c r="G9" s="4" t="s">
        <v>153</v>
      </c>
      <c r="H9" s="4" t="s">
        <v>154</v>
      </c>
      <c r="I9" s="4"/>
      <c r="J9" s="4" t="s">
        <v>155</v>
      </c>
      <c r="K9" s="4"/>
      <c r="L9" s="4"/>
    </row>
    <row r="10" spans="2:12" x14ac:dyDescent="0.35">
      <c r="B10" s="4" t="s">
        <v>127</v>
      </c>
      <c r="C10" s="4">
        <v>3</v>
      </c>
      <c r="D10" s="4" t="s">
        <v>156</v>
      </c>
      <c r="E10" s="4"/>
      <c r="F10" s="4"/>
      <c r="G10" s="4" t="s">
        <v>157</v>
      </c>
      <c r="H10" s="4" t="s">
        <v>158</v>
      </c>
      <c r="I10" s="4"/>
      <c r="J10" s="4" t="s">
        <v>159</v>
      </c>
      <c r="K10" s="4"/>
      <c r="L10" s="4"/>
    </row>
    <row r="11" spans="2:12" x14ac:dyDescent="0.35">
      <c r="B11" s="4" t="s">
        <v>127</v>
      </c>
      <c r="C11" s="4">
        <v>4</v>
      </c>
      <c r="D11" s="4" t="s">
        <v>160</v>
      </c>
      <c r="E11" s="4"/>
      <c r="F11" s="4"/>
      <c r="G11" s="4" t="s">
        <v>161</v>
      </c>
      <c r="H11" s="4" t="s">
        <v>162</v>
      </c>
      <c r="I11" s="4"/>
      <c r="J11" s="4"/>
      <c r="K11" s="4"/>
      <c r="L11" s="4"/>
    </row>
    <row r="12" spans="2:12" x14ac:dyDescent="0.35">
      <c r="B12" s="4" t="s">
        <v>127</v>
      </c>
      <c r="C12" s="4">
        <v>5</v>
      </c>
      <c r="D12" s="4" t="s">
        <v>163</v>
      </c>
      <c r="E12" s="4"/>
      <c r="F12" s="4"/>
      <c r="G12" s="4" t="s">
        <v>164</v>
      </c>
      <c r="H12" s="4" t="s">
        <v>165</v>
      </c>
      <c r="I12" s="4"/>
      <c r="J12" s="4"/>
      <c r="K12" s="4"/>
      <c r="L12" s="4"/>
    </row>
    <row r="13" spans="2:12" x14ac:dyDescent="0.35">
      <c r="B13" s="4" t="s">
        <v>127</v>
      </c>
      <c r="C13" s="4">
        <v>6</v>
      </c>
      <c r="D13" s="4" t="s">
        <v>166</v>
      </c>
      <c r="E13" s="4"/>
      <c r="F13" s="4"/>
      <c r="G13" s="4"/>
      <c r="H13" s="4"/>
      <c r="I13" s="4"/>
      <c r="J13" s="4"/>
      <c r="K13" s="4"/>
      <c r="L13" s="4"/>
    </row>
    <row r="14" spans="2:12" x14ac:dyDescent="0.35">
      <c r="B14" s="4" t="s">
        <v>125</v>
      </c>
      <c r="C14" s="4">
        <v>1</v>
      </c>
      <c r="D14" s="4" t="s">
        <v>167</v>
      </c>
      <c r="E14" s="4"/>
      <c r="F14" s="4"/>
      <c r="G14" s="4"/>
      <c r="H14" s="4"/>
      <c r="I14" s="4"/>
      <c r="J14" s="4"/>
      <c r="K14" s="4"/>
      <c r="L14" s="4"/>
    </row>
    <row r="15" spans="2:12" x14ac:dyDescent="0.35">
      <c r="B15" s="4" t="s">
        <v>125</v>
      </c>
      <c r="C15" s="4">
        <v>2</v>
      </c>
      <c r="D15" s="4" t="s">
        <v>168</v>
      </c>
      <c r="E15" s="4"/>
      <c r="F15" s="4"/>
      <c r="G15" s="4"/>
      <c r="H15" s="4"/>
      <c r="I15" s="4"/>
      <c r="J15" s="4"/>
      <c r="K15" s="4"/>
      <c r="L15" s="4"/>
    </row>
    <row r="16" spans="2:12" x14ac:dyDescent="0.35">
      <c r="B16" s="4" t="s">
        <v>125</v>
      </c>
      <c r="C16" s="4">
        <v>3</v>
      </c>
      <c r="D16" s="4" t="s">
        <v>169</v>
      </c>
      <c r="E16" s="4"/>
      <c r="F16" s="4"/>
      <c r="G16" s="4"/>
      <c r="H16" s="4"/>
      <c r="I16" s="4"/>
      <c r="J16" s="4"/>
      <c r="K16" s="4"/>
      <c r="L16" s="4"/>
    </row>
    <row r="17" spans="2:12" x14ac:dyDescent="0.35">
      <c r="B17" s="4" t="s">
        <v>125</v>
      </c>
      <c r="C17" s="4">
        <v>4</v>
      </c>
      <c r="D17" s="4" t="s">
        <v>170</v>
      </c>
      <c r="E17" s="4"/>
      <c r="F17" s="4"/>
      <c r="G17" s="4"/>
      <c r="H17" s="4"/>
      <c r="I17" s="4"/>
      <c r="J17" s="4"/>
      <c r="K17" s="4"/>
      <c r="L17" s="4"/>
    </row>
    <row r="18" spans="2:12" x14ac:dyDescent="0.35">
      <c r="B18" s="4" t="s">
        <v>125</v>
      </c>
      <c r="C18" s="4">
        <v>5</v>
      </c>
      <c r="D18" s="4" t="s">
        <v>171</v>
      </c>
      <c r="E18" s="4"/>
      <c r="F18" s="4"/>
      <c r="G18" s="4"/>
      <c r="H18" s="4"/>
      <c r="I18" s="4"/>
      <c r="J18" s="4"/>
      <c r="K18" s="4"/>
      <c r="L18" s="4"/>
    </row>
    <row r="19" spans="2:12" x14ac:dyDescent="0.35">
      <c r="B19" s="4" t="s">
        <v>125</v>
      </c>
      <c r="C19" s="4">
        <v>6</v>
      </c>
      <c r="D19" s="4" t="s">
        <v>172</v>
      </c>
      <c r="E19" s="4"/>
      <c r="F19" s="4"/>
      <c r="G19" s="4"/>
      <c r="H19" s="4"/>
      <c r="I19" s="4"/>
      <c r="J19" s="4"/>
      <c r="K19" s="4"/>
      <c r="L19" s="4"/>
    </row>
    <row r="20" spans="2:12" x14ac:dyDescent="0.35">
      <c r="B20" s="4" t="s">
        <v>125</v>
      </c>
      <c r="C20" s="4">
        <v>7</v>
      </c>
      <c r="D20" s="4" t="s">
        <v>173</v>
      </c>
      <c r="E20" s="4"/>
      <c r="F20" s="4"/>
      <c r="G20" s="4"/>
      <c r="H20" s="4"/>
      <c r="I20" s="4"/>
      <c r="J20" s="4"/>
      <c r="K20" s="4"/>
      <c r="L20" s="4"/>
    </row>
    <row r="21" spans="2:12" x14ac:dyDescent="0.35">
      <c r="B21" s="4" t="s">
        <v>125</v>
      </c>
      <c r="C21" s="4">
        <v>8</v>
      </c>
      <c r="D21" s="4" t="s">
        <v>174</v>
      </c>
      <c r="E21" s="4"/>
      <c r="F21" s="4"/>
      <c r="G21" s="4"/>
      <c r="H21" s="4"/>
      <c r="I21" s="4"/>
      <c r="J21" s="4"/>
      <c r="K21" s="4"/>
      <c r="L21" s="4"/>
    </row>
    <row r="22" spans="2:12" x14ac:dyDescent="0.35">
      <c r="B22" s="4" t="s">
        <v>125</v>
      </c>
      <c r="C22" s="4">
        <v>9</v>
      </c>
      <c r="D22" s="4" t="s">
        <v>175</v>
      </c>
      <c r="E22" s="4"/>
      <c r="F22" s="4"/>
      <c r="G22" s="4"/>
      <c r="H22" s="4"/>
      <c r="I22" s="4"/>
      <c r="J22" s="4"/>
      <c r="K22" s="4"/>
      <c r="L22" s="4"/>
    </row>
    <row r="23" spans="2:12" x14ac:dyDescent="0.35">
      <c r="B23" s="4" t="s">
        <v>125</v>
      </c>
      <c r="C23" s="4">
        <v>10</v>
      </c>
      <c r="D23" s="4" t="s">
        <v>176</v>
      </c>
      <c r="E23" s="4"/>
      <c r="F23" s="4"/>
      <c r="G23" s="4"/>
      <c r="H23" s="4"/>
      <c r="I23" s="4"/>
      <c r="J23" s="4"/>
      <c r="K23" s="4"/>
      <c r="L23" s="4"/>
    </row>
    <row r="24" spans="2:12" x14ac:dyDescent="0.35">
      <c r="B24" s="4" t="s">
        <v>125</v>
      </c>
      <c r="C24" s="4">
        <v>11</v>
      </c>
      <c r="D24" s="4" t="s">
        <v>177</v>
      </c>
      <c r="E24" s="4"/>
      <c r="F24" s="4"/>
      <c r="G24" s="4"/>
      <c r="H24" s="4"/>
      <c r="I24" s="4"/>
      <c r="J24" s="4"/>
      <c r="K24" s="4"/>
      <c r="L24" s="4"/>
    </row>
    <row r="25" spans="2:12" x14ac:dyDescent="0.35">
      <c r="B25" s="4" t="s">
        <v>125</v>
      </c>
      <c r="C25" s="4">
        <v>12</v>
      </c>
      <c r="D25" s="4" t="s">
        <v>178</v>
      </c>
      <c r="E25" s="4"/>
      <c r="F25" s="4"/>
      <c r="G25" s="4"/>
      <c r="H25" s="4"/>
      <c r="I25" s="4"/>
      <c r="J25" s="4"/>
      <c r="K25" s="4"/>
      <c r="L25" s="4"/>
    </row>
    <row r="26" spans="2:12" x14ac:dyDescent="0.35">
      <c r="B26" s="4" t="s">
        <v>125</v>
      </c>
      <c r="C26" s="4">
        <v>13</v>
      </c>
      <c r="D26" s="4" t="s">
        <v>179</v>
      </c>
      <c r="E26" s="4"/>
      <c r="F26" s="4"/>
      <c r="G26" s="4"/>
      <c r="H26" s="4"/>
      <c r="I26" s="4"/>
      <c r="J26" s="4"/>
      <c r="K26" s="4"/>
      <c r="L26" s="4"/>
    </row>
    <row r="27" spans="2:12" x14ac:dyDescent="0.35">
      <c r="B27" s="4" t="s">
        <v>125</v>
      </c>
      <c r="C27" s="4">
        <v>14</v>
      </c>
      <c r="D27" s="4" t="s">
        <v>180</v>
      </c>
      <c r="E27" s="4"/>
      <c r="F27" s="4"/>
      <c r="G27" s="4"/>
      <c r="H27" s="4"/>
      <c r="I27" s="4"/>
      <c r="J27" s="4"/>
      <c r="K27" s="4"/>
      <c r="L27" s="4"/>
    </row>
    <row r="28" spans="2:12" x14ac:dyDescent="0.35">
      <c r="B28" s="4" t="s">
        <v>125</v>
      </c>
      <c r="C28" s="4">
        <v>15</v>
      </c>
      <c r="D28" s="4" t="s">
        <v>181</v>
      </c>
      <c r="E28" s="4"/>
      <c r="F28" s="4"/>
      <c r="G28" s="4"/>
      <c r="H28" s="4"/>
      <c r="I28" s="4"/>
      <c r="J28" s="4"/>
      <c r="K28" s="4"/>
      <c r="L28" s="4"/>
    </row>
    <row r="29" spans="2:12" x14ac:dyDescent="0.35">
      <c r="B29" s="4" t="s">
        <v>125</v>
      </c>
      <c r="C29" s="4">
        <v>16</v>
      </c>
      <c r="D29" s="4" t="s">
        <v>182</v>
      </c>
      <c r="E29" s="4"/>
      <c r="F29" s="4"/>
      <c r="G29" s="4"/>
      <c r="H29" s="4"/>
      <c r="I29" s="4"/>
      <c r="J29" s="4"/>
      <c r="K29" s="4"/>
      <c r="L29" s="4"/>
    </row>
    <row r="30" spans="2:12" x14ac:dyDescent="0.35">
      <c r="B30" s="4" t="s">
        <v>125</v>
      </c>
      <c r="C30" s="4">
        <v>17</v>
      </c>
      <c r="D30" s="4" t="s">
        <v>183</v>
      </c>
      <c r="E30" s="4"/>
      <c r="F30" s="4"/>
      <c r="G30" s="4"/>
      <c r="H30" s="4"/>
      <c r="I30" s="4"/>
      <c r="J30" s="4"/>
      <c r="K30" s="4"/>
      <c r="L30" s="4"/>
    </row>
    <row r="31" spans="2:12" x14ac:dyDescent="0.35">
      <c r="B31" s="4" t="s">
        <v>126</v>
      </c>
      <c r="C31" s="4">
        <v>1</v>
      </c>
      <c r="D31" s="4" t="s">
        <v>184</v>
      </c>
      <c r="E31" s="4"/>
      <c r="F31" s="4"/>
      <c r="G31" s="4"/>
      <c r="H31" s="4"/>
      <c r="I31" s="4"/>
      <c r="J31" s="4"/>
      <c r="K31" s="4"/>
      <c r="L31" s="4"/>
    </row>
    <row r="32" spans="2:12" x14ac:dyDescent="0.35">
      <c r="B32" s="4" t="s">
        <v>126</v>
      </c>
      <c r="C32" s="4">
        <v>2</v>
      </c>
      <c r="D32" s="4" t="s">
        <v>185</v>
      </c>
      <c r="E32" s="4"/>
      <c r="F32" s="4"/>
      <c r="G32" s="4"/>
      <c r="H32" s="4"/>
      <c r="I32" s="4"/>
      <c r="J32" s="4"/>
      <c r="K32" s="4"/>
      <c r="L32" s="4"/>
    </row>
    <row r="33" spans="2:12" x14ac:dyDescent="0.35">
      <c r="B33" s="4" t="s">
        <v>126</v>
      </c>
      <c r="C33" s="4">
        <v>3</v>
      </c>
      <c r="D33" s="4" t="s">
        <v>186</v>
      </c>
      <c r="E33" s="4"/>
      <c r="F33" s="4"/>
      <c r="G33" s="4"/>
      <c r="H33" s="4"/>
      <c r="I33" s="4"/>
      <c r="J33" s="4"/>
      <c r="K33" s="4"/>
      <c r="L33" s="4"/>
    </row>
    <row r="34" spans="2:12" x14ac:dyDescent="0.35">
      <c r="B34" s="4" t="s">
        <v>126</v>
      </c>
      <c r="C34" s="4">
        <v>4</v>
      </c>
      <c r="D34" s="4" t="s">
        <v>187</v>
      </c>
      <c r="E34" s="4"/>
      <c r="F34" s="4"/>
      <c r="G34" s="4"/>
      <c r="H34" s="4"/>
      <c r="I34" s="4"/>
      <c r="J34" s="4"/>
      <c r="K34" s="4"/>
      <c r="L34" s="4"/>
    </row>
    <row r="35" spans="2:12" x14ac:dyDescent="0.35">
      <c r="B35" s="4" t="s">
        <v>126</v>
      </c>
      <c r="C35" s="4">
        <v>5</v>
      </c>
      <c r="D35" s="4" t="s">
        <v>188</v>
      </c>
      <c r="E35" s="4"/>
      <c r="F35" s="4"/>
      <c r="G35" s="4"/>
      <c r="H35" s="4"/>
      <c r="I35" s="4"/>
      <c r="J35" s="4"/>
      <c r="K35" s="4"/>
      <c r="L35" s="4"/>
    </row>
    <row r="36" spans="2:12" x14ac:dyDescent="0.35">
      <c r="B36" s="4" t="s">
        <v>126</v>
      </c>
      <c r="C36" s="4">
        <v>6</v>
      </c>
      <c r="D36" s="4" t="s">
        <v>189</v>
      </c>
      <c r="E36" s="4"/>
      <c r="F36" s="4"/>
      <c r="G36" s="4"/>
      <c r="H36" s="4"/>
      <c r="I36" s="4"/>
      <c r="J36" s="4"/>
      <c r="K36" s="4"/>
      <c r="L36" s="4"/>
    </row>
    <row r="37" spans="2:12" x14ac:dyDescent="0.35">
      <c r="B37" s="4" t="s">
        <v>126</v>
      </c>
      <c r="C37" s="4">
        <v>7</v>
      </c>
      <c r="D37" s="4" t="s">
        <v>190</v>
      </c>
      <c r="E37" s="4"/>
      <c r="F37" s="4"/>
      <c r="G37" s="4"/>
      <c r="H37" s="4"/>
      <c r="I37" s="4"/>
      <c r="J37" s="4"/>
      <c r="K37" s="4"/>
      <c r="L37" s="4"/>
    </row>
    <row r="38" spans="2:12" x14ac:dyDescent="0.35">
      <c r="B38" s="4" t="s">
        <v>126</v>
      </c>
      <c r="C38" s="4">
        <v>8</v>
      </c>
      <c r="D38" s="4" t="s">
        <v>191</v>
      </c>
      <c r="E38" s="4"/>
      <c r="F38" s="4"/>
      <c r="G38" s="4"/>
      <c r="H38" s="4"/>
      <c r="I38" s="4"/>
      <c r="J38" s="4"/>
      <c r="K38" s="4"/>
      <c r="L38" s="4"/>
    </row>
    <row r="39" spans="2:12" x14ac:dyDescent="0.35">
      <c r="B39" s="4" t="s">
        <v>126</v>
      </c>
      <c r="C39" s="4">
        <v>9</v>
      </c>
      <c r="D39" s="4" t="s">
        <v>192</v>
      </c>
      <c r="E39" s="4"/>
      <c r="F39" s="4"/>
      <c r="G39" s="4"/>
      <c r="H39" s="4"/>
      <c r="I39" s="4"/>
      <c r="J39" s="4"/>
      <c r="K39" s="4"/>
      <c r="L39" s="4"/>
    </row>
    <row r="40" spans="2:12" x14ac:dyDescent="0.35">
      <c r="B40" s="4" t="s">
        <v>126</v>
      </c>
      <c r="C40" s="4">
        <v>10</v>
      </c>
      <c r="D40" s="4" t="s">
        <v>193</v>
      </c>
      <c r="E40" s="4"/>
      <c r="F40" s="4"/>
      <c r="G40" s="4"/>
      <c r="H40" s="4"/>
      <c r="I40" s="4"/>
      <c r="J40" s="4"/>
      <c r="K40" s="4"/>
      <c r="L40" s="4"/>
    </row>
    <row r="41" spans="2:12" x14ac:dyDescent="0.35">
      <c r="B41" s="4" t="s">
        <v>126</v>
      </c>
      <c r="C41" s="4">
        <v>11</v>
      </c>
      <c r="D41" s="4" t="s">
        <v>194</v>
      </c>
      <c r="E41" s="4"/>
      <c r="F41" s="4"/>
      <c r="G41" s="4"/>
      <c r="H41" s="4"/>
      <c r="I41" s="4"/>
      <c r="J41" s="4"/>
      <c r="K41" s="4"/>
      <c r="L41" s="4"/>
    </row>
    <row r="42" spans="2:12" x14ac:dyDescent="0.35">
      <c r="B42" s="4" t="s">
        <v>126</v>
      </c>
      <c r="C42" s="4">
        <v>12</v>
      </c>
      <c r="D42" s="4" t="s">
        <v>195</v>
      </c>
      <c r="E42" s="4"/>
      <c r="F42" s="4"/>
      <c r="G42" s="4"/>
      <c r="H42" s="4"/>
      <c r="I42" s="4"/>
      <c r="J42" s="4"/>
      <c r="K42" s="4"/>
      <c r="L42" s="4"/>
    </row>
    <row r="43" spans="2:12" x14ac:dyDescent="0.35">
      <c r="B43" s="4" t="s">
        <v>126</v>
      </c>
      <c r="C43" s="4">
        <v>13</v>
      </c>
      <c r="D43" s="4" t="s">
        <v>196</v>
      </c>
      <c r="E43" s="4"/>
      <c r="F43" s="4"/>
      <c r="G43" s="4"/>
      <c r="H43" s="4"/>
      <c r="I43" s="4"/>
      <c r="J43" s="4"/>
      <c r="K43" s="4"/>
      <c r="L43" s="4"/>
    </row>
    <row r="44" spans="2:12" x14ac:dyDescent="0.35">
      <c r="B44" s="4" t="s">
        <v>126</v>
      </c>
      <c r="C44" s="4">
        <v>14</v>
      </c>
      <c r="D44" s="4" t="s">
        <v>197</v>
      </c>
      <c r="E44" s="4"/>
      <c r="F44" s="4"/>
      <c r="G44" s="4"/>
      <c r="H44" s="4"/>
      <c r="I44" s="4"/>
      <c r="J44" s="4"/>
      <c r="K44" s="4"/>
      <c r="L44" s="4"/>
    </row>
    <row r="45" spans="2:12" x14ac:dyDescent="0.35">
      <c r="B45" s="4" t="s">
        <v>126</v>
      </c>
      <c r="C45" s="4">
        <v>15</v>
      </c>
      <c r="D45" s="4" t="s">
        <v>198</v>
      </c>
      <c r="E45" s="4"/>
      <c r="F45" s="4"/>
      <c r="G45" s="4"/>
      <c r="H45" s="4"/>
      <c r="I45" s="4"/>
      <c r="J45" s="4"/>
      <c r="K45" s="4"/>
      <c r="L45" s="4"/>
    </row>
    <row r="46" spans="2:12" x14ac:dyDescent="0.35">
      <c r="B46" s="4" t="s">
        <v>123</v>
      </c>
      <c r="C46" s="4">
        <v>1</v>
      </c>
      <c r="D46" s="4" t="s">
        <v>199</v>
      </c>
      <c r="E46" s="4"/>
      <c r="F46" s="4"/>
      <c r="G46" s="4"/>
      <c r="H46" s="4"/>
      <c r="I46" s="4"/>
      <c r="J46" s="4"/>
      <c r="K46" s="4"/>
      <c r="L46" s="4"/>
    </row>
    <row r="47" spans="2:12" x14ac:dyDescent="0.35">
      <c r="B47" s="4" t="s">
        <v>123</v>
      </c>
      <c r="C47" s="4">
        <v>2</v>
      </c>
      <c r="D47" s="4" t="s">
        <v>200</v>
      </c>
      <c r="E47" s="4"/>
      <c r="F47" s="4"/>
      <c r="G47" s="4"/>
      <c r="H47" s="4"/>
      <c r="I47" s="4"/>
      <c r="J47" s="4"/>
      <c r="K47" s="4"/>
      <c r="L47" s="4"/>
    </row>
    <row r="48" spans="2:12" x14ac:dyDescent="0.35">
      <c r="B48" s="4" t="s">
        <v>123</v>
      </c>
      <c r="C48" s="4">
        <v>3</v>
      </c>
      <c r="D48" s="4" t="s">
        <v>201</v>
      </c>
      <c r="E48" s="4"/>
      <c r="F48" s="4"/>
      <c r="G48" s="4"/>
      <c r="H48" s="4"/>
      <c r="I48" s="4"/>
      <c r="J48" s="4"/>
      <c r="K48" s="4"/>
      <c r="L48" s="4"/>
    </row>
    <row r="49" spans="2:12" x14ac:dyDescent="0.35">
      <c r="B49" s="4" t="s">
        <v>123</v>
      </c>
      <c r="C49" s="4">
        <v>4</v>
      </c>
      <c r="D49" s="4" t="s">
        <v>202</v>
      </c>
      <c r="E49" s="4"/>
      <c r="F49" s="4"/>
      <c r="G49" s="4"/>
      <c r="H49" s="4"/>
      <c r="I49" s="4"/>
      <c r="J49" s="4"/>
      <c r="K49" s="4"/>
      <c r="L49" s="4"/>
    </row>
    <row r="50" spans="2:12" x14ac:dyDescent="0.35">
      <c r="B50" s="4" t="s">
        <v>123</v>
      </c>
      <c r="C50" s="4">
        <v>5</v>
      </c>
      <c r="D50" s="4" t="s">
        <v>203</v>
      </c>
      <c r="E50" s="4"/>
      <c r="F50" s="4"/>
      <c r="G50" s="4"/>
      <c r="H50" s="4"/>
      <c r="I50" s="4"/>
      <c r="J50" s="4"/>
      <c r="K50" s="4"/>
      <c r="L50" s="4"/>
    </row>
    <row r="51" spans="2:12" x14ac:dyDescent="0.35">
      <c r="B51" s="4" t="s">
        <v>123</v>
      </c>
      <c r="C51" s="4">
        <v>6</v>
      </c>
      <c r="D51" s="4" t="s">
        <v>186</v>
      </c>
      <c r="E51" s="4"/>
      <c r="F51" s="4"/>
      <c r="G51" s="4"/>
      <c r="H51" s="4"/>
      <c r="I51" s="4"/>
      <c r="J51" s="4"/>
      <c r="K51" s="4"/>
      <c r="L51" s="4"/>
    </row>
    <row r="52" spans="2:12" x14ac:dyDescent="0.35">
      <c r="B52" s="4" t="s">
        <v>123</v>
      </c>
      <c r="C52" s="4">
        <v>7</v>
      </c>
      <c r="D52" s="4" t="s">
        <v>204</v>
      </c>
      <c r="E52" s="4"/>
      <c r="F52" s="4"/>
      <c r="G52" s="4"/>
      <c r="H52" s="4"/>
      <c r="I52" s="4"/>
      <c r="J52" s="4"/>
      <c r="K52" s="4"/>
      <c r="L52" s="4"/>
    </row>
    <row r="53" spans="2:12" x14ac:dyDescent="0.35">
      <c r="B53" s="4" t="s">
        <v>123</v>
      </c>
      <c r="C53" s="4">
        <v>8</v>
      </c>
      <c r="D53" s="4" t="s">
        <v>205</v>
      </c>
      <c r="E53" s="4"/>
      <c r="F53" s="4"/>
      <c r="G53" s="4"/>
      <c r="H53" s="4"/>
      <c r="I53" s="4"/>
      <c r="J53" s="4"/>
      <c r="K53" s="4"/>
      <c r="L53" s="4"/>
    </row>
    <row r="54" spans="2:12" x14ac:dyDescent="0.35">
      <c r="B54" s="4" t="s">
        <v>123</v>
      </c>
      <c r="C54" s="4">
        <v>9</v>
      </c>
      <c r="D54" s="4" t="s">
        <v>206</v>
      </c>
      <c r="E54" s="4"/>
      <c r="F54" s="4"/>
      <c r="G54" s="4"/>
      <c r="H54" s="4"/>
      <c r="I54" s="4"/>
      <c r="J54" s="4"/>
      <c r="K54" s="4"/>
      <c r="L54" s="4"/>
    </row>
    <row r="55" spans="2:12" x14ac:dyDescent="0.35">
      <c r="B55" s="4" t="s">
        <v>123</v>
      </c>
      <c r="C55" s="4">
        <v>10</v>
      </c>
      <c r="D55" s="4" t="s">
        <v>207</v>
      </c>
      <c r="E55" s="4"/>
      <c r="F55" s="4"/>
      <c r="G55" s="4"/>
      <c r="H55" s="4"/>
      <c r="I55" s="4"/>
      <c r="J55" s="4"/>
      <c r="K55" s="4"/>
      <c r="L55" s="4"/>
    </row>
    <row r="56" spans="2:12" x14ac:dyDescent="0.35">
      <c r="B56" s="4" t="s">
        <v>123</v>
      </c>
      <c r="C56" s="4">
        <v>11</v>
      </c>
      <c r="D56" s="4" t="s">
        <v>208</v>
      </c>
      <c r="E56" s="4"/>
      <c r="F56" s="4"/>
      <c r="G56" s="4"/>
      <c r="H56" s="4"/>
      <c r="I56" s="4"/>
      <c r="J56" s="4"/>
      <c r="K56" s="4"/>
      <c r="L56" s="4"/>
    </row>
    <row r="57" spans="2:12" x14ac:dyDescent="0.35">
      <c r="B57" s="4" t="s">
        <v>123</v>
      </c>
      <c r="C57" s="4">
        <v>12</v>
      </c>
      <c r="D57" s="4" t="s">
        <v>209</v>
      </c>
      <c r="E57" s="4"/>
      <c r="F57" s="4"/>
      <c r="G57" s="4"/>
      <c r="H57" s="4"/>
      <c r="I57" s="4"/>
      <c r="J57" s="4"/>
      <c r="K57" s="4"/>
      <c r="L57" s="4"/>
    </row>
    <row r="58" spans="2:12" x14ac:dyDescent="0.35">
      <c r="B58" s="4" t="s">
        <v>123</v>
      </c>
      <c r="C58" s="4">
        <v>13</v>
      </c>
      <c r="D58" s="4" t="s">
        <v>210</v>
      </c>
      <c r="E58" s="4"/>
      <c r="F58" s="4"/>
      <c r="G58" s="4"/>
      <c r="H58" s="4"/>
      <c r="I58" s="4"/>
      <c r="J58" s="4"/>
      <c r="K58" s="4"/>
      <c r="L58" s="4"/>
    </row>
    <row r="59" spans="2:12" x14ac:dyDescent="0.35">
      <c r="B59" s="4" t="s">
        <v>123</v>
      </c>
      <c r="C59" s="4">
        <v>14</v>
      </c>
      <c r="D59" s="4" t="s">
        <v>211</v>
      </c>
      <c r="E59" s="4"/>
      <c r="F59" s="4"/>
      <c r="G59" s="4"/>
      <c r="H59" s="4"/>
      <c r="I59" s="4"/>
      <c r="J59" s="4"/>
      <c r="K59" s="4"/>
      <c r="L59" s="4"/>
    </row>
    <row r="60" spans="2:12" x14ac:dyDescent="0.35">
      <c r="B60" s="4" t="s">
        <v>123</v>
      </c>
      <c r="C60" s="4">
        <v>15</v>
      </c>
      <c r="D60" s="4" t="s">
        <v>212</v>
      </c>
      <c r="E60" s="4"/>
      <c r="F60" s="4"/>
      <c r="G60" s="4"/>
      <c r="H60" s="4"/>
      <c r="I60" s="4"/>
      <c r="J60" s="4"/>
      <c r="K60" s="4"/>
      <c r="L60" s="4"/>
    </row>
    <row r="61" spans="2:12" x14ac:dyDescent="0.35">
      <c r="B61" s="4" t="s">
        <v>123</v>
      </c>
      <c r="C61" s="4">
        <v>16</v>
      </c>
      <c r="D61" s="4" t="s">
        <v>213</v>
      </c>
      <c r="E61" s="4"/>
      <c r="F61" s="4"/>
      <c r="G61" s="4"/>
      <c r="H61" s="4"/>
      <c r="I61" s="4"/>
      <c r="J61" s="4"/>
      <c r="K61" s="4"/>
      <c r="L61" s="4"/>
    </row>
    <row r="62" spans="2:12" x14ac:dyDescent="0.35">
      <c r="B62" s="4" t="s">
        <v>123</v>
      </c>
      <c r="C62" s="4">
        <v>17</v>
      </c>
      <c r="D62" s="4" t="s">
        <v>214</v>
      </c>
      <c r="E62" s="4"/>
      <c r="F62" s="4"/>
      <c r="G62" s="4"/>
      <c r="H62" s="4"/>
      <c r="I62" s="4"/>
      <c r="J62" s="4"/>
      <c r="K62" s="4"/>
      <c r="L62" s="4"/>
    </row>
    <row r="63" spans="2:12" x14ac:dyDescent="0.35">
      <c r="B63" s="4" t="s">
        <v>123</v>
      </c>
      <c r="C63" s="4">
        <v>18</v>
      </c>
      <c r="D63" s="4" t="s">
        <v>124</v>
      </c>
      <c r="E63" s="4"/>
      <c r="F63" s="4"/>
      <c r="G63" s="4"/>
      <c r="H63" s="4"/>
      <c r="I63" s="4"/>
      <c r="J63" s="4"/>
      <c r="K63" s="4"/>
      <c r="L63" s="4"/>
    </row>
    <row r="64" spans="2:12" x14ac:dyDescent="0.35">
      <c r="B64" s="4" t="s">
        <v>123</v>
      </c>
      <c r="C64" s="4">
        <v>19</v>
      </c>
      <c r="D64" s="4" t="s">
        <v>215</v>
      </c>
      <c r="E64" s="4"/>
      <c r="F64" s="4"/>
      <c r="G64" s="4"/>
      <c r="H64" s="4"/>
      <c r="I64" s="4"/>
      <c r="J64" s="4"/>
      <c r="K64" s="4"/>
      <c r="L64" s="4"/>
    </row>
    <row r="65" spans="2:12" x14ac:dyDescent="0.35">
      <c r="B65" s="4" t="s">
        <v>123</v>
      </c>
      <c r="C65" s="4">
        <v>20</v>
      </c>
      <c r="D65" s="4" t="s">
        <v>216</v>
      </c>
      <c r="E65" s="4"/>
      <c r="F65" s="4"/>
      <c r="G65" s="4"/>
      <c r="H65" s="4"/>
      <c r="I65" s="4"/>
      <c r="J65" s="4"/>
      <c r="K65" s="4"/>
      <c r="L65" s="4"/>
    </row>
    <row r="66" spans="2:12" x14ac:dyDescent="0.35">
      <c r="B66" s="4" t="s">
        <v>149</v>
      </c>
      <c r="C66" s="4">
        <v>1</v>
      </c>
      <c r="D66" s="4" t="s">
        <v>217</v>
      </c>
      <c r="E66" s="4"/>
      <c r="F66" s="4"/>
      <c r="G66" s="4"/>
      <c r="H66" s="4"/>
      <c r="I66" s="4"/>
      <c r="J66" s="4"/>
      <c r="K66" s="4"/>
      <c r="L66" s="4"/>
    </row>
    <row r="67" spans="2:12" x14ac:dyDescent="0.35">
      <c r="B67" s="4" t="s">
        <v>149</v>
      </c>
      <c r="C67" s="4">
        <v>2</v>
      </c>
      <c r="D67" s="4" t="s">
        <v>218</v>
      </c>
      <c r="E67" s="4"/>
      <c r="F67" s="4"/>
      <c r="G67" s="4"/>
      <c r="H67" s="4"/>
      <c r="I67" s="4"/>
      <c r="J67" s="4"/>
      <c r="K67" s="4"/>
      <c r="L67" s="4"/>
    </row>
    <row r="68" spans="2:12" x14ac:dyDescent="0.35">
      <c r="B68" s="4" t="s">
        <v>149</v>
      </c>
      <c r="C68" s="4">
        <v>3</v>
      </c>
      <c r="D68" s="4" t="s">
        <v>219</v>
      </c>
      <c r="E68" s="4"/>
      <c r="F68" s="4"/>
      <c r="G68" s="4"/>
      <c r="H68" s="4"/>
      <c r="I68" s="4"/>
      <c r="J68" s="4"/>
      <c r="K68" s="4"/>
      <c r="L68" s="4"/>
    </row>
    <row r="69" spans="2:12" x14ac:dyDescent="0.35">
      <c r="B69" s="4" t="s">
        <v>149</v>
      </c>
      <c r="C69" s="4">
        <v>4</v>
      </c>
      <c r="D69" s="4" t="s">
        <v>220</v>
      </c>
      <c r="E69" s="4"/>
      <c r="F69" s="4"/>
      <c r="G69" s="4"/>
      <c r="H69" s="4"/>
      <c r="I69" s="4"/>
      <c r="J69" s="4"/>
      <c r="K69" s="4"/>
      <c r="L69" s="4"/>
    </row>
    <row r="70" spans="2:12" x14ac:dyDescent="0.35">
      <c r="B70" s="4" t="s">
        <v>149</v>
      </c>
      <c r="C70" s="4">
        <v>5</v>
      </c>
      <c r="D70" s="4" t="s">
        <v>221</v>
      </c>
      <c r="E70" s="4"/>
      <c r="F70" s="4"/>
      <c r="G70" s="4"/>
      <c r="H70" s="4"/>
      <c r="I70" s="4"/>
      <c r="J70" s="4"/>
      <c r="K70" s="4"/>
      <c r="L70" s="4"/>
    </row>
    <row r="71" spans="2:12" x14ac:dyDescent="0.35">
      <c r="B71" s="4" t="s">
        <v>149</v>
      </c>
      <c r="C71" s="4">
        <v>6</v>
      </c>
      <c r="D71" s="4" t="s">
        <v>222</v>
      </c>
      <c r="E71" s="4"/>
      <c r="F71" s="4"/>
      <c r="G71" s="4"/>
      <c r="H71" s="4"/>
      <c r="I71" s="4"/>
      <c r="J71" s="4"/>
      <c r="K71" s="4"/>
      <c r="L71" s="4"/>
    </row>
    <row r="72" spans="2:12" x14ac:dyDescent="0.35">
      <c r="B72" s="4" t="s">
        <v>153</v>
      </c>
      <c r="C72" s="4">
        <v>1</v>
      </c>
      <c r="D72" s="4" t="s">
        <v>223</v>
      </c>
      <c r="E72" s="4"/>
      <c r="F72" s="4"/>
      <c r="G72" s="4"/>
      <c r="H72" s="4"/>
      <c r="I72" s="4"/>
      <c r="J72" s="4"/>
      <c r="K72" s="4"/>
      <c r="L72" s="4"/>
    </row>
    <row r="73" spans="2:12" x14ac:dyDescent="0.35">
      <c r="B73" s="4" t="s">
        <v>153</v>
      </c>
      <c r="C73" s="4">
        <v>2</v>
      </c>
      <c r="D73" s="4" t="s">
        <v>224</v>
      </c>
      <c r="E73" s="4"/>
      <c r="F73" s="4"/>
      <c r="G73" s="4"/>
      <c r="H73" s="4"/>
      <c r="I73" s="4"/>
      <c r="J73" s="4"/>
      <c r="K73" s="4"/>
      <c r="L73" s="4"/>
    </row>
    <row r="74" spans="2:12" x14ac:dyDescent="0.35">
      <c r="B74" s="4" t="s">
        <v>153</v>
      </c>
      <c r="C74" s="4">
        <v>3</v>
      </c>
      <c r="D74" s="4" t="s">
        <v>225</v>
      </c>
      <c r="E74" s="4"/>
      <c r="F74" s="4"/>
      <c r="G74" s="4"/>
      <c r="H74" s="4"/>
      <c r="I74" s="4"/>
      <c r="J74" s="4"/>
      <c r="K74" s="4"/>
      <c r="L74" s="4"/>
    </row>
    <row r="75" spans="2:12" x14ac:dyDescent="0.35">
      <c r="B75" s="4" t="s">
        <v>153</v>
      </c>
      <c r="C75" s="4">
        <v>4</v>
      </c>
      <c r="D75" s="4" t="s">
        <v>226</v>
      </c>
      <c r="E75" s="4"/>
      <c r="F75" s="4"/>
      <c r="G75" s="4"/>
      <c r="H75" s="4"/>
      <c r="I75" s="4"/>
      <c r="J75" s="4"/>
      <c r="K75" s="4"/>
      <c r="L75" s="4"/>
    </row>
    <row r="76" spans="2:12" x14ac:dyDescent="0.35">
      <c r="B76" s="4" t="s">
        <v>157</v>
      </c>
      <c r="C76" s="4">
        <v>1</v>
      </c>
      <c r="D76" s="4" t="s">
        <v>227</v>
      </c>
      <c r="E76" s="4"/>
      <c r="F76" s="4"/>
      <c r="G76" s="4"/>
      <c r="H76" s="4"/>
      <c r="I76" s="4"/>
      <c r="J76" s="4"/>
      <c r="K76" s="4"/>
      <c r="L76" s="4"/>
    </row>
    <row r="77" spans="2:12" x14ac:dyDescent="0.35">
      <c r="B77" s="4" t="s">
        <v>157</v>
      </c>
      <c r="C77" s="4">
        <v>2</v>
      </c>
      <c r="D77" s="4" t="s">
        <v>228</v>
      </c>
      <c r="E77" s="4"/>
      <c r="F77" s="4"/>
      <c r="G77" s="4"/>
      <c r="H77" s="4"/>
      <c r="I77" s="4"/>
      <c r="J77" s="4"/>
      <c r="K77" s="4"/>
      <c r="L77" s="4"/>
    </row>
    <row r="78" spans="2:12" x14ac:dyDescent="0.35">
      <c r="B78" s="4" t="s">
        <v>157</v>
      </c>
      <c r="C78" s="4">
        <v>3</v>
      </c>
      <c r="D78" s="4" t="s">
        <v>229</v>
      </c>
      <c r="E78" s="4"/>
      <c r="F78" s="4"/>
      <c r="G78" s="4"/>
      <c r="H78" s="4"/>
      <c r="I78" s="4"/>
      <c r="J78" s="4"/>
      <c r="K78" s="4"/>
      <c r="L78" s="4"/>
    </row>
    <row r="79" spans="2:12" x14ac:dyDescent="0.35">
      <c r="B79" s="4" t="s">
        <v>161</v>
      </c>
      <c r="C79" s="4">
        <v>1</v>
      </c>
      <c r="D79" s="4" t="s">
        <v>230</v>
      </c>
      <c r="E79" s="4"/>
      <c r="F79" s="4"/>
      <c r="G79" s="4"/>
      <c r="H79" s="4"/>
      <c r="I79" s="4"/>
      <c r="J79" s="4"/>
      <c r="K79" s="4"/>
      <c r="L79" s="4"/>
    </row>
    <row r="80" spans="2:12" x14ac:dyDescent="0.35">
      <c r="B80" s="4" t="s">
        <v>161</v>
      </c>
      <c r="C80" s="4">
        <v>2</v>
      </c>
      <c r="D80" s="4" t="s">
        <v>231</v>
      </c>
      <c r="E80" s="4"/>
      <c r="F80" s="4"/>
      <c r="G80" s="4"/>
      <c r="H80" s="4"/>
      <c r="I80" s="4"/>
      <c r="J80" s="4"/>
      <c r="K80" s="4"/>
      <c r="L80" s="4"/>
    </row>
    <row r="81" spans="2:12" x14ac:dyDescent="0.35">
      <c r="B81" s="4" t="s">
        <v>161</v>
      </c>
      <c r="C81" s="4">
        <v>3</v>
      </c>
      <c r="D81" s="4" t="s">
        <v>232</v>
      </c>
      <c r="E81" s="4"/>
      <c r="F81" s="4"/>
      <c r="G81" s="4"/>
      <c r="H81" s="4"/>
      <c r="I81" s="4"/>
      <c r="J81" s="4"/>
      <c r="K81" s="4"/>
      <c r="L81" s="4"/>
    </row>
    <row r="82" spans="2:12" x14ac:dyDescent="0.35">
      <c r="B82" s="4" t="s">
        <v>161</v>
      </c>
      <c r="C82" s="4">
        <v>4</v>
      </c>
      <c r="D82" s="4" t="s">
        <v>233</v>
      </c>
      <c r="E82" s="4"/>
      <c r="F82" s="4"/>
      <c r="G82" s="4"/>
      <c r="H82" s="4"/>
      <c r="I82" s="4"/>
      <c r="J82" s="4"/>
      <c r="K82" s="4"/>
      <c r="L82" s="4"/>
    </row>
    <row r="83" spans="2:12" x14ac:dyDescent="0.35">
      <c r="B83" s="4" t="s">
        <v>161</v>
      </c>
      <c r="C83" s="4">
        <v>5</v>
      </c>
      <c r="D83" s="4" t="s">
        <v>234</v>
      </c>
      <c r="E83" s="4"/>
      <c r="F83" s="4"/>
      <c r="G83" s="4"/>
      <c r="H83" s="4"/>
      <c r="I83" s="4"/>
      <c r="J83" s="4"/>
      <c r="K83" s="4"/>
      <c r="L83" s="4"/>
    </row>
    <row r="84" spans="2:12" x14ac:dyDescent="0.35">
      <c r="B84" s="4" t="s">
        <v>161</v>
      </c>
      <c r="C84" s="4">
        <v>6</v>
      </c>
      <c r="D84" s="4" t="s">
        <v>235</v>
      </c>
      <c r="E84" s="4"/>
      <c r="F84" s="4"/>
      <c r="G84" s="4"/>
      <c r="H84" s="4"/>
      <c r="I84" s="4"/>
      <c r="J84" s="4"/>
      <c r="K84" s="4"/>
      <c r="L84" s="4"/>
    </row>
    <row r="85" spans="2:12" x14ac:dyDescent="0.35">
      <c r="B85" s="4" t="s">
        <v>164</v>
      </c>
      <c r="C85" s="4">
        <v>1</v>
      </c>
      <c r="D85" s="4" t="s">
        <v>236</v>
      </c>
      <c r="E85" s="4"/>
      <c r="F85" s="4"/>
      <c r="G85" s="4"/>
      <c r="H85" s="4"/>
      <c r="I85" s="4"/>
      <c r="J85" s="4"/>
      <c r="K85" s="4"/>
      <c r="L85" s="4"/>
    </row>
    <row r="86" spans="2:12" x14ac:dyDescent="0.35">
      <c r="B86" s="4" t="s">
        <v>164</v>
      </c>
      <c r="C86" s="4">
        <v>2</v>
      </c>
      <c r="D86" s="4" t="s">
        <v>237</v>
      </c>
      <c r="E86" s="4"/>
      <c r="F86" s="4"/>
      <c r="G86" s="4"/>
      <c r="H86" s="4"/>
      <c r="I86" s="4"/>
      <c r="J86" s="4"/>
      <c r="K86" s="4"/>
      <c r="L86" s="4"/>
    </row>
    <row r="87" spans="2:12" x14ac:dyDescent="0.35">
      <c r="B87" s="4" t="s">
        <v>164</v>
      </c>
      <c r="C87" s="4">
        <v>3</v>
      </c>
      <c r="D87" s="4" t="s">
        <v>238</v>
      </c>
      <c r="E87" s="4"/>
      <c r="F87" s="4"/>
      <c r="G87" s="4"/>
      <c r="H87" s="4"/>
      <c r="I87" s="4"/>
      <c r="J87" s="4"/>
      <c r="K87" s="4"/>
      <c r="L87" s="4"/>
    </row>
    <row r="88" spans="2:12" x14ac:dyDescent="0.35">
      <c r="B88" s="4" t="s">
        <v>164</v>
      </c>
      <c r="C88" s="4">
        <v>4</v>
      </c>
      <c r="D88" s="4" t="s">
        <v>239</v>
      </c>
      <c r="E88" s="4"/>
      <c r="F88" s="4"/>
      <c r="G88" s="4"/>
      <c r="H88" s="4"/>
      <c r="I88" s="4"/>
      <c r="J88" s="4"/>
      <c r="K88" s="4"/>
      <c r="L88" s="4"/>
    </row>
    <row r="89" spans="2:12" x14ac:dyDescent="0.35">
      <c r="B89" s="4"/>
      <c r="C89" s="4" t="s">
        <v>240</v>
      </c>
      <c r="D89" s="4" t="s">
        <v>241</v>
      </c>
      <c r="E89" s="4"/>
      <c r="F89" s="4"/>
      <c r="G89" s="4"/>
      <c r="H89" s="4"/>
      <c r="I89" s="4"/>
      <c r="J89" s="4"/>
      <c r="K89" s="4"/>
      <c r="L89"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8AA03B-DF08-43B0-8FB4-4296D6D40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05C1B1-C80F-49F2-91E1-9A8C2074B834}">
  <ds:schemaRefs>
    <ds:schemaRef ds:uri="http://purl.org/dc/elements/1.1/"/>
    <ds:schemaRef ds:uri="http://schemas.microsoft.com/office/infopath/2007/PartnerControls"/>
    <ds:schemaRef ds:uri="http://schemas.microsoft.com/office/2006/documentManagement/types"/>
    <ds:schemaRef ds:uri="0ea0eb6c-ee70-4a91-9e54-89ed245dd4a0"/>
    <ds:schemaRef ds:uri="http://www.w3.org/XML/1998/namespace"/>
    <ds:schemaRef ds:uri="22de1217-337d-48c6-ae41-de18a9e76440"/>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F1271BC5-E375-4837-979F-04499D5EC4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 ME FIRST</vt:lpstr>
      <vt:lpstr>Initiatives</vt:lpstr>
      <vt:lpstr>Initiative mapping-DO NOT EDIT</vt:lpstr>
      <vt:lpstr>Initiatives!Print_Area</vt:lpstr>
      <vt:lpstr>'READ ME FIRST'!Print_Area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2022-11-01T19:20:28Z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ies>
</file>