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filterPrivacy="1" defaultThemeVersion="166925"/>
  <xr:revisionPtr revIDLastSave="1306" documentId="8_{830FEF60-A71C-43CA-B721-039CB81DF7AE}" xr6:coauthVersionLast="47" xr6:coauthVersionMax="47" xr10:uidLastSave="{2B91882A-16A6-46EB-B05E-B30FA509C36F}"/>
  <bookViews>
    <workbookView xWindow="28680" yWindow="-120" windowWidth="29040" windowHeight="15840" tabRatio="371" activeTab="1" xr2:uid="{C73FE6B6-C8BD-4B4F-BDF7-B2BB9A6E0C56}"/>
  </bookViews>
  <sheets>
    <sheet name="READ ME FIRST" sheetId="15" r:id="rId1"/>
    <sheet name="Initiatives" sheetId="1" r:id="rId2"/>
    <sheet name="Initiative mapping-DO NOT EDIT" sheetId="14" state="hidden" r:id="rId3"/>
  </sheets>
  <definedNames>
    <definedName name="_xlnm.Print_Area" localSheetId="1">Initiatives!$A$1:$AI$110</definedName>
    <definedName name="_xlnm.Print_Titles" localSheetId="1">Initiatives!$1:$1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51" i="1" l="1"/>
  <c r="R46" i="1"/>
  <c r="N7" i="1"/>
  <c r="N10" i="1"/>
  <c r="N80" i="1"/>
  <c r="N76" i="1"/>
  <c r="N69" i="1"/>
  <c r="N67" i="1"/>
  <c r="N65" i="1"/>
  <c r="N62" i="1"/>
  <c r="N60" i="1"/>
  <c r="N57" i="1"/>
  <c r="N55" i="1"/>
  <c r="N54" i="1"/>
  <c r="N52" i="1"/>
  <c r="N48" i="1"/>
  <c r="N47" i="1"/>
  <c r="N46" i="1"/>
  <c r="N44" i="1"/>
  <c r="N43" i="1"/>
  <c r="N42" i="1"/>
  <c r="N41" i="1"/>
  <c r="N40" i="1"/>
  <c r="N39" i="1"/>
  <c r="N38" i="1"/>
  <c r="N37" i="1"/>
  <c r="N36" i="1"/>
  <c r="N35" i="1"/>
  <c r="N30" i="1"/>
  <c r="N29" i="1"/>
  <c r="N28" i="1"/>
  <c r="N27" i="1"/>
  <c r="N26" i="1"/>
  <c r="N25" i="1"/>
  <c r="N24" i="1"/>
  <c r="N23" i="1"/>
  <c r="N19" i="1"/>
  <c r="G15" i="1"/>
  <c r="A109" i="1"/>
  <c r="B109" i="1"/>
  <c r="D109" i="1"/>
  <c r="G109" i="1"/>
  <c r="A84" i="1"/>
  <c r="B84" i="1"/>
  <c r="D84" i="1"/>
  <c r="G84" i="1"/>
  <c r="A81" i="1"/>
  <c r="B81" i="1"/>
  <c r="J81" i="1" s="1"/>
  <c r="D81" i="1"/>
  <c r="G81" i="1"/>
  <c r="A56" i="1"/>
  <c r="B56" i="1"/>
  <c r="D56" i="1"/>
  <c r="G56" i="1"/>
  <c r="A42" i="1"/>
  <c r="B42" i="1"/>
  <c r="J42" i="1" s="1"/>
  <c r="D42" i="1"/>
  <c r="G42" i="1"/>
  <c r="A10" i="1"/>
  <c r="B10" i="1"/>
  <c r="D10" i="1"/>
  <c r="G10" i="1"/>
  <c r="A9" i="1"/>
  <c r="B9" i="1"/>
  <c r="J9" i="1" s="1"/>
  <c r="D9" i="1"/>
  <c r="G18" i="1"/>
  <c r="J109" i="1" l="1"/>
  <c r="J56" i="1"/>
  <c r="J84" i="1"/>
  <c r="J10" i="1"/>
  <c r="A13" i="1"/>
  <c r="A14" i="1"/>
  <c r="A15" i="1"/>
  <c r="A16" i="1"/>
  <c r="A17" i="1"/>
  <c r="A18" i="1"/>
  <c r="A19" i="1"/>
  <c r="A20" i="1"/>
  <c r="A21" i="1"/>
  <c r="A22" i="1"/>
  <c r="A23" i="1"/>
  <c r="A24" i="1"/>
  <c r="A25" i="1"/>
  <c r="A26" i="1"/>
  <c r="A27" i="1"/>
  <c r="A28" i="1"/>
  <c r="A29" i="1"/>
  <c r="A30" i="1"/>
  <c r="A31" i="1"/>
  <c r="A32" i="1"/>
  <c r="A33" i="1"/>
  <c r="A34" i="1"/>
  <c r="A35" i="1"/>
  <c r="A36" i="1"/>
  <c r="A37" i="1"/>
  <c r="A38" i="1"/>
  <c r="A39" i="1"/>
  <c r="A40" i="1"/>
  <c r="A41" i="1"/>
  <c r="A43" i="1"/>
  <c r="A44" i="1"/>
  <c r="A45" i="1"/>
  <c r="A46" i="1"/>
  <c r="A47" i="1"/>
  <c r="A48" i="1"/>
  <c r="A49" i="1"/>
  <c r="A50" i="1"/>
  <c r="A51" i="1"/>
  <c r="A52" i="1"/>
  <c r="A53" i="1"/>
  <c r="A54" i="1"/>
  <c r="A55" i="1"/>
  <c r="A57" i="1"/>
  <c r="A58" i="1"/>
  <c r="A59" i="1"/>
  <c r="A60" i="1"/>
  <c r="A61" i="1"/>
  <c r="A62" i="1"/>
  <c r="A63" i="1"/>
  <c r="A64" i="1"/>
  <c r="A65" i="1"/>
  <c r="A66" i="1"/>
  <c r="A67" i="1"/>
  <c r="A68" i="1"/>
  <c r="A69" i="1"/>
  <c r="A70" i="1"/>
  <c r="A71" i="1"/>
  <c r="A72" i="1"/>
  <c r="A73" i="1"/>
  <c r="A74" i="1"/>
  <c r="A75" i="1"/>
  <c r="A76" i="1"/>
  <c r="A77" i="1"/>
  <c r="A78" i="1"/>
  <c r="A79" i="1"/>
  <c r="A80" i="1"/>
  <c r="A82" i="1"/>
  <c r="A83" i="1"/>
  <c r="A85" i="1"/>
  <c r="A86" i="1"/>
  <c r="A87" i="1"/>
  <c r="A88" i="1"/>
  <c r="A89" i="1"/>
  <c r="A90" i="1"/>
  <c r="A91" i="1"/>
  <c r="A92" i="1"/>
  <c r="A93" i="1"/>
  <c r="A94" i="1"/>
  <c r="A95" i="1"/>
  <c r="A96" i="1"/>
  <c r="A97" i="1"/>
  <c r="A98" i="1"/>
  <c r="A99" i="1"/>
  <c r="A100" i="1"/>
  <c r="A101" i="1"/>
  <c r="A102" i="1"/>
  <c r="A103" i="1"/>
  <c r="A104" i="1"/>
  <c r="A105" i="1"/>
  <c r="A106" i="1"/>
  <c r="A107" i="1"/>
  <c r="A108" i="1"/>
  <c r="A110" i="1"/>
  <c r="B13" i="1"/>
  <c r="B14" i="1"/>
  <c r="B15" i="1"/>
  <c r="B16" i="1"/>
  <c r="B17" i="1"/>
  <c r="B18" i="1"/>
  <c r="B19" i="1"/>
  <c r="B20" i="1"/>
  <c r="B21" i="1"/>
  <c r="B22" i="1"/>
  <c r="B23" i="1"/>
  <c r="B24" i="1"/>
  <c r="B25" i="1"/>
  <c r="B26" i="1"/>
  <c r="B27" i="1"/>
  <c r="B28" i="1"/>
  <c r="B29" i="1"/>
  <c r="J29" i="1" s="1"/>
  <c r="B30" i="1"/>
  <c r="B31" i="1"/>
  <c r="B32" i="1"/>
  <c r="B33" i="1"/>
  <c r="B34" i="1"/>
  <c r="J34" i="1" s="1"/>
  <c r="B35" i="1"/>
  <c r="B36" i="1"/>
  <c r="B37" i="1"/>
  <c r="B38" i="1"/>
  <c r="B39" i="1"/>
  <c r="B40" i="1"/>
  <c r="B41" i="1"/>
  <c r="B43" i="1"/>
  <c r="J43" i="1" s="1"/>
  <c r="B44" i="1"/>
  <c r="B45" i="1"/>
  <c r="B46" i="1"/>
  <c r="B47" i="1"/>
  <c r="B48" i="1"/>
  <c r="B49" i="1"/>
  <c r="B50" i="1"/>
  <c r="B51" i="1"/>
  <c r="B52" i="1"/>
  <c r="B53" i="1"/>
  <c r="B54" i="1"/>
  <c r="B55" i="1"/>
  <c r="B57" i="1"/>
  <c r="B58" i="1"/>
  <c r="B59" i="1"/>
  <c r="B60" i="1"/>
  <c r="B61" i="1"/>
  <c r="B62" i="1"/>
  <c r="B63" i="1"/>
  <c r="B64" i="1"/>
  <c r="B65" i="1"/>
  <c r="B66" i="1"/>
  <c r="B67" i="1"/>
  <c r="B68" i="1"/>
  <c r="B69" i="1"/>
  <c r="B70" i="1"/>
  <c r="B71" i="1"/>
  <c r="B72" i="1"/>
  <c r="B73" i="1"/>
  <c r="B74" i="1"/>
  <c r="B75" i="1"/>
  <c r="B76" i="1"/>
  <c r="B77" i="1"/>
  <c r="B78" i="1"/>
  <c r="B79" i="1"/>
  <c r="B80" i="1"/>
  <c r="B82" i="1"/>
  <c r="B83" i="1"/>
  <c r="B85" i="1"/>
  <c r="B86" i="1"/>
  <c r="J86" i="1" s="1"/>
  <c r="B87" i="1"/>
  <c r="B88" i="1"/>
  <c r="B89" i="1"/>
  <c r="B90" i="1"/>
  <c r="B91" i="1"/>
  <c r="B92" i="1"/>
  <c r="B93" i="1"/>
  <c r="B94" i="1"/>
  <c r="J94" i="1" s="1"/>
  <c r="B95" i="1"/>
  <c r="B96" i="1"/>
  <c r="B97" i="1"/>
  <c r="B98" i="1"/>
  <c r="B99" i="1"/>
  <c r="B100" i="1"/>
  <c r="B101" i="1"/>
  <c r="B102" i="1"/>
  <c r="B103" i="1"/>
  <c r="B104" i="1"/>
  <c r="B105" i="1"/>
  <c r="B106" i="1"/>
  <c r="B107" i="1"/>
  <c r="B108" i="1"/>
  <c r="B110" i="1"/>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43" i="1"/>
  <c r="D44" i="1"/>
  <c r="D45" i="1"/>
  <c r="D46" i="1"/>
  <c r="D47" i="1"/>
  <c r="D48" i="1"/>
  <c r="D49" i="1"/>
  <c r="D50" i="1"/>
  <c r="D51" i="1"/>
  <c r="D52" i="1"/>
  <c r="D53" i="1"/>
  <c r="D54" i="1"/>
  <c r="D55" i="1"/>
  <c r="D57" i="1"/>
  <c r="D58" i="1"/>
  <c r="D59" i="1"/>
  <c r="D60" i="1"/>
  <c r="D61" i="1"/>
  <c r="D62" i="1"/>
  <c r="D63" i="1"/>
  <c r="D64" i="1"/>
  <c r="D65" i="1"/>
  <c r="D66" i="1"/>
  <c r="D67" i="1"/>
  <c r="D68" i="1"/>
  <c r="D69" i="1"/>
  <c r="D70" i="1"/>
  <c r="D71" i="1"/>
  <c r="D72" i="1"/>
  <c r="D73" i="1"/>
  <c r="D74" i="1"/>
  <c r="D75" i="1"/>
  <c r="D76" i="1"/>
  <c r="D77" i="1"/>
  <c r="D78" i="1"/>
  <c r="D79" i="1"/>
  <c r="D80" i="1"/>
  <c r="D82" i="1"/>
  <c r="D83" i="1"/>
  <c r="D85" i="1"/>
  <c r="D86" i="1"/>
  <c r="D87" i="1"/>
  <c r="D88" i="1"/>
  <c r="D89" i="1"/>
  <c r="D90" i="1"/>
  <c r="D91" i="1"/>
  <c r="D92" i="1"/>
  <c r="D93" i="1"/>
  <c r="D94" i="1"/>
  <c r="D95" i="1"/>
  <c r="D96" i="1"/>
  <c r="D97" i="1"/>
  <c r="D98" i="1"/>
  <c r="D99" i="1"/>
  <c r="D100" i="1"/>
  <c r="D101" i="1"/>
  <c r="D102" i="1"/>
  <c r="D103" i="1"/>
  <c r="D104" i="1"/>
  <c r="D105" i="1"/>
  <c r="D106" i="1"/>
  <c r="D107" i="1"/>
  <c r="D108" i="1"/>
  <c r="D110" i="1"/>
  <c r="G13" i="1"/>
  <c r="G14" i="1"/>
  <c r="G16" i="1"/>
  <c r="G17" i="1"/>
  <c r="G19" i="1"/>
  <c r="G20" i="1"/>
  <c r="G21" i="1"/>
  <c r="G22" i="1"/>
  <c r="G23" i="1"/>
  <c r="G24" i="1"/>
  <c r="G26" i="1"/>
  <c r="G27" i="1"/>
  <c r="G28" i="1"/>
  <c r="G29" i="1"/>
  <c r="G30" i="1"/>
  <c r="G31" i="1"/>
  <c r="G32" i="1"/>
  <c r="G33" i="1"/>
  <c r="G34" i="1"/>
  <c r="G35" i="1"/>
  <c r="G36" i="1"/>
  <c r="G37" i="1"/>
  <c r="G38" i="1"/>
  <c r="G39" i="1"/>
  <c r="G40" i="1"/>
  <c r="G41" i="1"/>
  <c r="G43" i="1"/>
  <c r="G44" i="1"/>
  <c r="G45" i="1"/>
  <c r="G46" i="1"/>
  <c r="G47" i="1"/>
  <c r="G48" i="1"/>
  <c r="G49" i="1"/>
  <c r="G50" i="1"/>
  <c r="G51" i="1"/>
  <c r="G52" i="1"/>
  <c r="G53" i="1"/>
  <c r="G54" i="1"/>
  <c r="G55" i="1"/>
  <c r="G57" i="1"/>
  <c r="G58" i="1"/>
  <c r="G59" i="1"/>
  <c r="G60" i="1"/>
  <c r="G61" i="1"/>
  <c r="G62" i="1"/>
  <c r="G63" i="1"/>
  <c r="G64" i="1"/>
  <c r="G65" i="1"/>
  <c r="G66" i="1"/>
  <c r="G67" i="1"/>
  <c r="G68" i="1"/>
  <c r="G69" i="1"/>
  <c r="G70" i="1"/>
  <c r="G71" i="1"/>
  <c r="G72" i="1"/>
  <c r="G73" i="1"/>
  <c r="G74" i="1"/>
  <c r="G75" i="1"/>
  <c r="G76" i="1"/>
  <c r="G77" i="1"/>
  <c r="G78" i="1"/>
  <c r="G79" i="1"/>
  <c r="G80" i="1"/>
  <c r="G82" i="1"/>
  <c r="G83" i="1"/>
  <c r="G85" i="1"/>
  <c r="G86" i="1"/>
  <c r="G87" i="1"/>
  <c r="G88" i="1"/>
  <c r="G89" i="1"/>
  <c r="G90" i="1"/>
  <c r="G91" i="1"/>
  <c r="G92" i="1"/>
  <c r="G93" i="1"/>
  <c r="G94" i="1"/>
  <c r="G95" i="1"/>
  <c r="G97" i="1"/>
  <c r="G98" i="1"/>
  <c r="G99" i="1"/>
  <c r="G100" i="1"/>
  <c r="G101" i="1"/>
  <c r="G102" i="1"/>
  <c r="G103" i="1"/>
  <c r="G104" i="1"/>
  <c r="G105" i="1"/>
  <c r="G106" i="1"/>
  <c r="G107" i="1"/>
  <c r="G108" i="1"/>
  <c r="G110" i="1"/>
  <c r="J90" i="1" l="1"/>
  <c r="J47" i="1"/>
  <c r="J30" i="1"/>
  <c r="J108" i="1"/>
  <c r="J100" i="1"/>
  <c r="J66" i="1"/>
  <c r="J74" i="1"/>
  <c r="J24" i="1"/>
  <c r="J110" i="1"/>
  <c r="J101" i="1"/>
  <c r="J41" i="1"/>
  <c r="J17" i="1"/>
  <c r="J107" i="1"/>
  <c r="J91" i="1"/>
  <c r="J82" i="1"/>
  <c r="J65" i="1"/>
  <c r="J31" i="1"/>
  <c r="J95" i="1"/>
  <c r="J87" i="1"/>
  <c r="J77" i="1"/>
  <c r="J69" i="1"/>
  <c r="J61" i="1"/>
  <c r="J35" i="1"/>
  <c r="J27" i="1"/>
  <c r="J105" i="1"/>
  <c r="J54" i="1"/>
  <c r="J46" i="1"/>
  <c r="J21" i="1"/>
  <c r="J13" i="1"/>
  <c r="J104" i="1"/>
  <c r="J78" i="1"/>
  <c r="J70" i="1"/>
  <c r="J62" i="1"/>
  <c r="J53" i="1"/>
  <c r="J20" i="1"/>
  <c r="J103" i="1"/>
  <c r="J97" i="1"/>
  <c r="J93" i="1"/>
  <c r="J89" i="1"/>
  <c r="J80" i="1"/>
  <c r="J76" i="1"/>
  <c r="J72" i="1"/>
  <c r="J68" i="1"/>
  <c r="J64" i="1"/>
  <c r="J52" i="1"/>
  <c r="J49" i="1"/>
  <c r="J40" i="1"/>
  <c r="J36" i="1"/>
  <c r="J33" i="1"/>
  <c r="J23" i="1"/>
  <c r="J19" i="1"/>
  <c r="J15" i="1"/>
  <c r="J106" i="1"/>
  <c r="J85" i="1"/>
  <c r="J60" i="1"/>
  <c r="J45" i="1"/>
  <c r="J26" i="1"/>
  <c r="J99" i="1"/>
  <c r="J58" i="1"/>
  <c r="J38" i="1"/>
  <c r="J98" i="1"/>
  <c r="J73" i="1"/>
  <c r="J57" i="1"/>
  <c r="J50" i="1"/>
  <c r="J37" i="1"/>
  <c r="J16" i="1"/>
  <c r="J83" i="1"/>
  <c r="J102" i="1"/>
  <c r="J96" i="1"/>
  <c r="J92" i="1"/>
  <c r="J88" i="1"/>
  <c r="J79" i="1"/>
  <c r="J75" i="1"/>
  <c r="J71" i="1"/>
  <c r="J67" i="1"/>
  <c r="J63" i="1"/>
  <c r="J59" i="1"/>
  <c r="J55" i="1"/>
  <c r="J51" i="1"/>
  <c r="J48" i="1"/>
  <c r="J44" i="1"/>
  <c r="J39" i="1"/>
  <c r="J32" i="1"/>
  <c r="J28" i="1"/>
  <c r="J25" i="1"/>
  <c r="J22" i="1"/>
  <c r="J18" i="1"/>
  <c r="J14" i="1"/>
  <c r="G12" i="1"/>
  <c r="D12" i="1"/>
  <c r="B12" i="1"/>
  <c r="A12" i="1"/>
  <c r="J12" i="1" l="1"/>
  <c r="A11" i="1"/>
  <c r="A8" i="1"/>
  <c r="A7" i="1"/>
  <c r="A6" i="1"/>
  <c r="A5" i="1"/>
  <c r="A4" i="1"/>
  <c r="A3" i="1"/>
  <c r="A2" i="1"/>
  <c r="G2" i="1"/>
  <c r="G3" i="1"/>
  <c r="G4" i="1"/>
  <c r="G5" i="1"/>
  <c r="G6" i="1"/>
  <c r="G7" i="1"/>
  <c r="G8" i="1"/>
  <c r="G11" i="1"/>
  <c r="B11" i="1"/>
  <c r="J11" i="1" s="1"/>
  <c r="B8" i="1"/>
  <c r="B7" i="1"/>
  <c r="B6" i="1"/>
  <c r="B5" i="1"/>
  <c r="B4" i="1"/>
  <c r="B3" i="1"/>
  <c r="B2" i="1"/>
  <c r="J5" i="1" l="1"/>
  <c r="J8" i="1"/>
  <c r="J2" i="1"/>
  <c r="J6" i="1"/>
  <c r="J3" i="1"/>
  <c r="J4" i="1"/>
  <c r="J7" i="1"/>
  <c r="D2" i="1"/>
  <c r="D3" i="1"/>
  <c r="D4" i="1"/>
  <c r="D5" i="1"/>
  <c r="D6" i="1"/>
  <c r="D7" i="1"/>
  <c r="D8" i="1"/>
  <c r="D11" i="1"/>
</calcChain>
</file>

<file path=xl/sharedStrings.xml><?xml version="1.0" encoding="utf-8"?>
<sst xmlns="http://schemas.openxmlformats.org/spreadsheetml/2006/main" count="2176" uniqueCount="611">
  <si>
    <t>Quarterly Initiative Update - WMP Initiative Status Updates</t>
  </si>
  <si>
    <t>Instructions for use</t>
  </si>
  <si>
    <r>
      <t xml:space="preserve">Update progress on WMP Initiatives on "Initiatives" sheet by populating columns </t>
    </r>
    <r>
      <rPr>
        <b/>
        <sz val="11"/>
        <color theme="1"/>
        <rFont val="Calibri"/>
        <family val="2"/>
        <scheme val="minor"/>
      </rPr>
      <t>A</t>
    </r>
    <r>
      <rPr>
        <sz val="11"/>
        <color theme="1"/>
        <rFont val="Calibri"/>
        <family val="2"/>
        <scheme val="minor"/>
      </rPr>
      <t xml:space="preserve"> through </t>
    </r>
    <r>
      <rPr>
        <b/>
        <sz val="11"/>
        <color theme="1"/>
        <rFont val="Calibri"/>
        <family val="2"/>
        <scheme val="minor"/>
      </rPr>
      <t>AB</t>
    </r>
    <r>
      <rPr>
        <sz val="11"/>
        <color theme="1"/>
        <rFont val="Calibri"/>
        <family val="2"/>
        <scheme val="minor"/>
      </rPr>
      <t xml:space="preserve">. Progress currently filled in is an </t>
    </r>
    <r>
      <rPr>
        <b/>
        <u/>
        <sz val="11"/>
        <color theme="1"/>
        <rFont val="Calibri"/>
        <family val="2"/>
        <scheme val="minor"/>
      </rPr>
      <t>example</t>
    </r>
    <r>
      <rPr>
        <sz val="11"/>
        <color theme="1"/>
        <rFont val="Calibri"/>
        <family val="2"/>
        <scheme val="minor"/>
      </rPr>
      <t xml:space="preserve">. Yellow cells indicate information that needs to be filled out or confirmed by utility. WMP initiatives that are not already listed in the "Initiatives" sheet shall be added as separate line items on the "Initiatives" sheet. Quantitative information, included initiative targets, the units of said targets and subsequent progress are reported in columns </t>
    </r>
    <r>
      <rPr>
        <b/>
        <sz val="11"/>
        <color theme="1"/>
        <rFont val="Calibri"/>
        <family val="2"/>
        <scheme val="minor"/>
      </rPr>
      <t>L</t>
    </r>
    <r>
      <rPr>
        <sz val="11"/>
        <color theme="1"/>
        <rFont val="Calibri"/>
        <family val="2"/>
        <scheme val="minor"/>
      </rPr>
      <t xml:space="preserve"> through </t>
    </r>
    <r>
      <rPr>
        <b/>
        <sz val="11"/>
        <color theme="1"/>
        <rFont val="Calibri"/>
        <family val="2"/>
        <scheme val="minor"/>
      </rPr>
      <t>U</t>
    </r>
    <r>
      <rPr>
        <sz val="11"/>
        <color theme="1"/>
        <rFont val="Calibri"/>
        <family val="2"/>
        <scheme val="minor"/>
      </rPr>
      <t xml:space="preserve"> with qualitative targets and progress described in columns </t>
    </r>
    <r>
      <rPr>
        <b/>
        <sz val="11"/>
        <color theme="1"/>
        <rFont val="Calibri"/>
        <family val="2"/>
        <scheme val="minor"/>
      </rPr>
      <t>V</t>
    </r>
    <r>
      <rPr>
        <sz val="11"/>
        <color theme="1"/>
        <rFont val="Calibri"/>
        <family val="2"/>
        <scheme val="minor"/>
      </rPr>
      <t xml:space="preserve"> through </t>
    </r>
    <r>
      <rPr>
        <b/>
        <sz val="11"/>
        <color theme="1"/>
        <rFont val="Calibri"/>
        <family val="2"/>
        <scheme val="minor"/>
      </rPr>
      <t>Z</t>
    </r>
    <r>
      <rPr>
        <sz val="11"/>
        <color theme="1"/>
        <rFont val="Calibri"/>
        <family val="2"/>
        <scheme val="minor"/>
      </rPr>
      <t xml:space="preserve">. </t>
    </r>
  </si>
  <si>
    <r>
      <t xml:space="preserve">WSD Compliance will reach out to follow up on which Initiatives require documentation for auditing, indicated in columns </t>
    </r>
    <r>
      <rPr>
        <b/>
        <sz val="11"/>
        <color theme="1"/>
        <rFont val="Calibri"/>
        <family val="2"/>
        <scheme val="minor"/>
      </rPr>
      <t>AD</t>
    </r>
    <r>
      <rPr>
        <sz val="11"/>
        <color theme="1"/>
        <rFont val="Calibri"/>
        <family val="2"/>
        <scheme val="minor"/>
      </rPr>
      <t xml:space="preserve"> and </t>
    </r>
    <r>
      <rPr>
        <b/>
        <sz val="11"/>
        <color theme="1"/>
        <rFont val="Calibri"/>
        <family val="2"/>
        <scheme val="minor"/>
      </rPr>
      <t>AE</t>
    </r>
    <r>
      <rPr>
        <sz val="11"/>
        <color theme="1"/>
        <rFont val="Calibri"/>
        <family val="2"/>
        <scheme val="minor"/>
      </rPr>
      <t xml:space="preserve"> in the "Initiatives" sheet. For those initiatives requiring audit documentation, please fill out columns </t>
    </r>
    <r>
      <rPr>
        <b/>
        <sz val="11"/>
        <color theme="1"/>
        <rFont val="Calibri"/>
        <family val="2"/>
        <scheme val="minor"/>
      </rPr>
      <t>AF</t>
    </r>
    <r>
      <rPr>
        <sz val="11"/>
        <color theme="1"/>
        <rFont val="Calibri"/>
        <family val="2"/>
        <scheme val="minor"/>
      </rPr>
      <t xml:space="preserve"> through </t>
    </r>
    <r>
      <rPr>
        <b/>
        <sz val="11"/>
        <color theme="1"/>
        <rFont val="Calibri"/>
        <family val="2"/>
        <scheme val="minor"/>
      </rPr>
      <t>AH</t>
    </r>
    <r>
      <rPr>
        <sz val="11"/>
        <color theme="1"/>
        <rFont val="Calibri"/>
        <family val="2"/>
        <scheme val="minor"/>
      </rPr>
      <t xml:space="preserve">. Please be sure to </t>
    </r>
    <r>
      <rPr>
        <b/>
        <sz val="11"/>
        <color theme="1"/>
        <rFont val="Calibri"/>
        <family val="2"/>
        <scheme val="minor"/>
      </rPr>
      <t xml:space="preserve">link to a Kiteworks folder </t>
    </r>
    <r>
      <rPr>
        <sz val="11"/>
        <color theme="1"/>
        <rFont val="Calibri"/>
        <family val="2"/>
        <scheme val="minor"/>
      </rPr>
      <t xml:space="preserve">in column </t>
    </r>
    <r>
      <rPr>
        <b/>
        <sz val="11"/>
        <color theme="1"/>
        <rFont val="Calibri"/>
        <family val="2"/>
        <scheme val="minor"/>
      </rPr>
      <t>AF</t>
    </r>
    <r>
      <rPr>
        <sz val="11"/>
        <color theme="1"/>
        <rFont val="Calibri"/>
        <family val="2"/>
        <scheme val="minor"/>
      </rPr>
      <t>.</t>
    </r>
  </si>
  <si>
    <r>
      <t xml:space="preserve">Definitions for each field are provided in the table below starting in row 17 - </t>
    </r>
    <r>
      <rPr>
        <b/>
        <sz val="11"/>
        <color theme="1"/>
        <rFont val="Calibri"/>
        <family val="2"/>
        <scheme val="minor"/>
      </rPr>
      <t>READ BEFORE INPUTTING DATA</t>
    </r>
  </si>
  <si>
    <t>WSD Compliance will contact the electrical corporation with any follow-up questions regarding audits</t>
  </si>
  <si>
    <t>Update the below table to establish which year, quarter, month of the WMP cycle this submission represents</t>
  </si>
  <si>
    <t>Utility</t>
  </si>
  <si>
    <t>SDGE</t>
  </si>
  <si>
    <t>Report Year</t>
  </si>
  <si>
    <t>Report Quarter</t>
  </si>
  <si>
    <t>Q1</t>
  </si>
  <si>
    <t>Submission Date</t>
  </si>
  <si>
    <t>Definition of fields</t>
  </si>
  <si>
    <t>Column</t>
  </si>
  <si>
    <t>Column name</t>
  </si>
  <si>
    <t>Definition</t>
  </si>
  <si>
    <t>Input type</t>
  </si>
  <si>
    <t>Submission in which to be completed</t>
  </si>
  <si>
    <t>A</t>
  </si>
  <si>
    <t>UtilityID</t>
  </si>
  <si>
    <t>Standardized ID of utility (PGE, SCE, SDGE, BVES, LU, PC, HWT, or TBC) - auto populated by utility field above</t>
  </si>
  <si>
    <t>Text</t>
  </si>
  <si>
    <t>B</t>
  </si>
  <si>
    <t>Autogenerated based on submission date field above</t>
  </si>
  <si>
    <t>Date</t>
  </si>
  <si>
    <t>C</t>
  </si>
  <si>
    <t>WMPInitiativeCategory</t>
  </si>
  <si>
    <t>One of the 10 initiative categories in the WMP</t>
  </si>
  <si>
    <t>D</t>
  </si>
  <si>
    <t>WMPInitiativeCategory#</t>
  </si>
  <si>
    <t>Autogenerated based on initiative category</t>
  </si>
  <si>
    <t>Numeric</t>
  </si>
  <si>
    <t>E</t>
  </si>
  <si>
    <t>WMPInitiativeActivity</t>
  </si>
  <si>
    <t>The relevant WMP activity classification for the initiative. If this initiative applies to an activity not presented, mark "other"</t>
  </si>
  <si>
    <t>F</t>
  </si>
  <si>
    <t>ActivityNameifOther</t>
  </si>
  <si>
    <t>If activity was "other", then provide the name of the appropriate activity. Should match an activity name in utility's WMP (Table 12)</t>
  </si>
  <si>
    <t>G</t>
  </si>
  <si>
    <t>WMPInitiativeActivity#</t>
  </si>
  <si>
    <t>Autogenerated based on initiative activity. Will be number or name of activity if activity was marked as "other"</t>
  </si>
  <si>
    <t>Numeric/Text</t>
  </si>
  <si>
    <t>H</t>
  </si>
  <si>
    <t>UtilityInitiativeName</t>
  </si>
  <si>
    <t>Utility name for initiative</t>
  </si>
  <si>
    <t>I</t>
  </si>
  <si>
    <t>InitiativeActivityID</t>
  </si>
  <si>
    <t>ID for the utility initiative. Must be unique to a utility's Initiative activity across submissions. If this initiative is also reported in the initiatives feature class for Grid hardening, Asset inspections, or vegetation management and inspections, then this ID should also connect to the ID in the corresponding initiative feature class (Fields "GhlogID", "AiLogID", "VmiLogID", "VmpLogID", and "OiLogID")</t>
  </si>
  <si>
    <t>J</t>
  </si>
  <si>
    <t>WMPInitiativeCode</t>
  </si>
  <si>
    <t>Unique ID of the initiative. Must be unique for each initiative for each utility for each year. Follows the format “[UtilityID]_ [WMPInitiativeCategory]_[ WMPInitiativeActivity]_[InitiativeActivityID]_[Year four digit number (e.g., “2021”)]”. For example the code “PGE_Vegetation Management &amp; Inspections_Substation vegetation management  _001_2021” would be where utility is PG&amp;E, Initiative category is Vegetation Management &amp; Inspections, activity is Substation vegetation management, unique initiative ID is 001 and the year is 2021</t>
  </si>
  <si>
    <t>K</t>
  </si>
  <si>
    <t>WMPPageNumber</t>
  </si>
  <si>
    <t>Page of most recent WMP where initiative is detailed. If the initiative is detailed on multiple pages, put the first page</t>
  </si>
  <si>
    <t>L</t>
  </si>
  <si>
    <t>QuantTargetUnits</t>
  </si>
  <si>
    <t>If initiative has a quantitative target, then report the units for the target. For example, if the initiative is installing covered conductors, then the unit would be "# of covered conductors installed"</t>
  </si>
  <si>
    <t>M</t>
  </si>
  <si>
    <t>AnnualQuantTarget</t>
  </si>
  <si>
    <t>Quantitative target for year</t>
  </si>
  <si>
    <t>N</t>
  </si>
  <si>
    <t>ProjectedQuantProgressQ1</t>
  </si>
  <si>
    <t>Quantitative projected progress by end of Q1: Jan 1 - Mar 31</t>
  </si>
  <si>
    <t>O</t>
  </si>
  <si>
    <t>ProjectedQuantProgressQ1-2</t>
  </si>
  <si>
    <t>Cumulative quantitative projected progress by end of Q2: Jan 1 - June 30. Q1 projected progress + Q2 projected progress</t>
  </si>
  <si>
    <t>P</t>
  </si>
  <si>
    <t>ProjectedQuantProgressQ1-3</t>
  </si>
  <si>
    <t>Cumulative quantitative projected progress by end of Q3: Jan 1 - Sep 30. Q1 projected progress + Q2 projected progress + Q3 projected progress</t>
  </si>
  <si>
    <t>Q</t>
  </si>
  <si>
    <t>ProjectedQuantProgressQ1-4</t>
  </si>
  <si>
    <t>Cumulative quantitative projected progress by end of Q4: Jan 1 - Dec 31. Equal to total annual target</t>
  </si>
  <si>
    <t>R</t>
  </si>
  <si>
    <t>QuantActualProgressQ1</t>
  </si>
  <si>
    <t>Quantitative progress by end of Q1: Jan 1 - Mar 31</t>
  </si>
  <si>
    <t>S</t>
  </si>
  <si>
    <t>QuantActualProgressQ1-2</t>
  </si>
  <si>
    <t>Cumulative quantitative progress by end of Q2: Jan 1 - June 30. Q1 progress + Q2 progress</t>
  </si>
  <si>
    <t>Q2</t>
  </si>
  <si>
    <t>T</t>
  </si>
  <si>
    <t>QuantActualProgressQ1-3</t>
  </si>
  <si>
    <t>Cumulative quantitative progress by end of Q3: Jan 1 - Sep 30. Q1 progress + Q2 progress + Q3 progress</t>
  </si>
  <si>
    <t>Q3</t>
  </si>
  <si>
    <t>U</t>
  </si>
  <si>
    <t>QuantActualProgressQ1-4</t>
  </si>
  <si>
    <t>Cumulative quantitative progress by end of Q4: Jan 1 - Dec 31. Total annual progress</t>
  </si>
  <si>
    <t>Q4</t>
  </si>
  <si>
    <t>V</t>
  </si>
  <si>
    <t>QualTargetAnnual</t>
  </si>
  <si>
    <t>If initiative has a qualitative target, then detail the target. For example, if the initiative is building a centralized data lake, then the target may be "Developing a centralized data lake by end of year"</t>
  </si>
  <si>
    <t>W</t>
  </si>
  <si>
    <t>QualProgressQ1</t>
  </si>
  <si>
    <t>Qualitative progress by end of Q1: Jan 1 - Mar 31</t>
  </si>
  <si>
    <t>X</t>
  </si>
  <si>
    <t>QualProgressQ1-2</t>
  </si>
  <si>
    <t>Qualitative progress by end of Q2: Jan 1 - June 30</t>
  </si>
  <si>
    <t>Y</t>
  </si>
  <si>
    <t>QualProgressQ1-3</t>
  </si>
  <si>
    <t>Qualitative progress by end of Q3: Jan 1 - Sep 30</t>
  </si>
  <si>
    <t>Z</t>
  </si>
  <si>
    <t>QualProgressQ1-4</t>
  </si>
  <si>
    <t>Qualitative progress by end of Q4: Jan 1 - Dec 31. Total annual progress</t>
  </si>
  <si>
    <t>AA</t>
  </si>
  <si>
    <t>Status</t>
  </si>
  <si>
    <t>Status of initiative, can be one of the following: Completed/In Progress/Planned/Delayed/Cancelled</t>
  </si>
  <si>
    <t>Q1, Q2, Q3, Q4</t>
  </si>
  <si>
    <t>AB</t>
  </si>
  <si>
    <t>CorrectiveActionsIfDelayed</t>
  </si>
  <si>
    <t>If initiative is delayed based on reported target vs progress (e.g., reported QuantProgress for Q1 was significantly below the ProjectedQuantProgress for Q1), detail corrective actions</t>
  </si>
  <si>
    <t>As needed</t>
  </si>
  <si>
    <t>AC-onwards is managed by WSD; columns AF-AH will only be completed by utility upon WSD request</t>
  </si>
  <si>
    <t>WMPInitiativeActivity2</t>
  </si>
  <si>
    <t>QuantTargetUnits2</t>
  </si>
  <si>
    <t>AnnualQualTarget</t>
  </si>
  <si>
    <t>QualActualProgressQ1</t>
  </si>
  <si>
    <t>QualActualProgressQ1-2</t>
  </si>
  <si>
    <t>QualActualProgressQ1-3</t>
  </si>
  <si>
    <t>QualActualProgressQ1-4</t>
  </si>
  <si>
    <t>REFERENCE: Compliance Branch Requirements --&gt;</t>
  </si>
  <si>
    <t>Audit</t>
  </si>
  <si>
    <t>Audit File Documentation Requested</t>
  </si>
  <si>
    <t>FolderLink</t>
  </si>
  <si>
    <t>PersonInChargeName</t>
  </si>
  <si>
    <t>PersonInChargeEmail</t>
  </si>
  <si>
    <t>Risk Assessment &amp; Mapping</t>
  </si>
  <si>
    <t xml:space="preserve">A summarized risk map that shows the overall ignition probability and estimated wildfire consequence along the electric lines and equipment  </t>
  </si>
  <si>
    <t>A summarized risk map showing the overall ignition probability and estimated wildfire consequence along electric lines and equipment - WRRM Ops (7.3.1.1)</t>
  </si>
  <si>
    <t>WMP.442</t>
  </si>
  <si>
    <t>N/A</t>
  </si>
  <si>
    <t>WRRM and WRRM-Ops - Enhancements planned for 2022 include: (1) Upgrade fuel moisture inputs into the fire behavior modeling (2) Upgrade the forecaster interface (3) Incorporate the data into a PSPS decision support toolWiNGS-Planning and WiNGS-Ops- Enhancements planned for 2022 include: (1) Complete WiNGS-Planning automation (2) Develop user interface/visualization tool for WiNGS-Planning (3) Improve WiNGS-Planning and WiNGS-Ops model with new data and models such as PoI models (4) Develop visualization (PoC) tool for WiNGS-Ops (5) Integration of Technosylva and weather data in WiNGS-OpsProbability of Ignition PoI -Enhancements planned for 2022 include: (1) Continue iteration and improvement of PoI models (2) Migration of models to the cloud (3) Initiation of third-party review of the models</t>
  </si>
  <si>
    <t>WRRM and WRRM-Ops - 2022 Q1 enhancements are on track. We are working closely to execute the 2022 SOW which includes updated fuels layers, enhancements to the forecaster interface and updates to the PSPS monitoring tool.WiNGS-Planning and WiNGS-Ops-2022 Q1 enhancements are on track.Probability of Ignition PoI -2022 Q1 enhancements are on track.</t>
  </si>
  <si>
    <t>In progress</t>
  </si>
  <si>
    <t xml:space="preserve">Climate-driven risk map and modelling based on various relevant weather scenarios </t>
  </si>
  <si>
    <t>Climate-driven risk map and modelling based on various relevant weather stations (7.3.1.2)</t>
  </si>
  <si>
    <t>WMP.443</t>
  </si>
  <si>
    <t xml:space="preserve">Ignition probability mapping showing the probability of ignition along the electric lines and equipment  </t>
  </si>
  <si>
    <t>Ignition probability mapping (7.3.1.3)</t>
  </si>
  <si>
    <t>WMP.444</t>
  </si>
  <si>
    <t xml:space="preserve">Initiative mapping and estimation of wildfire and PSPS risk-reduction impact </t>
  </si>
  <si>
    <t>Initiative mapping and estimation of wildfire and PSPS risk-reduction impact (7.3.1.4)</t>
  </si>
  <si>
    <t>WMP.445</t>
  </si>
  <si>
    <t xml:space="preserve">Match drop simulations showing the potential wildfire consequence of ignitions that occur along the electric lines and equipment  </t>
  </si>
  <si>
    <t>Match drop simulations (7.3.1.5)</t>
  </si>
  <si>
    <t>WMP.446</t>
  </si>
  <si>
    <t>Situational Awareness &amp; Forecasting</t>
  </si>
  <si>
    <t xml:space="preserve">Advanced weather monitoring and weather stations </t>
  </si>
  <si>
    <t>Advanced weather monitoring and weather stations (7.3.2.1)</t>
  </si>
  <si>
    <t>WMP.447</t>
  </si>
  <si>
    <t>Weather station upgrades</t>
  </si>
  <si>
    <t xml:space="preserve">Continuous monitoring sensors </t>
  </si>
  <si>
    <t>Continuous monitoring sensors (7.3.2.2)</t>
  </si>
  <si>
    <t>WMP.448</t>
  </si>
  <si>
    <t>Other</t>
  </si>
  <si>
    <t>Air Quality Index</t>
  </si>
  <si>
    <t>Air Quality Index (7.3.2.2.1)</t>
  </si>
  <si>
    <t>WMP.544</t>
  </si>
  <si>
    <t>Sensors</t>
  </si>
  <si>
    <t xml:space="preserve">Satellite-based remote sensing  </t>
  </si>
  <si>
    <t>Satellite-based remote sensing  (7.3.2.2.2)</t>
  </si>
  <si>
    <t>WMP.545</t>
  </si>
  <si>
    <t>Cameras</t>
  </si>
  <si>
    <t xml:space="preserve">Fault indicators for detecting faults on electric lines and equipment  </t>
  </si>
  <si>
    <t>Fault indicators for detecting faults on electric lines and equipment - Wireless Fault Indicators (7.3.2.3)</t>
  </si>
  <si>
    <t>WMP.449</t>
  </si>
  <si>
    <t>Wireless fault indicators</t>
  </si>
  <si>
    <t xml:space="preserve">Forecast of a fire risk index, fire potential index, or similar  </t>
  </si>
  <si>
    <t>Fire potential index</t>
  </si>
  <si>
    <t>Fire potential index (7.3.2.4.1)</t>
  </si>
  <si>
    <t>WMP.450</t>
  </si>
  <si>
    <t>In 2022 partnerships with academia will continue to work to advance fire science and weather science. Operational decision making will continue to integrate of the FPI in operations in order to mitigate wildfire potential. Additionally, the accuracy and efficacy of the model will continue to be improved.</t>
  </si>
  <si>
    <t>On track toto work to advance fire science and weather science</t>
  </si>
  <si>
    <t>Santa Ana wildfire threat index</t>
  </si>
  <si>
    <t>Santa Ana wildfire threat index (7.3.2.4.2)</t>
  </si>
  <si>
    <t>WMP.546</t>
  </si>
  <si>
    <t>No significant changes were made to the SAWTI model in 2021, though the data delivery process to the U.S. Forest Service was modernized. In late 2022, the resolution of the modeling used to generate the SAWTI will be increased, which will require re-coding of the software that processes the weather and fuels data.</t>
  </si>
  <si>
    <t>New super computers and subsequent weather modeling upgrade to create a higher resolution baseline is on track.  SDG&amp;E will continue to work with academia and the fire agencies to further develop fire science for integration into SAWTI.</t>
  </si>
  <si>
    <t>High-performance computing infrastructure</t>
  </si>
  <si>
    <t>High-performance computing infrastructure (7.3.2.4.3)</t>
  </si>
  <si>
    <t>WMP.547</t>
  </si>
  <si>
    <t>SDG&amp;E will add two new HPCC's, enhancing forecasting capabilities.</t>
  </si>
  <si>
    <t>SDG&amp;E remains on track to acquire two new HPCCs in 2022. The contracting has been completed and the systems are in the process of being built.</t>
  </si>
  <si>
    <t xml:space="preserve">Personnel monitoring areas of electric lines and equipment in elevated fire risk conditions  </t>
  </si>
  <si>
    <t>Personnel monitoring areas of electric lines and equipment in elevated fire risk conditions (7.3.2.5)</t>
  </si>
  <si>
    <t>WMP.451</t>
  </si>
  <si>
    <t>Ensure staging of QEW field observers during potential PSPS and extreme weather conditions, in compliance with SDG&amp;E procedures.</t>
  </si>
  <si>
    <t>Personnel were stationed at key locations to monitor power lines during the single PSPS event that occurred in 2022.</t>
  </si>
  <si>
    <t xml:space="preserve">Weather forecasting and estimating impacts on electric lines and equipment  </t>
  </si>
  <si>
    <t>Weather forecasting and estimating impacts on electric lines and equipment (7.3.2.6)</t>
  </si>
  <si>
    <t>WMP.452</t>
  </si>
  <si>
    <t>Grid Design &amp; System Hardening</t>
  </si>
  <si>
    <t xml:space="preserve">Capacitor maintenance and replacement program  </t>
  </si>
  <si>
    <t>Capacitor maintenance and replacement program - SCADA Capacitors (7.3.3.1)</t>
  </si>
  <si>
    <t>WMP.453</t>
  </si>
  <si>
    <t>SCADA capacitors</t>
  </si>
  <si>
    <t xml:space="preserve">Circuit breaker maintenance and installation to de-energize lines upon detecting a fault  </t>
  </si>
  <si>
    <t>Circuit breaker maintenance and installation to de-energize lines upon detecting a fault (7.3.3.2)</t>
  </si>
  <si>
    <t>WMP.454</t>
  </si>
  <si>
    <t xml:space="preserve">Covered conductor installation  </t>
  </si>
  <si>
    <t>Covered conductor installation - Distribution OH Hardening (7.3.3.3)</t>
  </si>
  <si>
    <t>WMP.455</t>
  </si>
  <si>
    <t>Miles</t>
  </si>
  <si>
    <t xml:space="preserve">Covered conductor maintenance </t>
  </si>
  <si>
    <t>Covered conductor maintenance (7.3.3.4)</t>
  </si>
  <si>
    <t>WMP.456</t>
  </si>
  <si>
    <t xml:space="preserve">Crossarm maintenance, repair, and replacement  </t>
  </si>
  <si>
    <t>Crossarm maintenance, repair, and replacement (7.3.3.5)</t>
  </si>
  <si>
    <t>WMP.457</t>
  </si>
  <si>
    <t xml:space="preserve">Distribution pole replacement and reinforcement, including with composite poles  </t>
  </si>
  <si>
    <t>Distribution pole replacement and reinforcement, including with composite poles - Pole Replacement and Reinforcement (7.3.3.6)</t>
  </si>
  <si>
    <t>WMP.458</t>
  </si>
  <si>
    <t>SDGE completed 87% of the planned pole replacements in Q1 2022.</t>
  </si>
  <si>
    <t xml:space="preserve">Expulsion fuse replacement  </t>
  </si>
  <si>
    <t>Expulsion fuse replacement (7.3.3.7)</t>
  </si>
  <si>
    <t>WMP.459</t>
  </si>
  <si>
    <t>Expulsion fuses</t>
  </si>
  <si>
    <t>PSPS sectionalizing enhancements</t>
  </si>
  <si>
    <t>PSPS sectionalizing enhancements (7.3.3.8.1)</t>
  </si>
  <si>
    <t>WMP.461</t>
  </si>
  <si>
    <t>Switches</t>
  </si>
  <si>
    <t>Microgrids</t>
  </si>
  <si>
    <t>Microgrids (7.3.3.8.2)</t>
  </si>
  <si>
    <t>WMP.462</t>
  </si>
  <si>
    <t xml:space="preserve">Installation of system automation equipment </t>
  </si>
  <si>
    <t>Installation of system automation equipment - Advanced Protection (7.3.3.9)</t>
  </si>
  <si>
    <t>WMP.463</t>
  </si>
  <si>
    <t>Circuits</t>
  </si>
  <si>
    <t>Planned</t>
  </si>
  <si>
    <t xml:space="preserve">Maintenance, repair, and replacement of connectors, including hotline clamps  </t>
  </si>
  <si>
    <t>Maintenance, repair, and replacement of connectors, including hotline clamps - Hotline Clamps (7.3.3.10)</t>
  </si>
  <si>
    <t>WMP.464</t>
  </si>
  <si>
    <t>Hotline clamps</t>
  </si>
  <si>
    <t>Generator Grant Programs</t>
  </si>
  <si>
    <t>Generator Grant Programs (7.3.3.11.1)</t>
  </si>
  <si>
    <t>WMP.466</t>
  </si>
  <si>
    <t>Generators</t>
  </si>
  <si>
    <t>Standby Power Programs</t>
  </si>
  <si>
    <t>Standby Power Programs (7.3.3.11.2)</t>
  </si>
  <si>
    <t>WMP.467</t>
  </si>
  <si>
    <t>Generator Assistance Programs</t>
  </si>
  <si>
    <t>Generator Assistance Programs (7.3.3.11.3)</t>
  </si>
  <si>
    <t>WMP.468</t>
  </si>
  <si>
    <t xml:space="preserve">Other corrective action  </t>
  </si>
  <si>
    <t>Other corrective action (7.3.3.12)</t>
  </si>
  <si>
    <t>WMP.469</t>
  </si>
  <si>
    <t xml:space="preserve">Pole loading infrastructure hardening and replacement program based on pole loading assessment program </t>
  </si>
  <si>
    <t>Pole loading infrastructure hardening and replacement program (7.3.3.13)</t>
  </si>
  <si>
    <t>WMP.470</t>
  </si>
  <si>
    <t xml:space="preserve">Transformers maintenance and replacement  </t>
  </si>
  <si>
    <t>Transformers maintenance and replacement (7.3.3.14)</t>
  </si>
  <si>
    <t>WMP.471</t>
  </si>
  <si>
    <t xml:space="preserve">Transmission tower maintenance and replacement  </t>
  </si>
  <si>
    <t>Transmission tower maintenance and replacement (7.3.3.15)</t>
  </si>
  <si>
    <t>WMP.472</t>
  </si>
  <si>
    <t xml:space="preserve">Undergrounding of electric lines and/or equipment  </t>
  </si>
  <si>
    <t>Undergrounding of electric lines and/or equipment (7.3.3.16)</t>
  </si>
  <si>
    <t>WMP.473</t>
  </si>
  <si>
    <t xml:space="preserve">Traditional hardening distribution overhead system hardening </t>
  </si>
  <si>
    <t>Traditional Hardening - Distribution overhead system hardening  (7.3.3.17.1)</t>
  </si>
  <si>
    <t>WMP.475</t>
  </si>
  <si>
    <t>Overhead transmission fire hardening (Transmission)</t>
  </si>
  <si>
    <t xml:space="preserve">Overhead transmission fire hardening (7.3.3.17.2.1) </t>
  </si>
  <si>
    <t>WMP.476</t>
  </si>
  <si>
    <t>Underground transmission fire hardening (Transmission)</t>
  </si>
  <si>
    <t>Underground transmission fire hardening (7.3.3.17.2.2)</t>
  </si>
  <si>
    <t>WMP.543</t>
  </si>
  <si>
    <t>Overhead transmission fire hardening (Distribution Underbuilt)</t>
  </si>
  <si>
    <t xml:space="preserve">Overhead transmission fire hardening (Distribution Underbuilt) (7.3.3.17.2.3) </t>
  </si>
  <si>
    <t>WMP.542</t>
  </si>
  <si>
    <t>Distribution Communications Reliability Improvements (LTE)</t>
  </si>
  <si>
    <t>Distribution Communications Reliability Improvements (7.3.3.18.1)</t>
  </si>
  <si>
    <t>WMP.537</t>
  </si>
  <si>
    <t>Base stations</t>
  </si>
  <si>
    <t>Lightning arrestor removal and replacement</t>
  </si>
  <si>
    <t>Lightning arrestor removal and replacement (7.3.3.18.2)</t>
  </si>
  <si>
    <t>WMP.548</t>
  </si>
  <si>
    <t>Lightning arrestors</t>
  </si>
  <si>
    <t xml:space="preserve">Avian Mitigation </t>
  </si>
  <si>
    <t>Avian Mitigation (7.3.3.18.3)</t>
  </si>
  <si>
    <t>WMP.549</t>
  </si>
  <si>
    <t>Poles</t>
  </si>
  <si>
    <t>Asset Management &amp; Inspections</t>
  </si>
  <si>
    <t xml:space="preserve">Detailed inspections of distribution electric lines and equipment  </t>
  </si>
  <si>
    <t>Detailed inspections of distribution electric lines and equipment (7.3.4.1)</t>
  </si>
  <si>
    <t>WMP.478</t>
  </si>
  <si>
    <t>Inspections</t>
  </si>
  <si>
    <t xml:space="preserve">Detailed inspections of transmission electric lines and equipment  </t>
  </si>
  <si>
    <t>Detailed inspections of transmission electric lines and equipment (7.3.4.2)</t>
  </si>
  <si>
    <t>WMP.479</t>
  </si>
  <si>
    <t xml:space="preserve">Improvement of inspections </t>
  </si>
  <si>
    <t>Improvement of inspections (7.3.4.3)</t>
  </si>
  <si>
    <t>WMP.480</t>
  </si>
  <si>
    <t xml:space="preserve">Infrared inspections of distribution electric lines and equipment  </t>
  </si>
  <si>
    <t>Infrared inspections of distribution electric lines and equipment (7.3.4.4)</t>
  </si>
  <si>
    <t>WMP.481</t>
  </si>
  <si>
    <t xml:space="preserve">Infrared inspections of transmission electric lines and equipment  </t>
  </si>
  <si>
    <t>Infrared inspections of transmission electric lines and equipment (7.3.4.5)</t>
  </si>
  <si>
    <t>WMP.482</t>
  </si>
  <si>
    <t xml:space="preserve">Intrusive pole inspections  </t>
  </si>
  <si>
    <t>Intrusive pole inspections (7.3.4.6)</t>
  </si>
  <si>
    <t>WMP.483</t>
  </si>
  <si>
    <t xml:space="preserve">LiDAR inspections of distribution electric lines and equipment </t>
  </si>
  <si>
    <t>LiDAR inspections of distribution electric lines and equipment (7.3.4.7)</t>
  </si>
  <si>
    <t>WMP.484</t>
  </si>
  <si>
    <t>SDG&amp;E continues to use LiDAR inspections to supplement the grid hardening efforts and post-construction analysis, where possible.  SDG&amp;E plans to implement vegetation risk analysis within the HFTD and potentially expand into non-HFTD projects.  Additionally, SDG&amp;E plans to use the results of these analyses for emergency operations during red flag and other extreme events.</t>
  </si>
  <si>
    <t>LiDAR vendor continued and completed the data collection process of all distribution lines within the HFTD Tier 2 and 3. Approximately 4,370 miles (44%) have been captured and are now in data processing by the vendor and expected to complete by 3rd quarter 2022.</t>
  </si>
  <si>
    <t xml:space="preserve">LiDAR inspections of transmission electric lines and equipment </t>
  </si>
  <si>
    <t>LiDAR inspections of transmission electric lines and equipment (7.3.4.8)</t>
  </si>
  <si>
    <t>WMP.485</t>
  </si>
  <si>
    <t>HFTD Tier 3 distribution pole inspections</t>
  </si>
  <si>
    <t>HFTD Tier 3 distribution pole inspections (7.3.4.9.1)</t>
  </si>
  <si>
    <t>WMP.538</t>
  </si>
  <si>
    <t>Drone assessments of distribution infrastructure</t>
  </si>
  <si>
    <t>Drone assessments of distribution infrastructure (7.3.4.9.2)</t>
  </si>
  <si>
    <t>WMP.539</t>
  </si>
  <si>
    <t>Circuit ownership</t>
  </si>
  <si>
    <t>Circuit ownership (7.3.4.9.3)</t>
  </si>
  <si>
    <t>WMP.550</t>
  </si>
  <si>
    <t>Drone assessment of transmission</t>
  </si>
  <si>
    <t>Drone assessment of transmission (7.3.4.10.1)</t>
  </si>
  <si>
    <t>WMP.540</t>
  </si>
  <si>
    <t>Additional Transmission Aerial 69kV Tier 3 Visual Inspection</t>
  </si>
  <si>
    <t>Additional Transmission Aerial 69kV Tier 3 Visual Inspection (7.3.4.10.2)</t>
  </si>
  <si>
    <t>WMP.541</t>
  </si>
  <si>
    <t xml:space="preserve">Patrol inspections of distribution electric lines and equipment  </t>
  </si>
  <si>
    <t>Patrol inspections of distribution electric lines and equipment (7.3.4.11)</t>
  </si>
  <si>
    <t>WMP.488</t>
  </si>
  <si>
    <t xml:space="preserve">Patrol inspections of transmission electric lines and equipment  </t>
  </si>
  <si>
    <t>Patrol inspections of transmission electric lines and equipment (7.3.4.12)</t>
  </si>
  <si>
    <t>WMP.489</t>
  </si>
  <si>
    <t xml:space="preserve">Pole loading assessment program to determine safety factor  </t>
  </si>
  <si>
    <t>Pole loading assessment program to determine safety factor (7.3.4.13)</t>
  </si>
  <si>
    <t>WMP.490</t>
  </si>
  <si>
    <t xml:space="preserve">Quality assurance / quality control of inspections  </t>
  </si>
  <si>
    <t>Quality assurance/quality control of inspections (7.3.4.14)</t>
  </si>
  <si>
    <t>WMP.491</t>
  </si>
  <si>
    <t>SDG&amp;E performed 443 detailed inspection audits for Q1 2022, which is 100% of the goal.</t>
  </si>
  <si>
    <t xml:space="preserve">Substation inspections  </t>
  </si>
  <si>
    <t>Substation inspections (7.3.4.15)</t>
  </si>
  <si>
    <t>WMP.492</t>
  </si>
  <si>
    <t>Vegetation Management &amp; Inspections</t>
  </si>
  <si>
    <t xml:space="preserve">Additional efforts to manage community and environmental impacts </t>
  </si>
  <si>
    <t>Additional efforts to manage community and environmental impacts (7.3.5.1)</t>
  </si>
  <si>
    <t>WMP.493</t>
  </si>
  <si>
    <t>SDG&amp;E plans to continue to engage with communities and stakeholders in outreach and wildfire mitigation education campaigns through company-sponsored webinars and safety fairs. SDG&amp;E will continue engagement with state and federal land agencies in the mitigation of negative impacts through internal environmental reviews associated with tree operations. SDG&amp;E will continue its annual 10K tree planting goal with an expansion into a Tree Rebate Program which will offer customers in under-represented communities and climate-challenged areas the ability to purchase and plant trees to improve the environment and climate quality.SDG&amp;E plans to continue to engage with communities and stakeholders in outreach and wildfire mitigation education campaigns through company-sponsored webinars and safety fairs. SDG&amp;E will continue engagement with state and federal land agencies in the mitigation of negative impacts through internal environmental reviews associated with tree operations. SDG&amp;E will continue its annual 10K tree planting goal with an expansion into a Tree Rebate Program which will offer customers in under-represented communities and climate-challenged areas the ability to purchase and plant trees to improve the environment and climate quality.</t>
  </si>
  <si>
    <t>Met with U.S. Forest Service to discuss work activities and reporting requirements within the newly-implemented O&amp;M activity planContinued meetings with CA State Parks on scheduled vegetation management activitiesBegan planning discussions for the upcoming Q2 wildfire preparedness webinar and wildfire community safety fairsContinued 10K tree planting program</t>
  </si>
  <si>
    <t xml:space="preserve">Detailed inspections of vegetation 
around distribution electric lines and equipment 
</t>
  </si>
  <si>
    <t>Detailed inspections of vegetation around distribution electric lines and equipment (7.3.5.2)</t>
  </si>
  <si>
    <t>WMP.494</t>
  </si>
  <si>
    <t>trees inspected</t>
  </si>
  <si>
    <t xml:space="preserve">Detailed inspections of vegetation 
around transmission electric lines and equipment 
</t>
  </si>
  <si>
    <t>Detailed inspections of vegetation around transmission electric lines and equipment (7.3.5.3)</t>
  </si>
  <si>
    <t>WMP.495</t>
  </si>
  <si>
    <t xml:space="preserve">Emergency response vegetation management due to red flag warning or other urgent conditions   </t>
  </si>
  <si>
    <t>Emergency response vegetation management due to red flag warning or other urgent conditions (7.3.5.4)</t>
  </si>
  <si>
    <t>WMP.496</t>
  </si>
  <si>
    <t xml:space="preserve">Fuel management and reduction of “slash” from vegetation management activities </t>
  </si>
  <si>
    <t>Fuels management and reduction of “slash” from vegetation management activities (7.3.5.5)</t>
  </si>
  <si>
    <t>WMP.497</t>
  </si>
  <si>
    <t>poles cleared</t>
  </si>
  <si>
    <t>Land Services abatment activity scope has not changed from 2021, continung by grazing or mechanincal means.</t>
  </si>
  <si>
    <t>Land Services has abated 37 acres initially either by prescribed grazing or mechanical means. The expectation is to initially abate approximately 643 acres. The total (including re-cuts) depends on rainfall events, timeliness and soil temperatures. The anticipation is that at least a total of 1600 acres will be abated in 2022, combining the initial &amp; re-cut activities.</t>
  </si>
  <si>
    <t>Improvement of inspections (7.3.5.6)</t>
  </si>
  <si>
    <t>WMP.498</t>
  </si>
  <si>
    <t xml:space="preserve">LiDAR inspections of vegetation around distribution electric lines and equipment </t>
  </si>
  <si>
    <t>LiDAR inspections of vegetation around distribution electric lines and equipment (7.3.5.7)</t>
  </si>
  <si>
    <t>WMP.499</t>
  </si>
  <si>
    <t>Circuit line mile</t>
  </si>
  <si>
    <t>LiDAR inspections for vegetation around transmission electric lines and equipment (7.3.5.8)</t>
  </si>
  <si>
    <t>WMP.500</t>
  </si>
  <si>
    <t xml:space="preserve">Other discretionary inspection of distribution electric lines and equipment, beyond inspections mandated by rules and regulations  </t>
  </si>
  <si>
    <t>Other discretionary inspection of vegetation around distribution electric lines and equipment, beyond inspections mandated by rules and regulations (7.3.5.9)</t>
  </si>
  <si>
    <t>WMP.501</t>
  </si>
  <si>
    <t>Trees trimmed/removed</t>
  </si>
  <si>
    <t xml:space="preserve">Other discretionary inspection of transmission electric lines and </t>
  </si>
  <si>
    <t>Other discretionary inspection of vegetation around transmission electric lines and equipment, beyond inspections mandated by rules and regulations (7.3.5.10)</t>
  </si>
  <si>
    <t>WMP.502</t>
  </si>
  <si>
    <t>Patrol inspections of vegetation around distribution electric lines and equipment (7.3.5.11)</t>
  </si>
  <si>
    <t>WMP.503</t>
  </si>
  <si>
    <t>Patrol inspections of vegetation around transmission electric lines and equipment (7.3.5.12)</t>
  </si>
  <si>
    <t>WMP.504</t>
  </si>
  <si>
    <t xml:space="preserve">Quality assurance / quality control of vegetation inspections  </t>
  </si>
  <si>
    <t>Quality assurance/quality control of inspections (7.3.5.13)</t>
  </si>
  <si>
    <t>WMP.505</t>
  </si>
  <si>
    <t xml:space="preserve">Recruiting and training of vegetation management personnel  </t>
  </si>
  <si>
    <t>Recruiting and training of vegetation management personnel (7.3.5.14)</t>
  </si>
  <si>
    <t>WMP.506</t>
  </si>
  <si>
    <t>SDG&amp;E will continue joint industry training opportunities with the next scheduled Line Clearance Tree Trimming training program in Q1, and the planned development of a new Pre-inspection training module in 2022. SDG&amp;E is targeting to have all annual, contractor internal wildfire training completed in advance of peak fire season in September. </t>
  </si>
  <si>
    <t>SDG&amp;E, in collaboration with the San Diego Community College District, utility industry representatives, and the California Conservation Corps completed the first 5-week Line Clearance Tree Trimming training course of the year, graduating the cohort class on February 11.</t>
  </si>
  <si>
    <t xml:space="preserve">Remediation of at-risk species  </t>
  </si>
  <si>
    <t>Remediation of at-risk species (7.3.5.15)</t>
  </si>
  <si>
    <t>WMP.507</t>
  </si>
  <si>
    <t>SDG&amp;E will continue to refine its identification of the highest risk species, and continue its study of the relationship between species, clearances, and outage frequency to minimize risk events.</t>
  </si>
  <si>
    <t>SDG&amp;E continued its study with the UCSD San Diego Supercomputing Center on enhanced tree clearances and tree-related outages with updated data to better understand its assessment of targeted species.Continued collaboration on the vegetation management study with the joint IOUs to benchmark VM practices and data collection methodologies in the development of uniform standards. Joint IOU meetings were held bi-weekly.Began working with database designers to add genus/species identification in the inventory tree records.</t>
  </si>
  <si>
    <t xml:space="preserve">Removal and remediation of trees with strike potential to electric lines and equipment  </t>
  </si>
  <si>
    <t>Removal and remediation of trees with strike potential to electric lines and equipment (Hazard tree removal and Right Tree-Right Place) (7.3.5.16)</t>
  </si>
  <si>
    <t>WMP.508</t>
  </si>
  <si>
    <t>Vegetation Management Areas (VMAs)</t>
  </si>
  <si>
    <t xml:space="preserve">Substation inspection </t>
  </si>
  <si>
    <t>Substation inspections (7.3.5.17)</t>
  </si>
  <si>
    <t>WMP.509</t>
  </si>
  <si>
    <t xml:space="preserve">Substation vegetation management  </t>
  </si>
  <si>
    <t>Substation vegetation management (7.3.5.18)</t>
  </si>
  <si>
    <t>WMP.510</t>
  </si>
  <si>
    <t xml:space="preserve">Vegetation inventory system </t>
  </si>
  <si>
    <t>Vegetation inventory system (7.3.5.19)</t>
  </si>
  <si>
    <t>WMP.511</t>
  </si>
  <si>
    <t>SDG&amp;E will continue to enhance its tree inventory database to meet evolving process requirements with additional tree data capture such as genus/species, outage information, and markup. VM will also develop additional reporting requirements to meet business needs and internal audit recommendations.</t>
  </si>
  <si>
    <t>Began design and development to capture and record genus and species of inventory trees within the inventory database.Began design and development to enhance the ability to record and track customer refusals and history within the electronic tree records.Continued to update all inventory tree records with accurate GPS lat/long information.</t>
  </si>
  <si>
    <t xml:space="preserve">Vegetation management to achieve clearances around electric lines and equipment  </t>
  </si>
  <si>
    <t>Vegetation management to achieve clearances around electric lines and equipment (7.3.5.20)</t>
  </si>
  <si>
    <t>WMP.512</t>
  </si>
  <si>
    <t>poles brushed</t>
  </si>
  <si>
    <t xml:space="preserve">Vegetation management activities post-fire </t>
  </si>
  <si>
    <t>Vegetation management activities post-fire (7.3.5.21)</t>
  </si>
  <si>
    <t>WMP.551</t>
  </si>
  <si>
    <t>Grid Operations &amp; Operating Protocols</t>
  </si>
  <si>
    <t xml:space="preserve">Automatic recloser operations  </t>
  </si>
  <si>
    <t>Automatic recloser operations (7.3.6.1)</t>
  </si>
  <si>
    <t>WMP.513</t>
  </si>
  <si>
    <t>Sensitive/Fast Protection settings</t>
  </si>
  <si>
    <t>Sensitive/Fast Protection settings (7.3.6.1.2)</t>
  </si>
  <si>
    <t>WMP.552</t>
  </si>
  <si>
    <t xml:space="preserve">Protective equipment and device settings </t>
  </si>
  <si>
    <t>Protective equipment and device settings (7.3.6.2)</t>
  </si>
  <si>
    <t>WMP.553</t>
  </si>
  <si>
    <t xml:space="preserve">Crew-accompanying ignition prevention and suppression resources and services </t>
  </si>
  <si>
    <t>Crew accompanying ignition prevention and suppression resources and services (7.3.6.3)</t>
  </si>
  <si>
    <t>WMP.514</t>
  </si>
  <si>
    <t>Fire prevention resources will be utilized as needed based on activity and FPI</t>
  </si>
  <si>
    <t>Fire prevention resources were utilized as needed based on activity and FPI</t>
  </si>
  <si>
    <t xml:space="preserve">Personnel work procedures and training in conditions of elevated fire risk  </t>
  </si>
  <si>
    <t>Personnel work procedures and training in conditions of elevated fire risk (7.3.6.4)</t>
  </si>
  <si>
    <t>WMP.515</t>
  </si>
  <si>
    <t>Update ESP 113.1 and perform training</t>
  </si>
  <si>
    <t>Updated ESP 113.1 and perform training</t>
  </si>
  <si>
    <t xml:space="preserve">Protocols for PSPS re-energization </t>
  </si>
  <si>
    <t>Protocols for PSPS re‐energization (7.3.6.5)</t>
  </si>
  <si>
    <t>WMP.516</t>
  </si>
  <si>
    <t>While there were no PSPS events in the first quarter of 2022, should a PSPS event occur, SDG&amp;E intends to follow its patrol and restoration process, committing to a 24 hour patrol and restoration period once the risk event has passed. </t>
  </si>
  <si>
    <t xml:space="preserve">PSPS events and mitigation of PSPS impacts  </t>
  </si>
  <si>
    <t>PSPS events and mitigation of PSPS impacts (7.3.6.6)</t>
  </si>
  <si>
    <t>WMP.517</t>
  </si>
  <si>
    <t>A number of capital project enhancements including strategic undergrounding, covered conductor, and overhead system hardening that all reduce the future scope and impact of PSPS events</t>
  </si>
  <si>
    <t xml:space="preserve">Stationed and on-call ignition prevention and suppression resources and services </t>
  </si>
  <si>
    <t>Stationed and on‐call ignition prevention and suppression resources and services (7.3.6.7)</t>
  </si>
  <si>
    <t>WMP.518</t>
  </si>
  <si>
    <t>Aviation firefighting program</t>
  </si>
  <si>
    <t>Aviation firefighting program (7.3.6.7.1)</t>
  </si>
  <si>
    <t>WMP.554</t>
  </si>
  <si>
    <t>No unavailable time for aviation firefighting program.</t>
  </si>
  <si>
    <t>Achieved</t>
  </si>
  <si>
    <t>Data Governance</t>
  </si>
  <si>
    <t xml:space="preserve">Centralized repository for data </t>
  </si>
  <si>
    <t>Centralized repository for data (7.3.7.1)</t>
  </si>
  <si>
    <t>WMP.519</t>
  </si>
  <si>
    <t>Continue documentation for the central catalog of metric logics to provide improved transparency, initiate DGF and documentation standards for data models and predictive analytics algorithms, collaborate on the implementation of the OEIS GeoDatabase schema with Asset Mangagement, deliver of DG education for data owners and data stakeholders, continue to conduct internal mock-audit checks of exsisting documentation.</t>
  </si>
  <si>
    <t xml:space="preserve">Collaborated weekly with IT Assenture Teams to continue progress on the centeralization of metrics tables to the repository.  Assigned WM teamember to liaise between IT teams over central repository and OEIS schema.  Began review of exsisting DG documentation </t>
  </si>
  <si>
    <t xml:space="preserve">Collaborative research on utility ignition and/or wildfire </t>
  </si>
  <si>
    <t>Collaborative research on utility ignition and/or wildfire (7.3.7.2)</t>
  </si>
  <si>
    <t>WMP.520</t>
  </si>
  <si>
    <t>Establish lasting partnerships with the at least three members of the academic community to sponsor ongoing wildfire mitigation-related data and collaborative research through internships programs where SDG&amp;E further exposes graduate-level academic students to data driven wildfire mitigation within utility companies.</t>
  </si>
  <si>
    <t>SDG&amp;E is on track to meet and exceed this goal in 2022. Multiple agreements are being developed with academia to enhance science and share data to support ongoing projects.</t>
  </si>
  <si>
    <t xml:space="preserve">Documentation and disclosure of wildfire-related data and algorithms </t>
  </si>
  <si>
    <t>Documentation and disclosure of wildfire‐related data and algorithms (7.3.7.3)</t>
  </si>
  <si>
    <t>WMP.521</t>
  </si>
  <si>
    <t xml:space="preserve">Tracking and analysis of near miss data </t>
  </si>
  <si>
    <t>Tracking and analysis of risk event data (7.3.7.4)</t>
  </si>
  <si>
    <t>WMP.522</t>
  </si>
  <si>
    <t>Ignition management program</t>
  </si>
  <si>
    <t>Ignition management program (7.3.7.4.1)</t>
  </si>
  <si>
    <t>WMP.558</t>
  </si>
  <si>
    <t>Collect evidence of heat reports, coordinate responses to CAL OEIS, and begin the development of process documents with BBB.</t>
  </si>
  <si>
    <t>Collected evidence of heat reports, coordinated responses to CAL OEIS, and began the development of process documents with BBB.</t>
  </si>
  <si>
    <t>Reliability database</t>
  </si>
  <si>
    <t>Reliability database (7.3.7.4.2)</t>
  </si>
  <si>
    <t>WMP.559</t>
  </si>
  <si>
    <t>SDG&amp;E continues to work towards migrating the current Access database to an AWS IT supported application for outage coding. The SAIDIDAT+ initiative was re-kicked off late in 2021 and has a target implementation date of late Q2 2022.</t>
  </si>
  <si>
    <t>Resource Allocation Methodology</t>
  </si>
  <si>
    <t xml:space="preserve">Allocation methodology development and application </t>
  </si>
  <si>
    <t>Allocation methodology development and application (7.3.8.1)</t>
  </si>
  <si>
    <t>WMP.523</t>
  </si>
  <si>
    <t>SDG&amp;E will continue to improve the data that is used in the WiNGS-Planning model that evaluates risk and will work on assessing the need and approach for expanding model use in grid hardening with new data and integration of new modeling elements to support scoping and initiatives for risk-informed prioritization. To reinforce data-driven performance evaluation and sustainable and integrated risk-informed asset management, SDG&amp;E is continuing to pursue alignment with ISO 55000 standards through the implementation of the Investment Prioritization Tool as part of the Asset Integrity Management (AIM) Program.Target: SDG&amp;E will continue to enhance its approach to resource allocation for risk-based decision-making. As data becomes available and integrated across systems, SDG&amp;E plans to increase the use of risk to inform decision-making and increase granularity of risk assessments to enhance the ability to aggregate and disaggregate assets for various modeling applications. This visibility will enable real-time scenario and sensitivity analyses for mature risk-based decision-making Expand the investment prioritization prototype development to other lines of business (i.e., Gas, IT, Fleet, Facilities) to adopt a consistent, common value frameworkDevelop proof of concept for portfolio optimization approach across lines of business Develop associated business processes to implement the tool across lines of business </t>
  </si>
  <si>
    <t>SDG&amp;E's team is currently making progress on the automation of WiNGS-Planning with the intent of migration to the cloud for advance analytics. The team has begun a more granular approach to update lifecycle cost to be incorporated into the WiNGS-Planning model which will more accurately capture cost associate with different mitigations, ultimately updating our risk-spend efficiency. Other asset level model enhancements are being reviewed to update data and integrate into the WiNGS-Planning model to improve the prioritization efforts and risk-mitigation decision-making. Asset Management is continuing to develop the resource allocation tool for evaluating investments and risk mitigation benefits. This tool incorporates a multi-dimensional value framework to quantitatively compare projects, thereby enhancing the ability to cross-prioritize across SDG&amp;E’s portfolio and optimize investment decisions, including wildfire mitigation investments, while effectively spending ratepayer funds.. Continue investment prioritization prototype development for application to electric distribution projects, including wildfire-driven projects Review associated business processes drafts with relevant business units to finalize for T&amp;S implementation.Commence developing associated business processes to implement the tool with electric distribution business units.</t>
  </si>
  <si>
    <t xml:space="preserve">Risk reduction scenario development and analysis </t>
  </si>
  <si>
    <t>Risk reduction scenario development and analysis (7.3.8.2)</t>
  </si>
  <si>
    <t>WMP.524</t>
  </si>
  <si>
    <t>Risk spend efficiency analysis</t>
  </si>
  <si>
    <t>Risk spend efficiency analysis (7.3.8.3)</t>
  </si>
  <si>
    <t>WMP.525</t>
  </si>
  <si>
    <t>Emergency Planning &amp; Preparedness</t>
  </si>
  <si>
    <t xml:space="preserve">Adequate and trained workforce for service restoration </t>
  </si>
  <si>
    <t>Adequate and trained workforce for service restoration (7.3.9.1)</t>
  </si>
  <si>
    <t>WMP.526</t>
  </si>
  <si>
    <t>•Completed 2 UG Phase III Classes for apprentices utilizing the National Utility Training Fund (NUTIF) curriculum tailored to SDG&amp;E 3 year apprentice program.
•Ran and completed Troubleshooter (ETS) Class:
a.Integrated 2.5 D, E-Learning, videos and smart devices
b.Piloted PSPS VR training to encompass patroller and observer roles, ICS, and what to do when damage found. 
•Built Virtual Reality into our CMP program and 2 classes were conducted 1st Qtr 2022 for our OH inspectors:
a.VR and 2.5D OHVI/QC fire ignition infractions built out and training is completed and integrated into Cornerstone LMS
b.Utilized the physical infraction yard to test their skills.
•Started a Advanced Secondary apprentice class in March 2022.
•Completed (1) UG CMP classes in 1st Qtr.
•Completed 1 Relief Fault Finding Specialist class in 1st Qtr.
•Completed EPZ training in March, utilizing 2.5D VR technology and a hands on portion in the training yard.
•Conducted (1) Working Foreman development class in Feb 2022.
•At our Skills training Center we have built out an Electric Safety Center
a.Conducted 1937 safety field visits 1st Qtr 2022
b.Conducted (2) Protective Bonding (EPZ) steering committee to build bench strength, best practices, and SMEs
c.Integrated ICS into our new hire training for Lineman and Line Assistants.
d.Target Zero initiative around zero injuries and better retention.  Worked with HR to enhance pre-screening of New Hire Lineman and Line Assistants to require a DOT physical, physical capacities screening and agility testing as well as validated physical assessments.  Completed 1st Qtr 2022.</t>
  </si>
  <si>
    <t xml:space="preserve">Community outreach, public awareness, and communications efforts </t>
  </si>
  <si>
    <t>Community outreach, public awareness, and communication efforts (7.3.9.2)</t>
  </si>
  <si>
    <t>WMP.527</t>
  </si>
  <si>
    <t>•Communications accessible in prevalent languages and preferred formats, including ASL communications (e.g., notifications, programs and resources information)
•Develop comprehensive joint IOU and IOU specific multi-channel marketing campaigns to promote services and resources available before, during and after a PSPS activation leveraging simplified, easy to understand/plain language
•SDG&amp;E’s plans to enhance the survey process to include additional preparedness resources, partnering with CBOs to offer surveys and begin exploring additional program offerings based on customers’ most-mentioned requests and needs</t>
  </si>
  <si>
    <t>Update: Preparing for the pre-PSPS Wildfire Mitigation survey that will solicit customer awareness and understanding of wildfire safety and PSPS communications in Q2. Once customer responses will be analyzed to improve communications, materials and provide access to program offerings identified by customers as helpful during a PSPS (according to customer research). Collaborated with tribal trusted CBOs to develop a customized tribal survey and a listening session to be conducted in Q2, where participants will also be enlisted for a tribal centric focus group.  Multi-channel marketing campaigns are being discussed during joint IOU monthly meetings as related to a statewide AFN public education campaign.  While executing the development, implementation and maintenance of our digital properties, SDG&amp;E always ensures that accessibility is a requirement and priority so all customers can access our information. In 2022, SDG&amp;E will continue to engage with local broadcast media and utilize various mediums to reach the public, including AFN communities, and Limited English Proficient residents, to provide them with wildfire safety and emergency preparedness information, PSPS awareness and PSPS education. Project teams are collaborating with stakeholders and subject matter experts in accessible communications to explore additional platforms that can assist with accessible communications.</t>
  </si>
  <si>
    <t>in progress</t>
  </si>
  <si>
    <t xml:space="preserve">Customer support in emergencies </t>
  </si>
  <si>
    <t>Customer support in emergencies (7.3.9.3)</t>
  </si>
  <si>
    <t>WMP.528</t>
  </si>
  <si>
    <t>•Central to SDG&amp;E’s planning will be ongoing collaboration with current partner CBO’s and plan to continue to evaluate new partnerships, programs and service offerings provided directly by the Company and through community partnerships. 
•Heightened focus placed on expanding support to customers with access and functional needs and our extensive tribal communities.  Some examples of expanded support during emergencies include 24/7 conversion of emergency and wildfire safety related messaging into accessible formats, expand support available during PSPS through partnership opportunities to provide enhanced wellness checks, AFN resiliency items and food resources.  
•Increase generator and emergency battery acquisition to customers in the HFTD and continue to pilot mobile battery storage units that can be utilized during emergencies to further support critical community facilities and customers.</t>
  </si>
  <si>
    <t>Update: In 2022, SDG&amp;E plans to focus on strengthening existing partnerships while also building new partnerships with organizations that represent the needs of customers with AFN, with an emphasis on the deaf and blind communities, seniors and the non-English speaking population. SDG&amp;E has identified these segments as having an increased need for accessibility and will be targeting them for program and PSPS awareness education.  SDG&amp;E continues to identify organizations with quick response capacity that can meet the needs of customers across the region during PSPS activations. SDG&amp;E is exploring expanded food resource options with the San Diego Food Bank (a Community Information Exchange partner of 211 San Diego) and resiliency solutions for those impacted in the HFTD during PSPS. Additionally, as assessment of AFN population needs is underway including but not limited to hotel stays, accessible transportation, food resources and resiliency items. SDG&amp;E plans is developing targeted marketing campaigns to individuals with AFN, broader marketing efforts as well as trainings and materials for CBOs.  SDG&amp;E is preparing to explore opportunities to provide for targeted resiliency items to households with individuals with AFN (e.g., lights, sensors, cooler bags, gas cards, battery powered blenders.) Additionally, SDG&amp;E is looking to expand resiliency items where possible for pets and service animals.  SDGE emergency battery program has a planned 2022 target of approximately 3,000 customers, representing an increase of at least 700 customers over 2021 (35% increase). The 2022 the generator program will target customers in the HFTD who have experienced previous PSPS events and will include enhanced rebates for low-income individuals with AFN on portable generators and portable power stations. SDG&amp;E will continue to work with stakeholders and experts to identify accessibility enhancement opportunities, and in Q1 identified the following accessibility enhancements:  1) Implement an Accessible Hazard Alert System (AHAS), that will provide on-demand accessible alerts in real time (15 min) with the same accessibility as the current pre-recorded PSPS customer notifications. This allows SDG&amp;E to provide accessible communication during unforeseen emergencies. These notifications are also in accessible formats to be shared on social media and web platforms.   2) SDG&amp;E will implement Video Remote Interpreting (VRI) resource and training to all CRC and Branch Office staff, allowing for complex conversations and information sharing in ASL and non-English languages. SDG&amp;E employees may access the VRI resource by PC, tablet or Smart Phone via the Boost Lingo platform. ASL translators via video chat, or non-English translators (voice only) are available 24/7 to equally provide important information and to engage in conversations with all customers.</t>
  </si>
  <si>
    <t xml:space="preserve">Disaster and emergency preparedness plan </t>
  </si>
  <si>
    <t>Disaster and emergency preparedness plan (7.3.9.4)</t>
  </si>
  <si>
    <t>WMP.529</t>
  </si>
  <si>
    <t>SDG&amp;E plans to update its CERP based on lessons learned. Additional annexes and standard operating procedures will be developed to support the CERP as new emergent risks arise.</t>
  </si>
  <si>
    <t>The CERP has been finalized and signed by Caroline Winn. The name of the plan has been updated to comply with new GO166 rules, the new name is Company Emergency and Disaster Preparedness Plan.</t>
  </si>
  <si>
    <t xml:space="preserve">Preparedness and planning for service restoration </t>
  </si>
  <si>
    <t>Preparedness and planning for service restoration (7.3.9.5)</t>
  </si>
  <si>
    <t>WMP.530</t>
  </si>
  <si>
    <t>Mutual assistance is an essential part of the energy industry’s contingency planning and restoration process. SDG&amp;E plans to continue to make improvements in this area. Future improvements to the Mutual Assistance program will include automating processes where possible to streamline the deployment and demobilization processes.</t>
  </si>
  <si>
    <t>Automation is in process. Additionally we are developing a training to review the Mutual Assistance plan.</t>
  </si>
  <si>
    <t xml:space="preserve">Protocols in place to learn from wildfire events </t>
  </si>
  <si>
    <t>Protocols in place to learn from wildfire events (7.3.9.6)</t>
  </si>
  <si>
    <t>WMP.531</t>
  </si>
  <si>
    <t>SDG&amp;E plans to continue the After-Action Review (AAR) program expansion activities and related initiatives to enhance the strong safety and growth mindset culture. This objective will be accomplished by integrating the AAR program's continuous quality improvement processes with those of the Safety Management System (SMS). The future state of the AAR process will include root cause analysis, and both qualitative and quantitative risk assessment. This enhanced process will allow for improved benchmarking, metrics, systematic enhancements, and cross-functional learning/information sharing on all events.</t>
  </si>
  <si>
    <t>AAR staff have been trained on Root Cause Analysis and has been fully integrated into the SMS system.</t>
  </si>
  <si>
    <t>Stakeholder Cooperation &amp; Community Engagement</t>
  </si>
  <si>
    <t>Community engagement – Community outreach and public awareness (7.3.10.1)</t>
  </si>
  <si>
    <t>WMP.532</t>
  </si>
  <si>
    <t>•Host Wildfire Safety Fairs in the HFTD as in-person with community partners 
•Host PSPS webinars for Safety and Community Partners
•24/7 on-demand ASL communications and fully accessible websites and customer notifications
•Implement customized tribal public education that is culturally meaningful 
•Expand research efforts planned
-listening sessions and working groups with local governments, tribes, and critical facilities
-wildfire and PSPS awareness studies
-feedback via digital channels
-notification message testing through focus group</t>
  </si>
  <si>
    <t>Update: Preparing for the pre-PSPS Wildfire Mitigation survey that will solicit customer awareness and understanding of wildfire safety and PSPS communications in Q2. Once customer responses have been collected and analyzed, this data will then be used to improve communications and materials accordingly. These updates will focus on making communications easier to understand and emphasize relevant information that customers find to be most helpful during a PSPS (according to customer research). Collaborated with tribal trusted CBOs to develop a customized tribal survey and a listening session to be conducted in Q2, where participants will also be enlisted for a tribal centric focus group; additional customer focus groups are being planned for Q2.  Three wildfire safety fairs have been scheduled for Q2-Q3 with planning in process. SDG&amp;E will continue to work with stakeholders and experts to identify accessibility enhancement opportunities, and in Q1 identified the following accessibility enhancements:  1) Implement an Accessible Hazard Alert System (AHAS), that will provide on-demand accessible alerts in real time (15 min) with the same accessibility as the current pre-recorded PSPS customer notifications. This allows SDG&amp;E to provide accessible communication during unforeseen emergencies. These notifications are also in accessible formats to be shared on social media and web platforms.   2) SDG&amp;E will implement Video Remote Interpreting (VRI) resource and training to all CRC and Branch Office staff, allowing for complex conversations and information sharing in ASL and non-English languages. SDG&amp;E employees may access the VRI resource by PC, tablet or Smart Phone via the Boost Lingo platform. ASL translators via video chat, or non-English translators (voice only) are available 24/7 to equally provide important information and to engage in conversations with all customers.</t>
  </si>
  <si>
    <t>PSPS communication practices</t>
  </si>
  <si>
    <t>PSPS communication practices (7.3.10.1.1)</t>
  </si>
  <si>
    <t>WMP.563</t>
  </si>
  <si>
    <t>In 2022, SDGE will be investing in enhancing public education and communications based on customer and stakeholder insight and research.  The preliminary focus areas are: 
•Technology communication enhancements to the following: PSPS website by enhancing the website to improve the customer experience, site performance and reliability; further refine and expand the SDGE Alerts (PSPS) mobile app based on user feedback; refine the Public Safety Partner Portal communication platform
•Expansion of the multi-channel engagement and communications strategy and incorporate additional tactics such as expanded community events and increased accessible communications and ongoing targeted outreach to customers with access and functional needs. 
•Explore expansion of current 20+ diverse communications tools used to inform customers before, during and after PSPS events based on customer, community and stakeholder recommendations and 2021 lessons learned.  
•Refine and expand the customer notification process to include enhanced accessibility, explore system capacity to address customer feedback, refine messaging based on customer, public safety and community partner feedback
•Enhance tribal communications to include customized, culturally sensitive messaging and imagery used for public education and outreach. Deepen tribal engagement by partnering with tribal councils and other tribal resources to develop a customized tribal communications and public education strategy that is meaningful and culturally appropriate.</t>
  </si>
  <si>
    <t>Update: Preparing for the pre-PSPS Wildfire Mitigation survey that will solicit customer awareness and understanding of wildfire safety and PSPS communications in Q2. Once customer responses have been collected and analyzed, this data will then be used to improve communications and materials accordingly. These updates will focus on making communications easier to understand and emphasize relevant information that customers find to be most helpful during a PSPS (according to customer research). Collaborated with tribal trusted CBOs to develop a customized tribal survey and a listening session to be conducted in Q2, where participants will also be enlisted for a tribal centric focus group; additional customer focus groups are being planned for Q2. The survey will solicit tribal awareness and understanding of wildfire safety and PSPS communications. Once customer responses have been collected and analyzed, this data will then be used to improve communications and materials accordingly. These updates will focus on making communications easier to understand and emphasize relevant information that customers find to be most helpful during a PSPS (according to customer research).  These surveys will also test customer notifications during emergencies. Content refinement will focus on making customer and public notifications easy to understand, meaningful and include information customers find helpful during a PSPS based on customer research.</t>
  </si>
  <si>
    <t xml:space="preserve">Cooperation and best practice sharing with agencies outside CA </t>
  </si>
  <si>
    <t>Cooperation and best practice sharing with agencies outside California (7.3.10.2)</t>
  </si>
  <si>
    <t>WMP.533</t>
  </si>
  <si>
    <t xml:space="preserve">Cooperation with suppression agencies </t>
  </si>
  <si>
    <t>Cooperation with suppression agencies (7.3.10.3)</t>
  </si>
  <si>
    <t>WMP.534</t>
  </si>
  <si>
    <t>Continue to coordinate with agencies in the SDG&amp;E service territory</t>
  </si>
  <si>
    <t>Participated in numerous meetings and planning committees along with responding to incidents to support the objectives of incidents.</t>
  </si>
  <si>
    <t xml:space="preserve">Forest service and fuel reduction cooperation and joint roadmap </t>
  </si>
  <si>
    <t>Forest service and fuel reduction cooperation and joint roadmap (7.3.10.4)</t>
  </si>
  <si>
    <t>WMP.535</t>
  </si>
  <si>
    <t>WMP Table # / Category</t>
  </si>
  <si>
    <t>WMP Initiative #</t>
  </si>
  <si>
    <t>Initative activity</t>
  </si>
  <si>
    <t>WMP category</t>
  </si>
  <si>
    <t>WMP code</t>
  </si>
  <si>
    <t>5.3.1.</t>
  </si>
  <si>
    <t>PGE</t>
  </si>
  <si>
    <t>5.3.2.</t>
  </si>
  <si>
    <t>SCE</t>
  </si>
  <si>
    <t>5.3.3.</t>
  </si>
  <si>
    <t>5.3.4.</t>
  </si>
  <si>
    <t>BVES</t>
  </si>
  <si>
    <t>5.3.5.</t>
  </si>
  <si>
    <t>LU</t>
  </si>
  <si>
    <t>5.3.6.</t>
  </si>
  <si>
    <t>PC</t>
  </si>
  <si>
    <t>5.3.7.</t>
  </si>
  <si>
    <t>TBC</t>
  </si>
  <si>
    <t>5.3.8.</t>
  </si>
  <si>
    <t>HWT</t>
  </si>
  <si>
    <t>5.3.9.</t>
  </si>
  <si>
    <t>5.3.10.</t>
  </si>
  <si>
    <t xml:space="preserve">Grid topology improvements to mitigate or reduce PSPS events  </t>
  </si>
  <si>
    <t xml:space="preserve">Mitigation of impact on customers and other residents affected during PSPS event  </t>
  </si>
  <si>
    <t xml:space="preserve">Updates to grid topology to minimize risk of ignition in HFTDs  </t>
  </si>
  <si>
    <t xml:space="preserve">LiDAR inspections of vegetation around transmission electric lines and equipment 
</t>
  </si>
  <si>
    <t xml:space="preserve">Other discretionary inspections of vegetation around distribution electric lines and equipment </t>
  </si>
  <si>
    <t xml:space="preserve">Other discretionary inspections of vegetation around transmission electric lines and equipment 
</t>
  </si>
  <si>
    <t xml:space="preserve">Patrol inspections of vegetation around distribution electric lines and equipment </t>
  </si>
  <si>
    <t xml:space="preserve">Patrol inspections of vegetation around transmission electric lines and equipment </t>
  </si>
  <si>
    <t xml:space="preserve">Community engagement </t>
  </si>
  <si>
    <t>x</t>
  </si>
  <si>
    <t>On track to work to advance fire science and weather science. SDSC weather model visualization is complete, SJSU Live Fuel Moisture model continues refinement with additional databases, University of Wisconsin space based fire alerts continue to prove effective temporally and spatially, and Scripps Oceanography is beginning to set up and run a long range advanced weather model for SDG&amp;E.</t>
  </si>
  <si>
    <t>New super computers and subsequent weather modeling upgrade to create a higher resolution baseline is on track. SDG&amp;E will continue to work with academia and the fire agencies to further develop fire science for integration into SAWTI.</t>
  </si>
  <si>
    <t>SDGE completed 97% of the planned pole replacements in Q2 2022</t>
  </si>
  <si>
    <t>Total miles have been updated to 4,081 miles based on flights. The LiDAR vendor continues to process the data from collections, with approximately 6% of the circuits in scope have been fully delivered to SDG&amp;E through Q2. Some circuits were found to have missing LiDAR data and are in process to be re-flown (less than 1% of scope) in Q3.</t>
  </si>
  <si>
    <t>44.3 Miles, total 94.72 miles YTD</t>
  </si>
  <si>
    <t>SDG&amp;E performed 252 detailed inspection audits for Q2 2022, which is 100% of the goal.;</t>
  </si>
  <si>
    <t>Ongoing meetings and communications with USFS, State Parks, and tribal agencies to review scale and scope of operations, notification protocols, environmental reviews, etc.Continued with 10K tree planting initiative. Approximately 6,529;trees given away by end of Q2.Launched Tree Rebate Program website to educate customers of;tree benefits and how to request trees for planting.Participated in first seasonal SDG&amp;E Wildfire Safety Fair in Ramona, CA to educate public on preparedness and VM operations.; Approximately 400 attendees. Approximately 448 small trees given away.Worked with vendor to produce a Virtual Meeting Townhall to educate customers on SDG&amp;E Fuels Modification Program, the activity to reduce vegetation around structures to reduce fire threat.; Townhall sessions scheduled for the month of July.</t>
  </si>
  <si>
    <t>FSCA has established a grant process through Fire Safe Council of San Diego County to fund a cooperative cost share chipping; program for residents in wildland areas.; The current accomplishments from 1/1/22 to 6/30/22 are;Homes with inproved defensible space - 63Poles within the treatment areas recieving enhanced protectoin - 47Acres treated - 48  </t>
  </si>
  <si>
    <t>Planning and coordination between SDG&amp;E, San Diego Community College District, San Diego Continuing Education Foundation continued for next;Line Clearance Tree Trimming training session scheduled for August, 2022. SDG&amp;E secured internal funding for the line clearance program through July, 2025.;Budget to be funded under the Wildfire Memorandum Account.Curriculum to be developed to expand program to include training for Certified Arborists.VM contractor annual fire-preparedness training completed for multiple contractors.</t>
  </si>
  <si>
    <t>ESP 113.1 was utilized and field crews received training as needed on the contents of the plan</t>
  </si>
  <si>
    <t>While there were no PSPS events in the first or second quarter of 2022, should a PSPS event occur, SDG&amp;E intends to follow its patrol and restoration process, committing to a 24 hour patrol and restoration period once the risk event has passed.</t>
  </si>
  <si>
    <t>SDG&amp;E continues to make progress on its capital project enhancements including strategic undergrounding, covered conductor, and overhead system hardening that all reduce the future scope and impact of PSPS events</t>
  </si>
  <si>
    <t>Resources remain available</t>
  </si>
  <si>
    <t>An international study was undertaken of the wildfire risk management practices of various distribution and transmission utilities, in countries which experience significant wildfire activity. Cooperating utilities were surveyed and the findings from the survey were collated into the emergency management Prevent-Prepare-Respond-Recover framework. This framework entitled, 'Mitigating the risk of fire starts and the consequences of fire near overhead lines for system operations';has been presented as a white paper with the International Council On Large Electric Systems (a.k.a. CIGRE).;The findings from the study provide an opportunity for utilities already managing significant wildfire risk, to enhance their current practices, or for utilities for whom this risk is emerging, a starting point for preparing comprehensive wildfire risk management plans.</t>
  </si>
  <si>
    <t>Collected evidence of heat reports, coordinated responses to CAL OEIS (29300), and continued the development of process documents with BBB</t>
  </si>
  <si>
    <t>SDG&amp;E continues to work towards migrating the current Access database to an AWS IT supported application for outage coding. The SAIDIDAT+ initiative was re-kicked off late in 2021 with a target Phase 1 implementation of July 20 and Phase 2 in October 2022.</t>
  </si>
  <si>
    <t>SDG&amp;E's team continues to progress the automation of WiNGS-Planning with updates to model attribution and the intent of migration to the cloud for advance analytics. The team developed a segment-specific lifecycle cost savings methodology;to improved assessment of projected hardening increasing specificity to investment prioritization. The life-cycle cost has been incorporated into the WiNGS-Planning 2.0 model which will more accurately capture cost associate with different mitigations, ultimately updating our risk-spend efficiency. The development of a visualization tool has begun to support risk-mitigation decision-making. Other asset level model enhancements are being reviewed to update data and integrate into the WiNGS-Planning model to improve the prioritization efforts. ;Asset Management is continuing to develop the resource allocation tool for evaluating investments and risk mitigation benefits. This tool incorporates a multi-dimensional value framework to quantitatively compare projects, thereby enhancing the ability to cross-prioritize across SDG&amp;E’s portfolio and optimize investment decisions, including wildfire mitigation investments, while effectively spending ratepayer funds.;In Q2, the Electric Transmission and Substation teams began using the resource allocation tool for FERC projects within their portfolio.; Electric Distribution teams developed and evaluated pilot projects within the tool to refine and test the value framework.; Kickoff and as-is process mapping began for the enterprise business units including IT, Gas Transmission/Distribution, and Generation to document current processes to inform future process development incorporating the new resource allocation tool.</t>
  </si>
  <si>
    <t>Completed Apprentice Advanced Secondary class utilizing National Utility Training Fund (NUTIF) curriculum tailored to SDG&amp;E’s 3 year apprentice program.Completed two relief Troubleshooter (ETS) classes; Integrated 2.5 D, E-Learning, videos and smart devicesCompleted Relief Fault Finder Specialist (FFS) class; Integrated 2.5 D, E-Learning, videos and smart devicesConducted a Line Assistant OrientationStarted 12kV Hot Stick / Rubber Glove Apprentice class &amp; Line Assistant Ground Work class in JuneCompleted a New Hire Lineman Training for new QEWsCompleted the second UG Phase 3 training in April.Continued holding PSPS trainings to encompass patroller and observer roles, ICS, and what to do when damage found &amp; PSPS Required Fire Seasonal Readiness trainings in the districtsDeployed Contractor Orientations on equipment and standards for Michels, PAR Electric, Henkels &amp; McCoy and DCM and provided a new Contractor SP page with all the Standard Practice Requirements included.Developed Pole Rigging Training Video completed a Roadshow in the districtsCompleted Electrical Awareness Trainings in the districts as well as with the Heartland Fire Training Facility,Developed/trained/deployed the new On Duty Supervisor SP List and Power App to the districts to see up to date ODS contact information when on a job.</t>
  </si>
  <si>
    <t> Collaborated with tribal trusted CBOs to develop a customized tribal survey and a listening session to be conducted in Q2, where participants will also be enlisted for a tribal centric focus group; additional customer focus groups are being planned for Q2.; Multi-channel marketing campaigns are being discussed during joint IOU monthly meetings as related to a statewide AFN public education campaign.; SDG&amp;E will continue to engage with local broadcast media and utilize various mediums to reach the public, including AFN communities, and Limited English Proficient residents, to provide them with wildfire safety and emergency preparedness information, PSPS awareness and PSPS education. SDG&amp;E produced a new video that explains to customers, in an easy to understand manner, the customer journey of the stages of a PSPS through restoration. The video will be useful before and during a PSPS to help inform customers of the process. ;SDG&amp;E has developed targeted marketing campaigns to reach individuals with AFN including those managing and residing in multifamily dwellings and mobile home parks and continues to provide educational trainings and PSPS resource materials for CBOs.Project teams are collaborating with stakeholders and subject matter experts in accessible communications to explore additional platforms that can assist with accessible communications. SDG&amp;E’s Pre-Season PSPS customer survey will be issued in early Q3 prior to peak response season.; The survey will be offered in the 22 languages prevalent within the; SDG&amp;E service territory. Additionally, SDG&amp;E has been utilizing quarterly customer opinion surveys to test PSPS messaging, customer communications channels effectiveness, and test relevant resources. Implemented the AHAS platform in partnership with DeafLink, enabling us to supplement our existing accessible PSPS notifications with the ability to convert any new emergency messages to an accessible format on demand.Partnered with the other IOUs to conduct PSPS preparedness trainings Statewide with AFN service providers including IHSS and Regional Centers.Trained ~45 Community-Based Organizations, that are either located in or serving customers within the HFTD, to provide targeted notifications before, during and after a PSPS. These partners will serve as a critical channel to help amplify messaging through their respective social media platforms while also educating customers on how to prepare in advance of an emergency.</t>
  </si>
  <si>
    <t xml:space="preserve">SDG&amp;E continues to focus on strengthening existing partnerships while also building new partnerships with organizations that represent the needs of customers with AFN. This includes over 5 new Energy Solutions Partners (ESP) in Q2 with a reach to constituents with access and functional needs. SDG&amp;E continues to identify organizations with quick response capacity that can meet the needs of customers across the region during PSPS activations and continues to strengthen the pipeline of local food resources for seniors, individuals, and families with AFN. The San Diego Food Bank added additional mobile food pantries to the suite of food support offerings and signed-on to partner to support communities impacted by PSPS.; The San Diego Food Bank and Feeding America have mobile food pantries to support impacted communities post PSPS both with a rural and tribal focus. SDG&amp;E continues an assessment of AFN population needs continues, including, but not limited to, hotel stays,;accessible transportation, food resources and resiliency items. SDG&amp;E has developed targeted marketing campaigns to reach individuals with AFN including those managing and residing in multifamily dwellings and mobile home parks and continues to provide educational trainings and PSPS resource materials for CBOs. SDG&amp;E has identified partnerships with Access to Independence, State Council on Developmental Disabilities San Diego and Imperial County in partnership with the American Red Cross providing various resiliency items to individuals with AFN and will continue to identify these types of opportunities. SDG&amp;E’s backup battery program plans to expand to include a broader audience of AFN customers including individuals with disabilities, those who are temperature-sensitive, and those who have self-identified as AFN. The 2022 generator assistance program will target customers in the HFTD who have experienced previous PSPS and will include enhanced rebates for low-income individuals with AFN who utilize portable generators and portable power stations. SDG&amp;E will continue to work with stakeholders and experts to identify accessibility enhancement opportunities. SDG&amp;E has implemented Video Remote Interpreting (VRI) resource and training to all Community Resource Center and Branch Office staff, allowing for complex conversations and information sharing in ASL and languages other an English.ASL interpreters via video chat, or language interpreters (voice only) are available 24/7 to more equitably provide important information and to engage in conversations with all customers.As a result of feedback from Tribal First Responders, a tribal community resource card was developed outlining the resources available before and during a PSPS and how to access assistance.; These cards will be provided to community members by first responders when doing wellness checks , responding to an emergency, or responding to call requesting assistance during a PSPS. </t>
  </si>
  <si>
    <t>Requirements completed in Q1</t>
  </si>
  <si>
    <t>SDG&amp;E has executed three training and exercises with subsequent after-action review processes to create learning opportunities to strengthen our preparedness and response during a Public Safety Power Shutoff (PSPS) event. These learning opportunities will be incorporated into future training and exercises, and in select instances, have already been incorporated into PSPS procedures and processes.;</t>
  </si>
  <si>
    <t> Four wildfire safety fairs have been scheduled for Q2-Q3 with two having taken plan in June and July. A fifth Tribal wildfire safety fair is scheduled in Q3.Hosted a series of six webinars to to learn ;more about Public Safety Power Shutoffs, safety during a power-shutoff event and how to be prepared for the threat of wildfire. Webinars were held for Public Safety Partners, Critical Facilities partners, Municipalities and other partners. Launched a new Mini-Wildfire Safety Fair initiative to host ~45 small community events and enhance coordination efforts with Fire Safe Councils, CBOs, CERT Teams, Fire Departments, and Tribal Governments to focus on educating and preparing customers for wildfires within hard-to-reach and rural communities, with a focus on customers with AFN.Collaborated with tribal trusted CBOs to develop a customized tribal survey and a listening workshop ;;conducted in Q2, where tribal community members and public safety partners provided insights on the effective tribal communication channels, targeted forums/tribal community gathering where SDG&amp;E outreach can take place.; In response, additional outreach and customized outreach materials have been developed and will continue to be developed. ;emergencies c ;SDG&amp;E will continue to work with stakeholders and experts to identify accessibility enhancement opportunities. SDG&amp;E has implemented Video Remote Interpreting (VRI) resource and training to all Community Resource Center and Branch Office staff, allowing for complex conversations and information sharing in ASL and languages other an English.ASL interpreters via video chat, or language interpreters (voice only) are available 24/7 to more equitably provide important information and to engage in conversations with all customers.Launched a new AFN Power Panel customer research study in Q2 which takes place monthly to provide insights into how SDG&amp;E can better communicate with and support individuals with AFN.SDG&amp;E has continued to work closely with our AFN direct support partners including 211 San Diego, 211 Orange County, FACT and Salvation Army and has conducted tabletop exercises and team walk-throughs in preparation for the season, and has trained ~45 Community-Based Organizations, that are either located in or serving customers within the HFTD, to provide targeted notifications before, during and after a PSPS.</t>
  </si>
  <si>
    <t>Technology communication enhancements to the following: PSPS website by enhancing the website to improve the customer experience, site performance and reliability, as well as increase accessibility and translating all online wildfire safety and PSPS collateral (digital versions of printed materials) into the 21 prevalent languages; further refine and expand the SDGE Alerts (PSPS) mobile app based on user feedback; refinements to the Public Safety Partner Portal communication platform;and launching a parallel PSPS app for the portal. Release of SDG&amp;E Alexa SkillThe SDG&amp;E Alexa skill was developed to provide real-time notifications and important information through voice assistants like Amazon Alexa, Apple Siri, and Google Assistant. Through 2022, the project team will be prioritizing weather and community safety, allowing staff and customers to ask questions and receive real-time information on forecasts, Red Flag Warnings, FPI, weather cameras, air quality, Community Resource Center locations, potential PSPS and Flex Alerts. This new resource will also benefit an additional communication source to AFN communities with accessibility needs. Refined and expanded the customer notification process to include enhanced accessibility, explore system capacity to address customer feedback, refine messaging based on customer, public safety and community partner feedback;to include estimated length of outage, estimated restoration times, and when power was turned back on.;; PSPS notifications are also being simplified to drive to a central location (sdge.com/ready) for real-time information and resources. That website landing page has also been updated and simplified for customers to easily get updated information including AFN resources, a heat map of areas affected by PSPS, ability for customers and the public to look up and map the closest Community Resource Centers to their current location.Research and engagement with local Tribal constituents. An online survey and focus group was conducted in May with leaders tribal leaders to share their thoughts around improving collaborations with SDG&amp;E.The information gathered from the research will be used to improve communications and materials accordingly. As a result of feedback from Tribal First Responders, a tribal community resource card was developed outlining resources available before and during a PSPS and how to access.; These cards will be provided to community members when first responders are engaged during a PSPSTechnology communication enhancements to the following: PSPS website by enhancing the website to improve the customer experience, site performance and reliability, as well as increase accessibility and translating all online wildfire safety and PSPS collateral (digital versions of printed materials) into the 21 prevalent languages; further refine and expand the SDGE Alerts (PSPS) mobile app based on user feedback; refinements to the Public Safety Partner Portal communication platform;and launching a parallel PSPS app for the portal. Release of SDG&amp;E Alexa SkillThe SDG&amp;E Alexa skill was developed to provide real-time notifications and important information through voice assistants like Amazon Alexa, Apple Siri, and Google Assistant. Through 2022, the project team will be prioritizing weather and community safety, allowing staff and customers to ask questions and receive real-time information on forecasts, Red Flag Warnings, FPI, weather cameras, air quality, Community Resource Center locations, potential PSPS and Flex Alerts. This new resource will also benefit an additional communication source to AFN communities with accessibility needs. Refined and expanded the customer notification process to include enhanced accessibility, explore system capacity to address customer feedback, refine messaging based on customer, public safety and community partner feedback;to include estimated length of outage, estimated restoration times, and when power was turned back on.;; PSPS notifications are also being simplified to drive to a central location (sdge.com/ready) for real-time information and resources. That website landing page has also been updated and simplified for customers to easily get updated information including AFN resources, a heat map of areas affected by PSPS, ability for customers and the public to look up and map the closest Community Resource Centers to their current location.Research and engagement with local Tribal constituents. An online survey and focus group was conducted in May with leaders tribal leaders to share their thoughts around improving collaborations with SDG&amp;E.The information gathered from the research will be used to improve communications and materials accordingly. As a result of feedback from Tribal First Responders, a tribal community resource card was developed outlining resources available before and during a PSPS and how to access.; These cards will be provided to community members when first responders are engaged during a PSPS </t>
  </si>
  <si>
    <t>18.55 miles</t>
  </si>
  <si>
    <t>50.42 miles (projected 2021 but performed in Q1 2022)</t>
  </si>
  <si>
    <t>Delayed</t>
  </si>
  <si>
    <t>No potential PSPS or extreme weather conditions were present yet in 2022.</t>
  </si>
  <si>
    <t>There is a potential for two of the four microgrids targeted in 2022 to slip to 2023.  Additional information is being collected and alternatives are being explored.</t>
  </si>
  <si>
    <t>Several circuits are currently delayed due to permitting. SDG&amp;E is exploring options to expedite these permits.</t>
  </si>
  <si>
    <t>SDG&amp;E performed 443 detailed inspection audits for Q1 2022, which is 100% of the gial</t>
  </si>
  <si>
    <t>Ongoing collaborative study with San Diego Supercomputing Center to develop risk assessment and predictive modeling tool using VM tree data and meteorological data. Bi-weekly joint IOU meetings as required by Energy Safety (OEIS) to benchmark and develop BMPs for outage tracking and clearance standards.Completed design and development to include;genus and species attributes within tree inventory database. Implementation scheduled for July, 2022.Began tree data analysis and modeling within WiNGS, and opportunities for synergies with other, ongoing VM studies.</t>
  </si>
  <si>
    <t>Completed design and development to include;genus and species attributes within tree inventory database. Implementation scheduled for July, 2022.Continued design and development of enhancement to Powerworkz management system to more effectively track customer refusals and other deferred work activities. Secured contract to update mapping imagery within Powerworkz mobile application, "Epoch". Completed improvements to reporting functionality.</t>
  </si>
  <si>
    <t>72 metrics automated in Q2. MLA documentation for 342 Metrics documented. 37 Metrics repointed to OEIS common Schema. Table 12 QDR and QIU data Centralized. Total 470 metrics supported from HANA Central Repository.</t>
  </si>
  <si>
    <t>Automation continues. Training is scheduled for completion Q4.</t>
  </si>
  <si>
    <t>Program delayed due to reevaluation of new technology. Target likely to change to 700 generators.</t>
  </si>
  <si>
    <t>LiDAR fuels data collected in May and June and being incorporated into surface and canopy fuels update planned for Aug 2022;Technosylva developed framework to incorporate WindNinja 250m surface winds into 100 hour weather forecast; Technosylva completed Risk Associated with Value Exposure (RAVE) analysis; RAVE Locational Risk Factors variables delivered in June.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</si>
</sst>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0.0\);0.0_);@_)"/>
    <numFmt numFmtId="165" formatCode="\Q0"/>
    <numFmt numFmtId="166" formatCode="0&quot;.&quot;"/>
  </numFmts>
  <fonts count="14" x14ac:knownFonts="1">
    <font>
      <sz val="11"/>
      <color theme="1"/>
      <name val="Calibri"/>
      <family val="2"/>
      <scheme val="minor"/>
    </font>
    <font>
      <b/>
      <sz val="11"/>
      <name val="Calibri"/>
      <family val="2"/>
      <scheme val="minor"/>
    </font>
    <font>
      <sz val="11"/>
      <name val="Calibri"/>
      <family val="2"/>
      <scheme val="minor"/>
    </font>
    <font>
      <b/>
      <sz val="11"/>
      <color theme="1"/>
      <name val="Calibri"/>
      <family val="2"/>
      <scheme val="minor"/>
    </font>
    <font>
      <sz val="8"/>
      <name val="Calibri"/>
      <family val="2"/>
      <scheme val="minor"/>
    </font>
    <font>
      <sz val="10"/>
      <name val="Arial"/>
      <family val="2"/>
    </font>
    <font>
      <sz val="20"/>
      <color theme="1"/>
      <name val="Calibri"/>
      <family val="2"/>
      <scheme val="minor"/>
    </font>
    <font>
      <sz val="14"/>
      <color theme="1"/>
      <name val="Calibri"/>
      <family val="2"/>
      <scheme val="minor"/>
    </font>
    <font>
      <b/>
      <u/>
      <sz val="11"/>
      <color theme="1"/>
      <name val="Calibri"/>
      <family val="2"/>
      <scheme val="minor"/>
    </font>
    <font>
      <b/>
      <sz val="11"/>
      <color rgb="FF000000"/>
      <name val="Calibri"/>
      <family val="2"/>
      <scheme val="minor"/>
    </font>
    <font>
      <sz val="11"/>
      <color rgb="FF000000"/>
      <name val="Calibri"/>
      <family val="2"/>
      <scheme val="minor"/>
    </font>
    <font>
      <u/>
      <sz val="11"/>
      <color rgb="FF000000"/>
      <name val="Calibri"/>
      <family val="2"/>
      <scheme val="minor"/>
    </font>
    <font>
      <b/>
      <sz val="11"/>
      <color rgb="FFFFFFFF"/>
      <name val="Calibri"/>
      <family val="2"/>
      <scheme val="minor"/>
    </font>
    <font>
      <sz val="11"/>
      <color theme="1"/>
      <name val="Calibri"/>
      <family val="2"/>
      <scheme val="minor"/>
    </font>
  </fonts>
  <fills count="15">
    <fill>
      <patternFill patternType="none"/>
    </fill>
    <fill>
      <patternFill patternType="gray125"/>
    </fill>
    <fill>
      <patternFill patternType="solid">
        <fgColor theme="3" tint="0.39997558519241921"/>
        <bgColor indexed="64"/>
      </patternFill>
    </fill>
    <fill>
      <patternFill patternType="solid">
        <fgColor theme="7" tint="0.79998168889431442"/>
        <bgColor indexed="64"/>
      </patternFill>
    </fill>
    <fill>
      <patternFill patternType="solid">
        <fgColor theme="0"/>
        <bgColor indexed="64"/>
      </patternFill>
    </fill>
    <fill>
      <patternFill patternType="solid">
        <fgColor theme="4"/>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4" tint="-0.249977111117893"/>
        <bgColor indexed="64"/>
      </patternFill>
    </fill>
    <fill>
      <patternFill patternType="solid">
        <fgColor theme="6" tint="0.59999389629810485"/>
        <bgColor indexed="64"/>
      </patternFill>
    </fill>
    <fill>
      <patternFill patternType="solid">
        <fgColor rgb="FFFFFFFF"/>
        <bgColor indexed="64"/>
      </patternFill>
    </fill>
    <fill>
      <patternFill patternType="solid">
        <fgColor rgb="FFFFF2CC"/>
        <bgColor indexed="64"/>
      </patternFill>
    </fill>
    <fill>
      <patternFill patternType="solid">
        <fgColor rgb="FFFCE4D6"/>
        <bgColor indexed="64"/>
      </patternFill>
    </fill>
  </fills>
  <borders count="16">
    <border>
      <left/>
      <right/>
      <top/>
      <bottom/>
      <diagonal/>
    </border>
    <border>
      <left/>
      <right/>
      <top style="thin">
        <color theme="4" tint="0.39997558519241921"/>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style="thin">
        <color indexed="64"/>
      </top>
      <bottom/>
      <diagonal/>
    </border>
    <border>
      <left/>
      <right/>
      <top style="thin">
        <color theme="4" tint="0.39997558519241921"/>
      </top>
      <bottom style="thin">
        <color theme="4" tint="0.39994506668294322"/>
      </bottom>
      <diagonal/>
    </border>
    <border>
      <left/>
      <right/>
      <top/>
      <bottom style="thin">
        <color theme="4" tint="0.39994506668294322"/>
      </bottom>
      <diagonal/>
    </border>
    <border>
      <left/>
      <right/>
      <top style="thin">
        <color rgb="FF0070C0"/>
      </top>
      <bottom style="thin">
        <color rgb="FF0070C0"/>
      </bottom>
      <diagonal/>
    </border>
    <border>
      <left/>
      <right/>
      <top style="thin">
        <color theme="4" tint="0.39994506668294322"/>
      </top>
      <bottom style="thin">
        <color rgb="FF0070C0"/>
      </bottom>
      <diagonal/>
    </border>
    <border>
      <left/>
      <right/>
      <top style="thin">
        <color rgb="FF0070C0"/>
      </top>
      <bottom/>
      <diagonal/>
    </border>
  </borders>
  <cellStyleXfs count="3">
    <xf numFmtId="0" fontId="0" fillId="0" borderId="0"/>
    <xf numFmtId="164" fontId="5" fillId="0" borderId="0"/>
    <xf numFmtId="9" fontId="13" fillId="0" borderId="0" applyFont="0" applyFill="0" applyBorder="0" applyAlignment="0" applyProtection="0"/>
  </cellStyleXfs>
  <cellXfs count="96">
    <xf numFmtId="0" fontId="0" fillId="0" borderId="0" xfId="0"/>
    <xf numFmtId="0" fontId="0" fillId="4" borderId="0" xfId="0" applyFill="1"/>
    <xf numFmtId="166" fontId="2" fillId="4" borderId="4" xfId="1" applyNumberFormat="1" applyFont="1" applyFill="1" applyBorder="1" applyAlignment="1">
      <alignment horizontal="center" vertical="top"/>
    </xf>
    <xf numFmtId="166" fontId="2" fillId="4" borderId="6" xfId="1" applyNumberFormat="1" applyFont="1" applyFill="1" applyBorder="1" applyAlignment="1">
      <alignment horizontal="center" vertical="top"/>
    </xf>
    <xf numFmtId="0" fontId="1" fillId="6" borderId="2" xfId="0" applyFont="1" applyFill="1" applyBorder="1" applyAlignment="1">
      <alignment horizontal="left" vertical="top"/>
    </xf>
    <xf numFmtId="0" fontId="2" fillId="6" borderId="8" xfId="0" applyFont="1" applyFill="1" applyBorder="1" applyAlignment="1">
      <alignment horizontal="left" vertical="top"/>
    </xf>
    <xf numFmtId="0" fontId="2" fillId="6" borderId="3" xfId="0" applyFont="1" applyFill="1" applyBorder="1" applyAlignment="1">
      <alignment horizontal="left" vertical="top"/>
    </xf>
    <xf numFmtId="0" fontId="3" fillId="4" borderId="0" xfId="0" applyFont="1" applyFill="1"/>
    <xf numFmtId="0" fontId="0" fillId="4" borderId="9" xfId="0" applyFill="1" applyBorder="1"/>
    <xf numFmtId="0" fontId="6" fillId="4" borderId="0" xfId="0" applyFont="1" applyFill="1"/>
    <xf numFmtId="0" fontId="0" fillId="4" borderId="8" xfId="0" applyFill="1" applyBorder="1"/>
    <xf numFmtId="14" fontId="0" fillId="3" borderId="7" xfId="0" applyNumberFormat="1" applyFill="1" applyBorder="1"/>
    <xf numFmtId="0" fontId="7" fillId="4" borderId="0" xfId="0" applyFont="1" applyFill="1"/>
    <xf numFmtId="0" fontId="3" fillId="4" borderId="2" xfId="0" applyFont="1" applyFill="1" applyBorder="1"/>
    <xf numFmtId="0" fontId="3" fillId="4" borderId="4" xfId="0" applyFont="1" applyFill="1" applyBorder="1"/>
    <xf numFmtId="0" fontId="3" fillId="4" borderId="6" xfId="0" applyFont="1" applyFill="1" applyBorder="1"/>
    <xf numFmtId="0" fontId="0" fillId="3" borderId="5" xfId="0" applyFill="1" applyBorder="1"/>
    <xf numFmtId="165" fontId="0" fillId="3" borderId="5" xfId="0" applyNumberFormat="1" applyFill="1" applyBorder="1" applyAlignment="1">
      <alignment horizontal="right"/>
    </xf>
    <xf numFmtId="0" fontId="0" fillId="0" borderId="5" xfId="0" applyBorder="1"/>
    <xf numFmtId="0" fontId="0" fillId="0" borderId="10" xfId="0" applyBorder="1"/>
    <xf numFmtId="0" fontId="0" fillId="3" borderId="3" xfId="0" applyFill="1" applyBorder="1"/>
    <xf numFmtId="0" fontId="0" fillId="0" borderId="0" xfId="0" applyAlignment="1">
      <alignment wrapText="1"/>
    </xf>
    <xf numFmtId="0" fontId="0" fillId="0" borderId="0" xfId="0" applyAlignment="1">
      <alignment vertical="top"/>
    </xf>
    <xf numFmtId="0" fontId="3" fillId="0" borderId="0" xfId="0" applyFont="1"/>
    <xf numFmtId="0" fontId="3" fillId="0" borderId="0" xfId="0" applyFont="1" applyAlignment="1">
      <alignment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9" fillId="5" borderId="0" xfId="0" applyFont="1" applyFill="1" applyAlignment="1">
      <alignment wrapText="1"/>
    </xf>
    <xf numFmtId="0" fontId="9" fillId="9" borderId="0" xfId="0" applyFont="1" applyFill="1" applyAlignment="1">
      <alignment horizontal="center" wrapText="1"/>
    </xf>
    <xf numFmtId="0" fontId="9" fillId="8" borderId="0" xfId="0" applyFont="1" applyFill="1" applyAlignment="1">
      <alignment horizontal="center" wrapText="1"/>
    </xf>
    <xf numFmtId="0" fontId="9" fillId="8" borderId="0" xfId="0" applyFont="1" applyFill="1" applyAlignment="1">
      <alignment wrapText="1"/>
    </xf>
    <xf numFmtId="0" fontId="9" fillId="6" borderId="0" xfId="0" applyFont="1" applyFill="1" applyAlignment="1">
      <alignment wrapText="1"/>
    </xf>
    <xf numFmtId="0" fontId="9" fillId="4" borderId="0" xfId="0" applyFont="1" applyFill="1" applyAlignment="1">
      <alignment wrapText="1"/>
    </xf>
    <xf numFmtId="0" fontId="9" fillId="2" borderId="0" xfId="0" applyFont="1" applyFill="1" applyAlignment="1">
      <alignment wrapText="1"/>
    </xf>
    <xf numFmtId="0" fontId="9" fillId="2" borderId="0" xfId="0" applyFont="1" applyFill="1" applyAlignment="1" applyProtection="1">
      <alignment wrapText="1"/>
      <protection hidden="1"/>
    </xf>
    <xf numFmtId="0" fontId="9" fillId="0" borderId="0" xfId="0" applyFont="1" applyAlignment="1">
      <alignment wrapText="1"/>
    </xf>
    <xf numFmtId="0" fontId="10" fillId="0" borderId="1" xfId="0" applyFont="1" applyBorder="1"/>
    <xf numFmtId="14" fontId="10" fillId="0" borderId="1" xfId="0" applyNumberFormat="1" applyFont="1" applyBorder="1"/>
    <xf numFmtId="14" fontId="10" fillId="3" borderId="1" xfId="0" applyNumberFormat="1" applyFont="1" applyFill="1" applyBorder="1" applyAlignment="1">
      <alignment wrapText="1"/>
    </xf>
    <xf numFmtId="0" fontId="10" fillId="0" borderId="1" xfId="0" applyFont="1" applyBorder="1" applyAlignment="1">
      <alignment wrapText="1"/>
    </xf>
    <xf numFmtId="14" fontId="10" fillId="3" borderId="1" xfId="0" applyNumberFormat="1" applyFont="1" applyFill="1" applyBorder="1"/>
    <xf numFmtId="0" fontId="10" fillId="0" borderId="1" xfId="0" applyFont="1" applyBorder="1" applyAlignment="1">
      <alignment horizontal="left"/>
    </xf>
    <xf numFmtId="0" fontId="10" fillId="3" borderId="1" xfId="0" applyFont="1" applyFill="1" applyBorder="1" applyAlignment="1">
      <alignment horizontal="center" wrapText="1"/>
    </xf>
    <xf numFmtId="0" fontId="10" fillId="13" borderId="1" xfId="0" applyFont="1" applyFill="1" applyBorder="1" applyAlignment="1">
      <alignment horizontal="center" wrapText="1"/>
    </xf>
    <xf numFmtId="0" fontId="10" fillId="3" borderId="1" xfId="0" applyFont="1" applyFill="1" applyBorder="1" applyAlignment="1">
      <alignment vertical="top" wrapText="1"/>
    </xf>
    <xf numFmtId="0" fontId="10" fillId="3" borderId="1" xfId="0" applyFont="1" applyFill="1" applyBorder="1" applyAlignment="1">
      <alignment wrapText="1"/>
    </xf>
    <xf numFmtId="0" fontId="10" fillId="3" borderId="1" xfId="0" applyFont="1" applyFill="1" applyBorder="1"/>
    <xf numFmtId="0" fontId="10" fillId="0" borderId="1" xfId="0" applyFont="1" applyBorder="1" applyAlignment="1" applyProtection="1">
      <alignment wrapText="1"/>
      <protection hidden="1"/>
    </xf>
    <xf numFmtId="0" fontId="11" fillId="7" borderId="1" xfId="0" applyFont="1" applyFill="1" applyBorder="1" applyAlignment="1">
      <alignment wrapText="1"/>
    </xf>
    <xf numFmtId="0" fontId="10" fillId="7" borderId="1" xfId="0" applyFont="1" applyFill="1" applyBorder="1" applyAlignment="1">
      <alignment wrapText="1"/>
    </xf>
    <xf numFmtId="0" fontId="10" fillId="0" borderId="0" xfId="0" applyFont="1"/>
    <xf numFmtId="49" fontId="10" fillId="3" borderId="1" xfId="0" applyNumberFormat="1" applyFont="1" applyFill="1" applyBorder="1" applyAlignment="1">
      <alignment horizontal="center" wrapText="1"/>
    </xf>
    <xf numFmtId="0" fontId="10" fillId="13" borderId="1" xfId="0" applyFont="1" applyFill="1" applyBorder="1" applyAlignment="1">
      <alignment horizontal="center"/>
    </xf>
    <xf numFmtId="0" fontId="10" fillId="0" borderId="14" xfId="0" applyFont="1" applyBorder="1"/>
    <xf numFmtId="0" fontId="10" fillId="0" borderId="11" xfId="0" applyFont="1" applyBorder="1" applyAlignment="1">
      <alignment horizontal="left"/>
    </xf>
    <xf numFmtId="0" fontId="10" fillId="0" borderId="13" xfId="0" applyFont="1" applyBorder="1" applyAlignment="1">
      <alignment wrapText="1"/>
    </xf>
    <xf numFmtId="0" fontId="10" fillId="3" borderId="1" xfId="0" applyFont="1" applyFill="1" applyBorder="1" applyAlignment="1" applyProtection="1">
      <alignment wrapText="1"/>
      <protection hidden="1"/>
    </xf>
    <xf numFmtId="0" fontId="10" fillId="0" borderId="0" xfId="0" applyFont="1" applyAlignment="1">
      <alignment horizontal="left"/>
    </xf>
    <xf numFmtId="0" fontId="10" fillId="0" borderId="13" xfId="0" applyFont="1" applyBorder="1" applyAlignment="1">
      <alignment horizontal="left"/>
    </xf>
    <xf numFmtId="0" fontId="10" fillId="0" borderId="12" xfId="0" applyFont="1" applyBorder="1" applyAlignment="1">
      <alignment horizontal="left"/>
    </xf>
    <xf numFmtId="0" fontId="10" fillId="0" borderId="15" xfId="0" applyFont="1" applyBorder="1" applyAlignment="1">
      <alignment horizontal="left"/>
    </xf>
    <xf numFmtId="0" fontId="10" fillId="0" borderId="15" xfId="0" applyFont="1" applyBorder="1" applyAlignment="1">
      <alignment wrapText="1"/>
    </xf>
    <xf numFmtId="3" fontId="10" fillId="3" borderId="1" xfId="0" applyNumberFormat="1" applyFont="1" applyFill="1" applyBorder="1" applyAlignment="1">
      <alignment horizontal="center" wrapText="1"/>
    </xf>
    <xf numFmtId="0" fontId="10" fillId="12" borderId="0" xfId="0" applyFont="1" applyFill="1"/>
    <xf numFmtId="14" fontId="10" fillId="12" borderId="1" xfId="0" applyNumberFormat="1" applyFont="1" applyFill="1" applyBorder="1"/>
    <xf numFmtId="14" fontId="10" fillId="13" borderId="1" xfId="0" applyNumberFormat="1" applyFont="1" applyFill="1" applyBorder="1" applyAlignment="1">
      <alignment wrapText="1"/>
    </xf>
    <xf numFmtId="0" fontId="10" fillId="12" borderId="1" xfId="0" applyFont="1" applyFill="1" applyBorder="1" applyAlignment="1">
      <alignment wrapText="1"/>
    </xf>
    <xf numFmtId="0" fontId="10" fillId="12" borderId="13" xfId="0" applyFont="1" applyFill="1" applyBorder="1" applyAlignment="1">
      <alignment horizontal="left"/>
    </xf>
    <xf numFmtId="0" fontId="10" fillId="12" borderId="13" xfId="0" applyFont="1" applyFill="1" applyBorder="1" applyAlignment="1">
      <alignment wrapText="1"/>
    </xf>
    <xf numFmtId="3" fontId="10" fillId="13" borderId="1" xfId="0" applyNumberFormat="1" applyFont="1" applyFill="1" applyBorder="1" applyAlignment="1">
      <alignment horizontal="center" wrapText="1"/>
    </xf>
    <xf numFmtId="0" fontId="10" fillId="13" borderId="1" xfId="0" applyFont="1" applyFill="1" applyBorder="1" applyAlignment="1">
      <alignment wrapText="1"/>
    </xf>
    <xf numFmtId="0" fontId="10" fillId="13" borderId="1" xfId="0" applyFont="1" applyFill="1" applyBorder="1" applyAlignment="1">
      <alignment vertical="top" wrapText="1"/>
    </xf>
    <xf numFmtId="0" fontId="10" fillId="13" borderId="1" xfId="0" applyFont="1" applyFill="1" applyBorder="1" applyAlignment="1" applyProtection="1">
      <alignment wrapText="1"/>
      <protection hidden="1"/>
    </xf>
    <xf numFmtId="0" fontId="10" fillId="13" borderId="1" xfId="0" applyFont="1" applyFill="1" applyBorder="1"/>
    <xf numFmtId="0" fontId="10" fillId="12" borderId="1" xfId="0" applyFont="1" applyFill="1" applyBorder="1"/>
    <xf numFmtId="0" fontId="10" fillId="12" borderId="1" xfId="0" applyFont="1" applyFill="1" applyBorder="1" applyAlignment="1" applyProtection="1">
      <alignment wrapText="1"/>
      <protection hidden="1"/>
    </xf>
    <xf numFmtId="0" fontId="10" fillId="14" borderId="1" xfId="0" applyFont="1" applyFill="1" applyBorder="1" applyAlignment="1">
      <alignment wrapText="1"/>
    </xf>
    <xf numFmtId="9" fontId="10" fillId="3" borderId="1" xfId="0" applyNumberFormat="1" applyFont="1" applyFill="1" applyBorder="1" applyAlignment="1">
      <alignment horizontal="center" wrapText="1"/>
    </xf>
    <xf numFmtId="10" fontId="10" fillId="3" borderId="1" xfId="0" applyNumberFormat="1" applyFont="1" applyFill="1" applyBorder="1" applyAlignment="1">
      <alignment horizontal="center" wrapText="1"/>
    </xf>
    <xf numFmtId="0" fontId="10" fillId="0" borderId="13" xfId="0" applyFont="1" applyBorder="1" applyAlignment="1">
      <alignment horizontal="left" wrapText="1"/>
    </xf>
    <xf numFmtId="0" fontId="10" fillId="0" borderId="0" xfId="0" applyFont="1" applyAlignment="1">
      <alignment wrapText="1"/>
    </xf>
    <xf numFmtId="0" fontId="10" fillId="0" borderId="0" xfId="0" applyFont="1" applyAlignment="1">
      <alignment horizontal="center"/>
    </xf>
    <xf numFmtId="0" fontId="10" fillId="0" borderId="0" xfId="0" applyFont="1" applyProtection="1">
      <protection hidden="1"/>
    </xf>
    <xf numFmtId="0" fontId="10" fillId="3" borderId="1" xfId="0" applyFont="1" applyFill="1" applyBorder="1" applyAlignment="1">
      <alignment horizontal="left" vertical="top" wrapText="1"/>
    </xf>
    <xf numFmtId="0" fontId="12" fillId="10" borderId="0" xfId="0" applyFont="1" applyFill="1" applyAlignment="1">
      <alignment wrapText="1"/>
    </xf>
    <xf numFmtId="0" fontId="12" fillId="5" borderId="0" xfId="0" applyFont="1" applyFill="1" applyAlignment="1">
      <alignment wrapText="1"/>
    </xf>
    <xf numFmtId="0" fontId="12" fillId="5" borderId="0" xfId="0" applyFont="1" applyFill="1" applyAlignment="1">
      <alignment horizontal="left" wrapText="1"/>
    </xf>
    <xf numFmtId="10" fontId="10" fillId="3" borderId="1" xfId="2" applyNumberFormat="1" applyFont="1" applyFill="1" applyBorder="1" applyAlignment="1">
      <alignment horizontal="center" wrapText="1"/>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4" borderId="9" xfId="0" applyFill="1" applyBorder="1" applyAlignment="1">
      <alignment horizontal="left" vertical="top"/>
    </xf>
    <xf numFmtId="0" fontId="0" fillId="4" borderId="7" xfId="0" applyFill="1" applyBorder="1" applyAlignment="1">
      <alignment horizontal="left" vertical="top"/>
    </xf>
    <xf numFmtId="0" fontId="0" fillId="7" borderId="0" xfId="0" applyFill="1" applyAlignment="1">
      <alignment horizontal="left" vertical="top" wrapText="1"/>
    </xf>
    <xf numFmtId="0" fontId="0" fillId="7" borderId="5" xfId="0" applyFill="1" applyBorder="1" applyAlignment="1">
      <alignment horizontal="left" vertical="top" wrapText="1"/>
    </xf>
    <xf numFmtId="0" fontId="0" fillId="11" borderId="0" xfId="0" applyFill="1" applyAlignment="1">
      <alignment horizontal="left" vertical="top" wrapText="1"/>
    </xf>
    <xf numFmtId="0" fontId="0" fillId="11" borderId="5" xfId="0" applyFill="1" applyBorder="1" applyAlignment="1">
      <alignment horizontal="left" vertical="top" wrapText="1"/>
    </xf>
  </cellXfs>
  <cellStyles count="3">
    <cellStyle name="Normal" xfId="0" builtinId="0"/>
    <cellStyle name="Normal 5" xfId="1" xr:uid="{C00B14BD-9165-4D2E-A3FB-A505E9556B6D}"/>
    <cellStyle name="Percent" xfId="2" builtinId="5"/>
  </cellStyles>
  <dxfs count="37">
    <dxf>
      <font>
        <b val="0"/>
        <i val="0"/>
        <strike val="0"/>
        <condense val="0"/>
        <extend val="0"/>
        <outline val="0"/>
        <shadow val="0"/>
        <u val="none"/>
        <vertAlign val="baseline"/>
        <sz val="11"/>
        <color rgb="FF00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5"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general" vertical="bottom" textRotation="0" wrapText="1" indent="0" justifyLastLine="0" shrinkToFit="0" readingOrder="0"/>
      <border diagonalUp="0" diagonalDown="0">
        <left/>
        <right/>
        <top style="thin">
          <color theme="4" tint="0.39997558519241921"/>
        </top>
        <bottom/>
      </border>
      <protection locked="1" hidden="1"/>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border diagonalUp="0" diagonalDown="0">
        <left/>
        <right/>
        <top style="thin">
          <color theme="4" tint="0.39997558519241921"/>
        </top>
        <bottom/>
        <vertical/>
        <horizontal/>
      </border>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border diagonalUp="0" diagonalDown="0">
        <left/>
        <right/>
        <top style="thin">
          <color theme="4" tint="0.39997558519241921"/>
        </top>
        <bottom/>
      </border>
    </dxf>
    <dxf>
      <font>
        <strike val="0"/>
        <outline val="0"/>
        <shadow val="0"/>
        <u val="none"/>
        <vertAlign val="baseline"/>
        <sz val="11"/>
        <color rgb="FF00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numFmt numFmtId="0" formatCode="General"/>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general" vertical="top"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general" vertical="top"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center"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theme="7" tint="0.79998168889431442"/>
        </patternFill>
      </fill>
      <alignment horizontal="left"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solid">
          <fgColor indexed="64"/>
          <bgColor rgb="FFFFF2CC"/>
        </patternFill>
      </fill>
      <alignment horizontal="center" vertical="bottom" textRotation="0" wrapText="0"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numFmt numFmtId="0" formatCode="General"/>
      <fill>
        <patternFill patternType="none">
          <fgColor indexed="64"/>
          <bgColor auto="1"/>
        </patternFill>
      </fill>
      <alignment wrapText="1"/>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numFmt numFmtId="30" formatCode="@"/>
      <fill>
        <patternFill patternType="solid">
          <fgColor indexed="64"/>
          <bgColor theme="7" tint="0.79998168889431442"/>
        </patternFill>
      </fill>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numFmt numFmtId="0" formatCode="General"/>
      <fill>
        <patternFill patternType="none">
          <fgColor indexed="64"/>
          <bgColor auto="1"/>
        </patternFill>
      </fill>
      <alignment horizontal="left" vertical="bottom" textRotation="0"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numFmt numFmtId="19" formatCode="m/d/yyyy"/>
      <fill>
        <patternFill patternType="solid">
          <fgColor indexed="64"/>
          <bgColor theme="7" tint="0.79998168889431442"/>
        </patternFill>
      </fill>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numFmt numFmtId="0" formatCode="General"/>
      <fill>
        <patternFill patternType="none">
          <fgColor indexed="64"/>
          <bgColor auto="1"/>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numFmt numFmtId="19" formatCode="m/d/yyyy"/>
      <fill>
        <patternFill patternType="solid">
          <fgColor indexed="64"/>
          <bgColor theme="7" tint="0.79998168889431442"/>
        </patternFill>
      </fill>
      <alignment horizontal="general" vertical="bottom" textRotation="0" wrapText="1" indent="0" justifyLastLine="0" shrinkToFit="0" readingOrder="0"/>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numFmt numFmtId="19" formatCode="m/d/yyyy"/>
      <fill>
        <patternFill patternType="none">
          <fgColor indexed="64"/>
          <bgColor auto="1"/>
        </patternFill>
      </fill>
      <border diagonalUp="0" diagonalDown="0">
        <left/>
        <right/>
        <top style="thin">
          <color theme="4" tint="0.39997558519241921"/>
        </top>
        <bottom/>
      </border>
    </dxf>
    <dxf>
      <font>
        <b val="0"/>
        <i val="0"/>
        <strike val="0"/>
        <condense val="0"/>
        <extend val="0"/>
        <outline val="0"/>
        <shadow val="0"/>
        <u val="none"/>
        <vertAlign val="baseline"/>
        <sz val="11"/>
        <color rgb="FF000000"/>
        <name val="Calibri"/>
        <family val="2"/>
        <scheme val="minor"/>
      </font>
      <fill>
        <patternFill patternType="none">
          <fgColor indexed="64"/>
          <bgColor indexed="65"/>
        </patternFill>
      </fill>
      <border diagonalUp="0" diagonalDown="0">
        <left/>
        <right/>
        <top style="thin">
          <color theme="4" tint="0.39997558519241921"/>
        </top>
        <bottom/>
        <vertical/>
        <horizontal/>
      </border>
    </dxf>
    <dxf>
      <border outline="0">
        <left style="thin">
          <color theme="4" tint="0.39997558519241921"/>
        </left>
        <right style="thin">
          <color theme="4" tint="0.39997558519241921"/>
        </right>
        <top style="thin">
          <color theme="4" tint="0.39997558519241921"/>
        </top>
        <bottom style="thin">
          <color theme="4" tint="0.39997558519241921"/>
        </bottom>
      </border>
    </dxf>
    <dxf>
      <font>
        <b val="0"/>
        <i val="0"/>
        <strike val="0"/>
        <condense val="0"/>
        <extend val="0"/>
        <outline val="0"/>
        <shadow val="0"/>
        <u val="none"/>
        <vertAlign val="baseline"/>
        <sz val="11"/>
        <color rgb="FF000000"/>
        <name val="Calibri"/>
        <family val="2"/>
        <scheme val="minor"/>
      </font>
      <fill>
        <patternFill patternType="none">
          <fgColor indexed="64"/>
          <bgColor auto="1"/>
        </patternFill>
      </fill>
    </dxf>
    <dxf>
      <font>
        <b/>
        <i val="0"/>
        <strike val="0"/>
        <condense val="0"/>
        <extend val="0"/>
        <outline val="0"/>
        <shadow val="0"/>
        <u val="none"/>
        <vertAlign val="baseline"/>
        <sz val="11"/>
        <color rgb="FF000000"/>
        <name val="Calibri"/>
        <family val="2"/>
        <scheme val="minor"/>
      </font>
      <fill>
        <patternFill patternType="none">
          <fgColor indexed="64"/>
          <bgColor auto="1"/>
        </patternFill>
      </fill>
      <alignment horizontal="general" vertical="bottom" textRotation="0" wrapText="1" indent="0" justifyLastLine="0" shrinkToFit="0" readingOrder="0"/>
    </dxf>
  </dxfs>
  <tableStyles count="0" defaultTableStyle="TableStyleMedium2" defaultPivotStyle="PivotStyleLight16"/>
  <colors>
    <mruColors>
      <color rgb="FFF547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343395</xdr:colOff>
      <xdr:row>0</xdr:row>
      <xdr:rowOff>95250</xdr:rowOff>
    </xdr:from>
    <xdr:to>
      <xdr:col>11</xdr:col>
      <xdr:colOff>87179</xdr:colOff>
      <xdr:row>5</xdr:row>
      <xdr:rowOff>121954</xdr:rowOff>
    </xdr:to>
    <xdr:pic>
      <xdr:nvPicPr>
        <xdr:cNvPr id="2" name="Picture 1">
          <a:extLst>
            <a:ext uri="{FF2B5EF4-FFF2-40B4-BE49-F238E27FC236}">
              <a16:creationId xmlns:a16="http://schemas.microsoft.com/office/drawing/2014/main" id="{31A482A8-88EF-4568-9304-6A4C648727E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2754470" y="95250"/>
          <a:ext cx="1568351" cy="1473445"/>
        </a:xfrm>
        <a:prstGeom prst="rect">
          <a:avLst/>
        </a:prstGeom>
        <a:noFill/>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3B98BA3-BB55-4CE0-BE6C-42FBB1BF44BC}" name="Table2" displayName="Table2" ref="A1:AH110" totalsRowShown="0" headerRowDxfId="36" dataDxfId="35" tableBorderDxfId="34">
  <autoFilter ref="A1:AH110" xr:uid="{6F179580-66DC-446F-8275-C228154B1D10}"/>
  <tableColumns count="34">
    <tableColumn id="1" xr3:uid="{7CD308CA-CF75-42E7-83CD-995EADFB1660}" name="UtilityID" dataDxfId="33">
      <calculatedColumnFormula>'READ ME FIRST'!$D$12</calculatedColumnFormula>
    </tableColumn>
    <tableColumn id="2" xr3:uid="{EDCF039C-CB72-4939-9915-25F1F7DD4154}" name="Submission Date" dataDxfId="32">
      <calculatedColumnFormula>'READ ME FIRST'!$D$15</calculatedColumnFormula>
    </tableColumn>
    <tableColumn id="24" xr3:uid="{A09D8CCB-E5CC-40A9-B603-E24F9E293C1B}" name="WMPInitiativeCategory" dataDxfId="31"/>
    <tableColumn id="27" xr3:uid="{8A3A81F2-656E-46A0-9FAC-CF1350D741FF}" name="WMPInitiativeCategory#" dataDxfId="30">
      <calculatedColumnFormula>IF(Table2[[#This Row],[WMPInitiativeCategory]]="", "",INDEX('Initiative mapping-DO NOT EDIT'!$H$3:$H$12, MATCH(Table2[[#This Row],[WMPInitiativeCategory]],'Initiative mapping-DO NOT EDIT'!$G$3:$G$12,0)))</calculatedColumnFormula>
    </tableColumn>
    <tableColumn id="22" xr3:uid="{A716A7C6-A265-44B7-8547-DDDBA6C56714}" name="WMPInitiativeActivity" dataDxfId="29"/>
    <tableColumn id="23" xr3:uid="{55917CB9-43FA-44D1-B11D-105AF69299A8}" name="ActivityNameifOther" dataDxfId="28"/>
    <tableColumn id="20" xr3:uid="{5A9FE6D6-4632-48A0-9685-2DCD654AABD0}" name="WMPInitiativeActivity#" dataDxfId="27">
      <calculatedColumnFormula>IF(Table2[[#This Row],[WMPInitiativeActivity]]="","x",IF(Table2[[#This Row],[WMPInitiativeActivity]]="other", Table2[[#This Row],[ActivityNameifOther]], INDEX('Initiative mapping-DO NOT EDIT'!$C$3:$C$89,MATCH(Table2[[#This Row],[WMPInitiativeActivity]],'Initiative mapping-DO NOT EDIT'!$D$3:$D$89,0))))</calculatedColumnFormula>
    </tableColumn>
    <tableColumn id="25" xr3:uid="{1B1FC218-C4C7-4576-AAB1-AF6A46C11DB6}" name="WMPInitiativeActivity2" dataDxfId="26"/>
    <tableColumn id="26" xr3:uid="{73284CC7-8A25-45CA-AD19-AF51BDF7768E}" name="InitiativeActivityID" dataDxfId="25"/>
    <tableColumn id="10" xr3:uid="{028AF6E4-3AA4-4AF7-B01E-95921E821672}" name="WMPInitiativeCode" dataDxfId="24">
      <calculatedColumnFormula>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calculatedColumnFormula>
    </tableColumn>
    <tableColumn id="12" xr3:uid="{44EC5F77-1B07-481D-9B97-85B6880C38E1}" name="WMPPageNumber" dataDxfId="23"/>
    <tableColumn id="13" xr3:uid="{06F61713-68D1-481D-9DBD-C1474C444AD3}" name="QuantTargetUnits2" dataDxfId="22"/>
    <tableColumn id="28" xr3:uid="{978D3C19-4A04-48BD-BC86-E37CA7B75004}" name="AnnualQuantTarget" dataDxfId="21"/>
    <tableColumn id="19" xr3:uid="{56359035-61DA-4671-A4B8-11FBDA3A0D7A}" name="ProjectedQuantProgressQ1" dataDxfId="20"/>
    <tableColumn id="6" xr3:uid="{446F8A61-7F1C-4EBC-979A-6C41A5049A60}" name="ProjectedQuantProgressQ1-2" dataDxfId="19"/>
    <tableColumn id="5" xr3:uid="{6DA46C3E-A428-4A39-8949-8602809D3DFE}" name="ProjectedQuantProgressQ1-3" dataDxfId="18"/>
    <tableColumn id="3" xr3:uid="{B615D7EB-4C27-4CA6-A6CB-B0C5F99807CA}" name="ProjectedQuantProgressQ1-4" dataDxfId="17"/>
    <tableColumn id="29" xr3:uid="{03BFA9E3-C43B-4F24-9EEB-7C00047B6759}" name="QuantActualProgressQ1" dataDxfId="16"/>
    <tableColumn id="33" xr3:uid="{35818375-F598-4C0E-8709-98D5153E5DAB}" name="QuantActualProgressQ1-2" dataDxfId="15"/>
    <tableColumn id="32" xr3:uid="{E329D803-BF5F-42D8-BFE5-11DD19D1725F}" name="QuantActualProgressQ1-3" dataDxfId="14"/>
    <tableColumn id="31" xr3:uid="{6E83DA97-123B-4622-ABE3-9D7AFA066D65}" name="QuantActualProgressQ1-4" dataDxfId="13"/>
    <tableColumn id="37" xr3:uid="{02B6146C-B8E5-40F9-BED2-58C0FF41AC40}" name="AnnualQualTarget" dataDxfId="12"/>
    <tableColumn id="21" xr3:uid="{2030DED1-037A-4EBC-9B4F-BBFCB1ECCB2E}" name="QualActualProgressQ1" dataDxfId="11"/>
    <tableColumn id="17" xr3:uid="{1BD66C6D-A223-452A-8A6B-6816009D567B}" name="QualActualProgressQ1-2" dataDxfId="10"/>
    <tableColumn id="11" xr3:uid="{220CA361-D7E9-4A3A-B469-DED3FE9C90D4}" name="QualActualProgressQ1-3" dataDxfId="9"/>
    <tableColumn id="4" xr3:uid="{C79BDD0F-6D82-4239-A2E3-849DF54D89C9}" name="QualActualProgressQ1-4" dataDxfId="8"/>
    <tableColumn id="36" xr3:uid="{4671B91B-B7A9-40A6-B681-156B3ACE5F03}" name="Status" dataDxfId="7"/>
    <tableColumn id="18" xr3:uid="{CDA9DF38-AB2C-434E-A5D5-F26DCDA27E97}" name="CorrectiveActionsIfDelayed" dataDxfId="6"/>
    <tableColumn id="7" xr3:uid="{B8CC0850-9E3F-48DF-AFA5-57AB7FAFDDEB}" name="REFERENCE: Compliance Branch Requirements --&gt;" dataDxfId="5"/>
    <tableColumn id="9" xr3:uid="{03742BE5-BDBF-4906-9234-3F3FCB6985F9}" name="Audit" dataDxfId="4"/>
    <tableColumn id="8" xr3:uid="{C6B6AD27-BE5A-466A-A260-A90CE1ECE83D}" name="Audit File Documentation Requested" dataDxfId="3"/>
    <tableColumn id="14" xr3:uid="{90CC2BBB-DEF3-4CD8-A081-A39704FCF59A}" name="FolderLink" dataDxfId="2"/>
    <tableColumn id="15" xr3:uid="{03250689-0823-4F33-9AE1-E3B2B4864DDC}" name="PersonInChargeName" dataDxfId="1"/>
    <tableColumn id="16" xr3:uid="{D8C3E3BA-238B-443F-BB92-6305DEEF7DEC}" name="PersonInChargeEmail" dataDxfId="0"/>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7591F-C477-4276-A39D-6DF12BDC9432}">
  <sheetPr>
    <tabColor rgb="FFFFC000"/>
    <pageSetUpPr fitToPage="1"/>
  </sheetPr>
  <dimension ref="B1:H50"/>
  <sheetViews>
    <sheetView showGridLines="0" topLeftCell="B13" zoomScale="80" zoomScaleNormal="80" workbookViewId="0">
      <selection activeCell="E23" sqref="E23"/>
    </sheetView>
  </sheetViews>
  <sheetFormatPr defaultColWidth="8.6640625" defaultRowHeight="14.4" x14ac:dyDescent="0.3"/>
  <cols>
    <col min="1" max="1" width="7.5546875" customWidth="1"/>
    <col min="2" max="2" width="19.44140625" customWidth="1"/>
    <col min="3" max="3" width="22.33203125" customWidth="1"/>
    <col min="4" max="4" width="24.5546875" bestFit="1" customWidth="1"/>
    <col min="5" max="5" width="112.109375" customWidth="1"/>
    <col min="6" max="6" width="13.5546875" customWidth="1"/>
    <col min="7" max="7" width="18.88671875" customWidth="1"/>
    <col min="8" max="8" width="7.88671875" customWidth="1"/>
  </cols>
  <sheetData>
    <row r="1" spans="2:8" s="1" customFormat="1" ht="25.8" x14ac:dyDescent="0.5">
      <c r="B1" s="9" t="s">
        <v>0</v>
      </c>
    </row>
    <row r="2" spans="2:8" s="1" customFormat="1" ht="14.7" customHeight="1" x14ac:dyDescent="0.5">
      <c r="B2" s="9"/>
    </row>
    <row r="3" spans="2:8" s="1" customFormat="1" ht="14.7" customHeight="1" thickBot="1" x14ac:dyDescent="0.4">
      <c r="B3" s="12"/>
    </row>
    <row r="4" spans="2:8" s="1" customFormat="1" x14ac:dyDescent="0.3">
      <c r="B4" s="4" t="s">
        <v>1</v>
      </c>
      <c r="C4" s="5"/>
      <c r="D4" s="5"/>
      <c r="E4" s="5"/>
      <c r="F4" s="5"/>
      <c r="G4" s="5"/>
      <c r="H4" s="6"/>
    </row>
    <row r="5" spans="2:8" s="1" customFormat="1" ht="44.7" customHeight="1" x14ac:dyDescent="0.3">
      <c r="B5" s="2">
        <v>1</v>
      </c>
      <c r="C5" s="88" t="s">
        <v>2</v>
      </c>
      <c r="D5" s="88"/>
      <c r="E5" s="88"/>
      <c r="F5" s="88"/>
      <c r="G5" s="88"/>
      <c r="H5" s="89"/>
    </row>
    <row r="6" spans="2:8" s="1" customFormat="1" ht="44.7" customHeight="1" x14ac:dyDescent="0.3">
      <c r="B6" s="2">
        <v>2</v>
      </c>
      <c r="C6" s="92" t="s">
        <v>3</v>
      </c>
      <c r="D6" s="92"/>
      <c r="E6" s="92"/>
      <c r="F6" s="92"/>
      <c r="G6" s="92"/>
      <c r="H6" s="93"/>
    </row>
    <row r="7" spans="2:8" s="1" customFormat="1" ht="44.7" customHeight="1" x14ac:dyDescent="0.3">
      <c r="B7" s="2">
        <v>3</v>
      </c>
      <c r="C7" s="94" t="s">
        <v>4</v>
      </c>
      <c r="D7" s="94"/>
      <c r="E7" s="94"/>
      <c r="F7" s="94"/>
      <c r="G7" s="94"/>
      <c r="H7" s="95"/>
    </row>
    <row r="8" spans="2:8" s="1" customFormat="1" ht="44.7" customHeight="1" thickBot="1" x14ac:dyDescent="0.35">
      <c r="B8" s="3">
        <v>4</v>
      </c>
      <c r="C8" s="90" t="s">
        <v>5</v>
      </c>
      <c r="D8" s="90"/>
      <c r="E8" s="90"/>
      <c r="F8" s="90"/>
      <c r="G8" s="90"/>
      <c r="H8" s="91"/>
    </row>
    <row r="9" spans="2:8" s="1" customFormat="1" ht="26.7" customHeight="1" x14ac:dyDescent="0.3"/>
    <row r="10" spans="2:8" s="1" customFormat="1" ht="18" customHeight="1" x14ac:dyDescent="0.3"/>
    <row r="11" spans="2:8" s="1" customFormat="1" ht="18" customHeight="1" thickBot="1" x14ac:dyDescent="0.35">
      <c r="B11" s="7" t="s">
        <v>6</v>
      </c>
    </row>
    <row r="12" spans="2:8" s="1" customFormat="1" ht="18" customHeight="1" x14ac:dyDescent="0.3">
      <c r="B12" s="13" t="s">
        <v>7</v>
      </c>
      <c r="C12" s="10"/>
      <c r="D12" s="20" t="s">
        <v>8</v>
      </c>
      <c r="E12" s="7"/>
    </row>
    <row r="13" spans="2:8" s="1" customFormat="1" x14ac:dyDescent="0.3">
      <c r="B13" s="14" t="s">
        <v>9</v>
      </c>
      <c r="D13" s="16">
        <v>2022</v>
      </c>
    </row>
    <row r="14" spans="2:8" s="1" customFormat="1" x14ac:dyDescent="0.3">
      <c r="B14" s="14" t="s">
        <v>10</v>
      </c>
      <c r="D14" s="17" t="s">
        <v>11</v>
      </c>
    </row>
    <row r="15" spans="2:8" s="1" customFormat="1" ht="15" thickBot="1" x14ac:dyDescent="0.35">
      <c r="B15" s="15" t="s">
        <v>12</v>
      </c>
      <c r="C15" s="8"/>
      <c r="D15" s="11">
        <v>44683</v>
      </c>
    </row>
    <row r="16" spans="2:8" ht="15" thickBot="1" x14ac:dyDescent="0.35"/>
    <row r="17" spans="2:8" x14ac:dyDescent="0.3">
      <c r="B17" s="4" t="s">
        <v>13</v>
      </c>
      <c r="C17" s="5"/>
      <c r="D17" s="5"/>
      <c r="E17" s="5"/>
      <c r="F17" s="5"/>
      <c r="G17" s="5"/>
      <c r="H17" s="6"/>
    </row>
    <row r="18" spans="2:8" x14ac:dyDescent="0.3">
      <c r="B18" s="2"/>
      <c r="H18" s="18"/>
    </row>
    <row r="19" spans="2:8" ht="28.8" x14ac:dyDescent="0.3">
      <c r="B19" s="2"/>
      <c r="C19" s="23" t="s">
        <v>14</v>
      </c>
      <c r="D19" s="23" t="s">
        <v>15</v>
      </c>
      <c r="E19" s="23" t="s">
        <v>16</v>
      </c>
      <c r="F19" s="23" t="s">
        <v>17</v>
      </c>
      <c r="G19" s="24" t="s">
        <v>18</v>
      </c>
      <c r="H19" s="18"/>
    </row>
    <row r="20" spans="2:8" x14ac:dyDescent="0.3">
      <c r="B20" s="2"/>
      <c r="C20" s="22" t="s">
        <v>19</v>
      </c>
      <c r="D20" s="22" t="s">
        <v>20</v>
      </c>
      <c r="E20" s="21" t="s">
        <v>21</v>
      </c>
      <c r="F20" t="s">
        <v>22</v>
      </c>
      <c r="G20" t="s">
        <v>11</v>
      </c>
      <c r="H20" s="18"/>
    </row>
    <row r="21" spans="2:8" x14ac:dyDescent="0.3">
      <c r="B21" s="2"/>
      <c r="C21" s="22" t="s">
        <v>23</v>
      </c>
      <c r="D21" s="22" t="s">
        <v>12</v>
      </c>
      <c r="E21" s="21" t="s">
        <v>24</v>
      </c>
      <c r="F21" t="s">
        <v>25</v>
      </c>
      <c r="G21" t="s">
        <v>11</v>
      </c>
      <c r="H21" s="18"/>
    </row>
    <row r="22" spans="2:8" x14ac:dyDescent="0.3">
      <c r="B22" s="2"/>
      <c r="C22" s="22" t="s">
        <v>26</v>
      </c>
      <c r="D22" s="22" t="s">
        <v>27</v>
      </c>
      <c r="E22" s="21" t="s">
        <v>28</v>
      </c>
      <c r="F22" t="s">
        <v>22</v>
      </c>
      <c r="G22" t="s">
        <v>11</v>
      </c>
      <c r="H22" s="18"/>
    </row>
    <row r="23" spans="2:8" x14ac:dyDescent="0.3">
      <c r="B23" s="2"/>
      <c r="C23" s="22" t="s">
        <v>29</v>
      </c>
      <c r="D23" s="22" t="s">
        <v>30</v>
      </c>
      <c r="E23" s="21" t="s">
        <v>31</v>
      </c>
      <c r="F23" t="s">
        <v>32</v>
      </c>
      <c r="G23" t="s">
        <v>11</v>
      </c>
      <c r="H23" s="18"/>
    </row>
    <row r="24" spans="2:8" x14ac:dyDescent="0.3">
      <c r="B24" s="2"/>
      <c r="C24" s="22" t="s">
        <v>33</v>
      </c>
      <c r="D24" s="22" t="s">
        <v>34</v>
      </c>
      <c r="E24" s="21" t="s">
        <v>35</v>
      </c>
      <c r="F24" t="s">
        <v>22</v>
      </c>
      <c r="G24" t="s">
        <v>11</v>
      </c>
      <c r="H24" s="18"/>
    </row>
    <row r="25" spans="2:8" x14ac:dyDescent="0.3">
      <c r="B25" s="2"/>
      <c r="C25" s="22" t="s">
        <v>36</v>
      </c>
      <c r="D25" s="22" t="s">
        <v>37</v>
      </c>
      <c r="E25" s="21" t="s">
        <v>38</v>
      </c>
      <c r="F25" t="s">
        <v>22</v>
      </c>
      <c r="G25" t="s">
        <v>11</v>
      </c>
      <c r="H25" s="18"/>
    </row>
    <row r="26" spans="2:8" x14ac:dyDescent="0.3">
      <c r="B26" s="2"/>
      <c r="C26" s="22" t="s">
        <v>39</v>
      </c>
      <c r="D26" s="22" t="s">
        <v>40</v>
      </c>
      <c r="E26" s="21" t="s">
        <v>41</v>
      </c>
      <c r="F26" t="s">
        <v>42</v>
      </c>
      <c r="G26" t="s">
        <v>11</v>
      </c>
      <c r="H26" s="18"/>
    </row>
    <row r="27" spans="2:8" x14ac:dyDescent="0.3">
      <c r="B27" s="2"/>
      <c r="C27" s="22" t="s">
        <v>43</v>
      </c>
      <c r="D27" s="22" t="s">
        <v>44</v>
      </c>
      <c r="E27" s="21" t="s">
        <v>45</v>
      </c>
      <c r="F27" t="s">
        <v>22</v>
      </c>
      <c r="G27" t="s">
        <v>11</v>
      </c>
      <c r="H27" s="18"/>
    </row>
    <row r="28" spans="2:8" ht="56.7" customHeight="1" x14ac:dyDescent="0.3">
      <c r="B28" s="2"/>
      <c r="C28" s="22" t="s">
        <v>46</v>
      </c>
      <c r="D28" s="22" t="s">
        <v>47</v>
      </c>
      <c r="E28" s="21" t="s">
        <v>48</v>
      </c>
      <c r="F28" t="s">
        <v>22</v>
      </c>
      <c r="G28" t="s">
        <v>11</v>
      </c>
      <c r="H28" s="18"/>
    </row>
    <row r="29" spans="2:8" ht="72" x14ac:dyDescent="0.3">
      <c r="B29" s="2"/>
      <c r="C29" s="22" t="s">
        <v>49</v>
      </c>
      <c r="D29" s="22" t="s">
        <v>50</v>
      </c>
      <c r="E29" s="21" t="s">
        <v>51</v>
      </c>
      <c r="F29" t="s">
        <v>22</v>
      </c>
      <c r="G29" t="s">
        <v>11</v>
      </c>
      <c r="H29" s="18"/>
    </row>
    <row r="30" spans="2:8" x14ac:dyDescent="0.3">
      <c r="B30" s="2"/>
      <c r="C30" s="22" t="s">
        <v>52</v>
      </c>
      <c r="D30" s="22" t="s">
        <v>53</v>
      </c>
      <c r="E30" s="21" t="s">
        <v>54</v>
      </c>
      <c r="F30" t="s">
        <v>32</v>
      </c>
      <c r="G30" t="s">
        <v>11</v>
      </c>
      <c r="H30" s="18"/>
    </row>
    <row r="31" spans="2:8" ht="28.8" x14ac:dyDescent="0.3">
      <c r="B31" s="2"/>
      <c r="C31" s="22" t="s">
        <v>55</v>
      </c>
      <c r="D31" s="22" t="s">
        <v>56</v>
      </c>
      <c r="E31" s="21" t="s">
        <v>57</v>
      </c>
      <c r="F31" t="s">
        <v>22</v>
      </c>
      <c r="G31" t="s">
        <v>11</v>
      </c>
      <c r="H31" s="18"/>
    </row>
    <row r="32" spans="2:8" x14ac:dyDescent="0.3">
      <c r="B32" s="2"/>
      <c r="C32" s="22" t="s">
        <v>58</v>
      </c>
      <c r="D32" s="22" t="s">
        <v>59</v>
      </c>
      <c r="E32" s="21" t="s">
        <v>60</v>
      </c>
      <c r="F32" t="s">
        <v>32</v>
      </c>
      <c r="G32" t="s">
        <v>11</v>
      </c>
      <c r="H32" s="18"/>
    </row>
    <row r="33" spans="2:8" x14ac:dyDescent="0.3">
      <c r="B33" s="2"/>
      <c r="C33" s="22" t="s">
        <v>61</v>
      </c>
      <c r="D33" s="22" t="s">
        <v>62</v>
      </c>
      <c r="E33" s="21" t="s">
        <v>63</v>
      </c>
      <c r="F33" t="s">
        <v>32</v>
      </c>
      <c r="G33" t="s">
        <v>11</v>
      </c>
      <c r="H33" s="18"/>
    </row>
    <row r="34" spans="2:8" x14ac:dyDescent="0.3">
      <c r="B34" s="2"/>
      <c r="C34" s="22" t="s">
        <v>64</v>
      </c>
      <c r="D34" s="22" t="s">
        <v>65</v>
      </c>
      <c r="E34" s="21" t="s">
        <v>66</v>
      </c>
      <c r="F34" t="s">
        <v>32</v>
      </c>
      <c r="G34" t="s">
        <v>11</v>
      </c>
      <c r="H34" s="18"/>
    </row>
    <row r="35" spans="2:8" ht="28.8" x14ac:dyDescent="0.3">
      <c r="B35" s="2"/>
      <c r="C35" s="22" t="s">
        <v>67</v>
      </c>
      <c r="D35" s="22" t="s">
        <v>68</v>
      </c>
      <c r="E35" s="21" t="s">
        <v>69</v>
      </c>
      <c r="F35" t="s">
        <v>32</v>
      </c>
      <c r="G35" t="s">
        <v>11</v>
      </c>
      <c r="H35" s="18"/>
    </row>
    <row r="36" spans="2:8" x14ac:dyDescent="0.3">
      <c r="B36" s="2"/>
      <c r="C36" s="22" t="s">
        <v>70</v>
      </c>
      <c r="D36" s="22" t="s">
        <v>71</v>
      </c>
      <c r="E36" s="21" t="s">
        <v>72</v>
      </c>
      <c r="F36" t="s">
        <v>32</v>
      </c>
      <c r="G36" t="s">
        <v>11</v>
      </c>
      <c r="H36" s="18"/>
    </row>
    <row r="37" spans="2:8" x14ac:dyDescent="0.3">
      <c r="B37" s="2"/>
      <c r="C37" s="22" t="s">
        <v>73</v>
      </c>
      <c r="D37" s="22" t="s">
        <v>74</v>
      </c>
      <c r="E37" s="21" t="s">
        <v>75</v>
      </c>
      <c r="F37" t="s">
        <v>32</v>
      </c>
      <c r="G37" t="s">
        <v>11</v>
      </c>
      <c r="H37" s="18"/>
    </row>
    <row r="38" spans="2:8" x14ac:dyDescent="0.3">
      <c r="B38" s="2"/>
      <c r="C38" s="22" t="s">
        <v>76</v>
      </c>
      <c r="D38" s="22" t="s">
        <v>77</v>
      </c>
      <c r="E38" s="21" t="s">
        <v>78</v>
      </c>
      <c r="F38" t="s">
        <v>32</v>
      </c>
      <c r="G38" t="s">
        <v>79</v>
      </c>
      <c r="H38" s="18"/>
    </row>
    <row r="39" spans="2:8" x14ac:dyDescent="0.3">
      <c r="B39" s="2"/>
      <c r="C39" s="22" t="s">
        <v>80</v>
      </c>
      <c r="D39" s="22" t="s">
        <v>81</v>
      </c>
      <c r="E39" s="21" t="s">
        <v>82</v>
      </c>
      <c r="F39" t="s">
        <v>32</v>
      </c>
      <c r="G39" t="s">
        <v>83</v>
      </c>
      <c r="H39" s="18"/>
    </row>
    <row r="40" spans="2:8" x14ac:dyDescent="0.3">
      <c r="B40" s="2"/>
      <c r="C40" s="22" t="s">
        <v>84</v>
      </c>
      <c r="D40" s="22" t="s">
        <v>85</v>
      </c>
      <c r="E40" s="21" t="s">
        <v>86</v>
      </c>
      <c r="F40" t="s">
        <v>32</v>
      </c>
      <c r="G40" t="s">
        <v>87</v>
      </c>
      <c r="H40" s="18"/>
    </row>
    <row r="41" spans="2:8" ht="28.8" x14ac:dyDescent="0.3">
      <c r="B41" s="2"/>
      <c r="C41" s="22" t="s">
        <v>88</v>
      </c>
      <c r="D41" s="22" t="s">
        <v>89</v>
      </c>
      <c r="E41" s="21" t="s">
        <v>90</v>
      </c>
      <c r="F41" t="s">
        <v>22</v>
      </c>
      <c r="G41" t="s">
        <v>11</v>
      </c>
      <c r="H41" s="18"/>
    </row>
    <row r="42" spans="2:8" x14ac:dyDescent="0.3">
      <c r="B42" s="2"/>
      <c r="C42" s="22" t="s">
        <v>91</v>
      </c>
      <c r="D42" s="22" t="s">
        <v>92</v>
      </c>
      <c r="E42" s="21" t="s">
        <v>93</v>
      </c>
      <c r="F42" t="s">
        <v>22</v>
      </c>
      <c r="G42" t="s">
        <v>11</v>
      </c>
      <c r="H42" s="18"/>
    </row>
    <row r="43" spans="2:8" x14ac:dyDescent="0.3">
      <c r="B43" s="2"/>
      <c r="C43" s="22" t="s">
        <v>94</v>
      </c>
      <c r="D43" s="22" t="s">
        <v>95</v>
      </c>
      <c r="E43" s="21" t="s">
        <v>96</v>
      </c>
      <c r="F43" t="s">
        <v>22</v>
      </c>
      <c r="G43" t="s">
        <v>79</v>
      </c>
      <c r="H43" s="18"/>
    </row>
    <row r="44" spans="2:8" x14ac:dyDescent="0.3">
      <c r="B44" s="2"/>
      <c r="C44" s="22" t="s">
        <v>97</v>
      </c>
      <c r="D44" s="22" t="s">
        <v>98</v>
      </c>
      <c r="E44" s="21" t="s">
        <v>99</v>
      </c>
      <c r="F44" t="s">
        <v>22</v>
      </c>
      <c r="G44" t="s">
        <v>83</v>
      </c>
      <c r="H44" s="18"/>
    </row>
    <row r="45" spans="2:8" x14ac:dyDescent="0.3">
      <c r="B45" s="2"/>
      <c r="C45" s="22" t="s">
        <v>100</v>
      </c>
      <c r="D45" s="22" t="s">
        <v>101</v>
      </c>
      <c r="E45" s="21" t="s">
        <v>102</v>
      </c>
      <c r="F45" t="s">
        <v>22</v>
      </c>
      <c r="G45" t="s">
        <v>87</v>
      </c>
      <c r="H45" s="18"/>
    </row>
    <row r="46" spans="2:8" x14ac:dyDescent="0.3">
      <c r="B46" s="2"/>
      <c r="C46" s="22" t="s">
        <v>103</v>
      </c>
      <c r="D46" s="22" t="s">
        <v>104</v>
      </c>
      <c r="E46" s="21" t="s">
        <v>105</v>
      </c>
      <c r="F46" t="s">
        <v>22</v>
      </c>
      <c r="G46" t="s">
        <v>106</v>
      </c>
      <c r="H46" s="18"/>
    </row>
    <row r="47" spans="2:8" ht="28.8" x14ac:dyDescent="0.3">
      <c r="B47" s="2"/>
      <c r="C47" s="22" t="s">
        <v>107</v>
      </c>
      <c r="D47" s="22" t="s">
        <v>108</v>
      </c>
      <c r="E47" s="21" t="s">
        <v>109</v>
      </c>
      <c r="F47" t="s">
        <v>22</v>
      </c>
      <c r="G47" t="s">
        <v>110</v>
      </c>
      <c r="H47" s="18"/>
    </row>
    <row r="48" spans="2:8" x14ac:dyDescent="0.3">
      <c r="B48" s="2"/>
      <c r="C48" s="19" t="s">
        <v>111</v>
      </c>
      <c r="D48" s="19"/>
      <c r="E48" s="19"/>
      <c r="F48" s="19"/>
      <c r="H48" s="18"/>
    </row>
    <row r="49" spans="2:8" x14ac:dyDescent="0.3">
      <c r="B49" s="2"/>
      <c r="H49" s="18"/>
    </row>
    <row r="50" spans="2:8" ht="15" thickBot="1" x14ac:dyDescent="0.35">
      <c r="B50" s="3"/>
      <c r="C50" s="25"/>
      <c r="D50" s="25"/>
      <c r="E50" s="25"/>
      <c r="F50" s="25"/>
      <c r="G50" s="25"/>
      <c r="H50" s="26"/>
    </row>
  </sheetData>
  <mergeCells count="4">
    <mergeCell ref="C5:H5"/>
    <mergeCell ref="C8:H8"/>
    <mergeCell ref="C6:H6"/>
    <mergeCell ref="C7:H7"/>
  </mergeCells>
  <phoneticPr fontId="4" type="noConversion"/>
  <pageMargins left="0.7" right="0.7" top="0.75" bottom="0.75" header="0.3" footer="0.3"/>
  <pageSetup scale="45" fitToHeight="0" orientation="landscape"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D8DC67A-CA99-401D-BB82-3759F3B86B06}">
          <x14:formula1>
            <xm:f>'Initiative mapping-DO NOT EDIT'!$J$3:$J$10</xm:f>
          </x14:formula1>
          <xm:sqref>D12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01316-3F18-4B58-A8B1-6017E9906667}">
  <sheetPr>
    <tabColor theme="2" tint="-0.499984740745262"/>
    <pageSetUpPr fitToPage="1"/>
  </sheetPr>
  <dimension ref="A1:AH1048576"/>
  <sheetViews>
    <sheetView showGridLines="0" tabSelected="1" view="pageBreakPreview" zoomScale="80" zoomScaleNormal="60" zoomScaleSheetLayoutView="80" workbookViewId="0">
      <selection activeCell="X49" sqref="X49"/>
    </sheetView>
  </sheetViews>
  <sheetFormatPr defaultColWidth="9.109375" defaultRowHeight="48" customHeight="1" x14ac:dyDescent="0.3"/>
  <cols>
    <col min="1" max="1" width="10.33203125" style="50" customWidth="1"/>
    <col min="2" max="2" width="13.109375" style="50" customWidth="1"/>
    <col min="3" max="3" width="46.33203125" style="50" customWidth="1"/>
    <col min="4" max="4" width="13.33203125" style="50" customWidth="1"/>
    <col min="5" max="5" width="50" style="50" customWidth="1"/>
    <col min="6" max="6" width="21.88671875" style="50" customWidth="1"/>
    <col min="7" max="7" width="23.33203125" style="57" customWidth="1"/>
    <col min="8" max="8" width="52.88671875" style="50" customWidth="1"/>
    <col min="9" max="9" width="33" style="50" customWidth="1"/>
    <col min="10" max="10" width="95.88671875" style="80" customWidth="1"/>
    <col min="11" max="11" width="9.44140625" style="81" customWidth="1"/>
    <col min="12" max="12" width="24.6640625" style="57" customWidth="1"/>
    <col min="13" max="15" width="18.5546875" style="81" customWidth="1"/>
    <col min="16" max="18" width="24.109375" style="81" customWidth="1"/>
    <col min="19" max="19" width="31.6640625" style="81" customWidth="1"/>
    <col min="20" max="20" width="24.109375" style="50" hidden="1" customWidth="1"/>
    <col min="21" max="21" width="22.5546875" style="50" hidden="1" customWidth="1"/>
    <col min="22" max="22" width="62.109375" style="50" customWidth="1"/>
    <col min="23" max="23" width="68.33203125" style="50" customWidth="1"/>
    <col min="24" max="24" width="42.109375" style="50" customWidth="1"/>
    <col min="25" max="25" width="39.88671875" style="50" customWidth="1"/>
    <col min="26" max="26" width="22.44140625" style="82" customWidth="1"/>
    <col min="27" max="27" width="22.44140625" style="50" customWidth="1"/>
    <col min="28" max="28" width="90.6640625" style="50" customWidth="1"/>
    <col min="29" max="29" width="29.5546875" style="50" customWidth="1"/>
    <col min="30" max="30" width="14.44140625" style="50" customWidth="1"/>
    <col min="31" max="31" width="13.33203125" style="50" customWidth="1"/>
    <col min="32" max="32" width="14.6640625" style="50" customWidth="1"/>
    <col min="33" max="33" width="15.5546875" style="50" customWidth="1"/>
    <col min="34" max="16383" width="9.109375" style="50"/>
    <col min="16384" max="16384" width="9.109375" style="50" customWidth="1"/>
  </cols>
  <sheetData>
    <row r="1" spans="1:34" s="35" customFormat="1" ht="48" customHeight="1" x14ac:dyDescent="0.3">
      <c r="A1" s="85" t="s">
        <v>20</v>
      </c>
      <c r="B1" s="85" t="s">
        <v>12</v>
      </c>
      <c r="C1" s="85" t="s">
        <v>27</v>
      </c>
      <c r="D1" s="85" t="s">
        <v>30</v>
      </c>
      <c r="E1" s="85" t="s">
        <v>34</v>
      </c>
      <c r="F1" s="85" t="s">
        <v>37</v>
      </c>
      <c r="G1" s="86" t="s">
        <v>40</v>
      </c>
      <c r="H1" s="85" t="s">
        <v>112</v>
      </c>
      <c r="I1" s="85" t="s">
        <v>47</v>
      </c>
      <c r="J1" s="85" t="s">
        <v>50</v>
      </c>
      <c r="K1" s="86" t="s">
        <v>53</v>
      </c>
      <c r="L1" s="86" t="s">
        <v>113</v>
      </c>
      <c r="M1" s="28" t="s">
        <v>59</v>
      </c>
      <c r="N1" s="28" t="s">
        <v>62</v>
      </c>
      <c r="O1" s="28" t="s">
        <v>65</v>
      </c>
      <c r="P1" s="28" t="s">
        <v>68</v>
      </c>
      <c r="Q1" s="28" t="s">
        <v>71</v>
      </c>
      <c r="R1" s="29" t="s">
        <v>74</v>
      </c>
      <c r="S1" s="29" t="s">
        <v>77</v>
      </c>
      <c r="T1" s="30" t="s">
        <v>81</v>
      </c>
      <c r="U1" s="30" t="s">
        <v>85</v>
      </c>
      <c r="V1" s="31" t="s">
        <v>114</v>
      </c>
      <c r="W1" s="84" t="s">
        <v>115</v>
      </c>
      <c r="X1" s="84" t="s">
        <v>116</v>
      </c>
      <c r="Y1" s="84" t="s">
        <v>117</v>
      </c>
      <c r="Z1" s="84" t="s">
        <v>118</v>
      </c>
      <c r="AA1" s="85" t="s">
        <v>104</v>
      </c>
      <c r="AB1" s="85" t="s">
        <v>108</v>
      </c>
      <c r="AC1" s="32" t="s">
        <v>119</v>
      </c>
      <c r="AD1" s="33" t="s">
        <v>120</v>
      </c>
      <c r="AE1" s="34" t="s">
        <v>121</v>
      </c>
      <c r="AF1" s="27" t="s">
        <v>122</v>
      </c>
      <c r="AG1" s="27" t="s">
        <v>123</v>
      </c>
      <c r="AH1" s="27" t="s">
        <v>124</v>
      </c>
    </row>
    <row r="2" spans="1:34" ht="115.2" customHeight="1" x14ac:dyDescent="0.3">
      <c r="A2" s="36" t="str">
        <f>'READ ME FIRST'!$D$12</f>
        <v>SDGE</v>
      </c>
      <c r="B2" s="37">
        <f>'READ ME FIRST'!$D$15</f>
        <v>44683</v>
      </c>
      <c r="C2" s="38" t="s">
        <v>125</v>
      </c>
      <c r="D2" s="39" t="str">
        <f>IF(Table2[[#This Row],[WMPInitiativeCategory]]="", "",INDEX('Initiative mapping-DO NOT EDIT'!$H$3:$H$12, MATCH(Table2[[#This Row],[WMPInitiativeCategory]],'Initiative mapping-DO NOT EDIT'!$G$3:$G$12,0)))</f>
        <v>5.3.1.</v>
      </c>
      <c r="E2" s="38" t="s">
        <v>126</v>
      </c>
      <c r="F2" s="40"/>
      <c r="G2" s="41">
        <f>IF(Table2[[#This Row],[WMPInitiativeActivity]]="","x",IF(Table2[[#This Row],[WMPInitiativeActivity]]="other", Table2[[#This Row],[ActivityNameifOther]], INDEX('Initiative mapping-DO NOT EDIT'!$C$3:$C$89,MATCH(Table2[[#This Row],[WMPInitiativeActivity]],'Initiative mapping-DO NOT EDIT'!$D$3:$D$89,0))))</f>
        <v>1</v>
      </c>
      <c r="H2" s="38" t="s">
        <v>127</v>
      </c>
      <c r="I2" s="42" t="s">
        <v>128</v>
      </c>
      <c r="J2"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Mapping_A summarized risk map that shows the overall ignition probability and estimated wildfire consequence along the electric lines and equipment  _WMP.442_2022</v>
      </c>
      <c r="K2" s="43">
        <v>196</v>
      </c>
      <c r="L2" s="42" t="s">
        <v>129</v>
      </c>
      <c r="M2" s="42" t="s">
        <v>129</v>
      </c>
      <c r="N2" s="42" t="s">
        <v>129</v>
      </c>
      <c r="O2" s="42" t="s">
        <v>129</v>
      </c>
      <c r="P2" s="42" t="s">
        <v>129</v>
      </c>
      <c r="Q2" s="42" t="s">
        <v>129</v>
      </c>
      <c r="R2" s="42" t="s">
        <v>129</v>
      </c>
      <c r="S2" s="42" t="s">
        <v>129</v>
      </c>
      <c r="T2" s="42" t="s">
        <v>129</v>
      </c>
      <c r="U2" s="42" t="s">
        <v>129</v>
      </c>
      <c r="V2" s="44" t="s">
        <v>130</v>
      </c>
      <c r="W2" s="44" t="s">
        <v>131</v>
      </c>
      <c r="X2" s="44" t="s">
        <v>610</v>
      </c>
      <c r="Y2" s="45"/>
      <c r="Z2" s="45"/>
      <c r="AA2" s="46" t="s">
        <v>132</v>
      </c>
      <c r="AB2" s="45"/>
      <c r="AC2" s="36"/>
      <c r="AD2" s="36"/>
      <c r="AE2" s="47"/>
      <c r="AF2" s="48"/>
      <c r="AG2" s="49"/>
      <c r="AH2" s="49"/>
    </row>
    <row r="3" spans="1:34" ht="48" customHeight="1" x14ac:dyDescent="0.3">
      <c r="A3" s="36" t="str">
        <f>'READ ME FIRST'!$D$12</f>
        <v>SDGE</v>
      </c>
      <c r="B3" s="37">
        <f>'READ ME FIRST'!$D$15</f>
        <v>44683</v>
      </c>
      <c r="C3" s="38" t="s">
        <v>125</v>
      </c>
      <c r="D3" s="39" t="str">
        <f>IF(Table2[[#This Row],[WMPInitiativeCategory]]="", "",INDEX('Initiative mapping-DO NOT EDIT'!$H$3:$H$12, MATCH(Table2[[#This Row],[WMPInitiativeCategory]],'Initiative mapping-DO NOT EDIT'!$G$3:$G$12,0)))</f>
        <v>5.3.1.</v>
      </c>
      <c r="E3" s="38" t="s">
        <v>133</v>
      </c>
      <c r="F3" s="38"/>
      <c r="G3" s="41">
        <f>IF(Table2[[#This Row],[WMPInitiativeActivity]]="","x",IF(Table2[[#This Row],[WMPInitiativeActivity]]="other", Table2[[#This Row],[ActivityNameifOther]], INDEX('Initiative mapping-DO NOT EDIT'!$C$3:$C$89,MATCH(Table2[[#This Row],[WMPInitiativeActivity]],'Initiative mapping-DO NOT EDIT'!$D$3:$D$89,0))))</f>
        <v>2</v>
      </c>
      <c r="H3" s="38" t="s">
        <v>134</v>
      </c>
      <c r="I3" s="42" t="s">
        <v>135</v>
      </c>
      <c r="J3"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Mapping_Climate-driven risk map and modelling based on various relevant weather scenarios _WMP.443_2022</v>
      </c>
      <c r="K3" s="43">
        <v>200</v>
      </c>
      <c r="L3" s="42" t="s">
        <v>129</v>
      </c>
      <c r="M3" s="42" t="s">
        <v>129</v>
      </c>
      <c r="N3" s="42" t="s">
        <v>129</v>
      </c>
      <c r="O3" s="42" t="s">
        <v>129</v>
      </c>
      <c r="P3" s="42" t="s">
        <v>129</v>
      </c>
      <c r="Q3" s="42" t="s">
        <v>129</v>
      </c>
      <c r="R3" s="42" t="s">
        <v>129</v>
      </c>
      <c r="S3" s="42" t="s">
        <v>129</v>
      </c>
      <c r="T3" s="42" t="s">
        <v>129</v>
      </c>
      <c r="U3" s="42" t="s">
        <v>129</v>
      </c>
      <c r="V3" s="83" t="s">
        <v>129</v>
      </c>
      <c r="W3" s="83" t="s">
        <v>129</v>
      </c>
      <c r="X3" s="44" t="s">
        <v>129</v>
      </c>
      <c r="Y3" s="44" t="s">
        <v>129</v>
      </c>
      <c r="Z3" s="44" t="s">
        <v>129</v>
      </c>
      <c r="AA3" s="44" t="s">
        <v>129</v>
      </c>
      <c r="AB3" s="45"/>
      <c r="AC3" s="36"/>
      <c r="AD3" s="36"/>
      <c r="AE3" s="47"/>
      <c r="AF3" s="48"/>
      <c r="AG3" s="49"/>
      <c r="AH3" s="49"/>
    </row>
    <row r="4" spans="1:34" ht="48" customHeight="1" x14ac:dyDescent="0.3">
      <c r="A4" s="36" t="str">
        <f>'READ ME FIRST'!$D$12</f>
        <v>SDGE</v>
      </c>
      <c r="B4" s="37">
        <f>'READ ME FIRST'!$D$15</f>
        <v>44683</v>
      </c>
      <c r="C4" s="38" t="s">
        <v>125</v>
      </c>
      <c r="D4" s="39" t="str">
        <f>IF(Table2[[#This Row],[WMPInitiativeCategory]]="", "",INDEX('Initiative mapping-DO NOT EDIT'!$H$3:$H$12, MATCH(Table2[[#This Row],[WMPInitiativeCategory]],'Initiative mapping-DO NOT EDIT'!$G$3:$G$12,0)))</f>
        <v>5.3.1.</v>
      </c>
      <c r="E4" s="38" t="s">
        <v>136</v>
      </c>
      <c r="F4" s="38"/>
      <c r="G4" s="41">
        <f>IF(Table2[[#This Row],[WMPInitiativeActivity]]="","x",IF(Table2[[#This Row],[WMPInitiativeActivity]]="other", Table2[[#This Row],[ActivityNameifOther]], INDEX('Initiative mapping-DO NOT EDIT'!$C$3:$C$89,MATCH(Table2[[#This Row],[WMPInitiativeActivity]],'Initiative mapping-DO NOT EDIT'!$D$3:$D$89,0))))</f>
        <v>3</v>
      </c>
      <c r="H4" s="38" t="s">
        <v>137</v>
      </c>
      <c r="I4" s="42" t="s">
        <v>138</v>
      </c>
      <c r="J4"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Mapping_Ignition probability mapping showing the probability of ignition along the electric lines and equipment  _WMP.444_2022</v>
      </c>
      <c r="K4" s="43">
        <v>201</v>
      </c>
      <c r="L4" s="42" t="s">
        <v>129</v>
      </c>
      <c r="M4" s="42" t="s">
        <v>129</v>
      </c>
      <c r="N4" s="42" t="s">
        <v>129</v>
      </c>
      <c r="O4" s="42" t="s">
        <v>129</v>
      </c>
      <c r="P4" s="42" t="s">
        <v>129</v>
      </c>
      <c r="Q4" s="42" t="s">
        <v>129</v>
      </c>
      <c r="R4" s="42" t="s">
        <v>129</v>
      </c>
      <c r="S4" s="42" t="s">
        <v>129</v>
      </c>
      <c r="T4" s="42" t="s">
        <v>129</v>
      </c>
      <c r="U4" s="42" t="s">
        <v>129</v>
      </c>
      <c r="V4" s="83" t="s">
        <v>129</v>
      </c>
      <c r="W4" s="83" t="s">
        <v>129</v>
      </c>
      <c r="X4" s="44" t="s">
        <v>129</v>
      </c>
      <c r="Y4" s="44" t="s">
        <v>129</v>
      </c>
      <c r="Z4" s="44" t="s">
        <v>129</v>
      </c>
      <c r="AA4" s="44" t="s">
        <v>129</v>
      </c>
      <c r="AB4" s="45"/>
      <c r="AC4" s="36"/>
      <c r="AD4" s="36"/>
      <c r="AE4" s="47"/>
      <c r="AF4" s="48"/>
      <c r="AG4" s="49"/>
      <c r="AH4" s="49"/>
    </row>
    <row r="5" spans="1:34" ht="48" customHeight="1" x14ac:dyDescent="0.3">
      <c r="A5" s="36" t="str">
        <f>'READ ME FIRST'!$D$12</f>
        <v>SDGE</v>
      </c>
      <c r="B5" s="37">
        <f>'READ ME FIRST'!$D$15</f>
        <v>44683</v>
      </c>
      <c r="C5" s="38" t="s">
        <v>125</v>
      </c>
      <c r="D5" s="39" t="str">
        <f>IF(Table2[[#This Row],[WMPInitiativeCategory]]="", "",INDEX('Initiative mapping-DO NOT EDIT'!$H$3:$H$12, MATCH(Table2[[#This Row],[WMPInitiativeCategory]],'Initiative mapping-DO NOT EDIT'!$G$3:$G$12,0)))</f>
        <v>5.3.1.</v>
      </c>
      <c r="E5" s="38" t="s">
        <v>139</v>
      </c>
      <c r="F5" s="38"/>
      <c r="G5" s="41">
        <f>IF(Table2[[#This Row],[WMPInitiativeActivity]]="","x",IF(Table2[[#This Row],[WMPInitiativeActivity]]="other", Table2[[#This Row],[ActivityNameifOther]], INDEX('Initiative mapping-DO NOT EDIT'!$C$3:$C$89,MATCH(Table2[[#This Row],[WMPInitiativeActivity]],'Initiative mapping-DO NOT EDIT'!$D$3:$D$89,0))))</f>
        <v>4</v>
      </c>
      <c r="H5" s="38" t="s">
        <v>140</v>
      </c>
      <c r="I5" s="42" t="s">
        <v>141</v>
      </c>
      <c r="J5"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Mapping_Initiative mapping and estimation of wildfire and PSPS risk-reduction impact _WMP.445_2022</v>
      </c>
      <c r="K5" s="43">
        <v>201</v>
      </c>
      <c r="L5" s="42" t="s">
        <v>129</v>
      </c>
      <c r="M5" s="42" t="s">
        <v>129</v>
      </c>
      <c r="N5" s="42" t="s">
        <v>129</v>
      </c>
      <c r="O5" s="42" t="s">
        <v>129</v>
      </c>
      <c r="P5" s="42" t="s">
        <v>129</v>
      </c>
      <c r="Q5" s="42" t="s">
        <v>129</v>
      </c>
      <c r="R5" s="42" t="s">
        <v>129</v>
      </c>
      <c r="S5" s="42" t="s">
        <v>129</v>
      </c>
      <c r="T5" s="42" t="s">
        <v>129</v>
      </c>
      <c r="U5" s="42" t="s">
        <v>129</v>
      </c>
      <c r="V5" s="83" t="s">
        <v>129</v>
      </c>
      <c r="W5" s="83" t="s">
        <v>129</v>
      </c>
      <c r="X5" s="44" t="s">
        <v>129</v>
      </c>
      <c r="Y5" s="44" t="s">
        <v>129</v>
      </c>
      <c r="Z5" s="44" t="s">
        <v>129</v>
      </c>
      <c r="AA5" s="44" t="s">
        <v>129</v>
      </c>
      <c r="AB5" s="45"/>
      <c r="AC5" s="36"/>
      <c r="AD5" s="36"/>
      <c r="AE5" s="47"/>
      <c r="AF5" s="48"/>
      <c r="AG5" s="49"/>
      <c r="AH5" s="49"/>
    </row>
    <row r="6" spans="1:34" ht="48" customHeight="1" x14ac:dyDescent="0.3">
      <c r="A6" s="36" t="str">
        <f>'READ ME FIRST'!$D$12</f>
        <v>SDGE</v>
      </c>
      <c r="B6" s="37">
        <f>'READ ME FIRST'!$D$15</f>
        <v>44683</v>
      </c>
      <c r="C6" s="38" t="s">
        <v>125</v>
      </c>
      <c r="D6" s="39" t="str">
        <f>IF(Table2[[#This Row],[WMPInitiativeCategory]]="", "",INDEX('Initiative mapping-DO NOT EDIT'!$H$3:$H$12, MATCH(Table2[[#This Row],[WMPInitiativeCategory]],'Initiative mapping-DO NOT EDIT'!$G$3:$G$12,0)))</f>
        <v>5.3.1.</v>
      </c>
      <c r="E6" s="38" t="s">
        <v>142</v>
      </c>
      <c r="F6" s="38"/>
      <c r="G6" s="41">
        <f>IF(Table2[[#This Row],[WMPInitiativeActivity]]="","x",IF(Table2[[#This Row],[WMPInitiativeActivity]]="other", Table2[[#This Row],[ActivityNameifOther]], INDEX('Initiative mapping-DO NOT EDIT'!$C$3:$C$89,MATCH(Table2[[#This Row],[WMPInitiativeActivity]],'Initiative mapping-DO NOT EDIT'!$D$3:$D$89,0))))</f>
        <v>5</v>
      </c>
      <c r="H6" s="38" t="s">
        <v>143</v>
      </c>
      <c r="I6" s="42" t="s">
        <v>144</v>
      </c>
      <c r="J6"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SDGE_Risk Assessment &amp; Mapping_Match drop simulations showing the potential wildfire consequence of ignitions that occur along the electric lines and equipment  _WMP.446_2022</v>
      </c>
      <c r="K6" s="43">
        <v>201</v>
      </c>
      <c r="L6" s="42" t="s">
        <v>129</v>
      </c>
      <c r="M6" s="42" t="s">
        <v>129</v>
      </c>
      <c r="N6" s="42" t="s">
        <v>129</v>
      </c>
      <c r="O6" s="42" t="s">
        <v>129</v>
      </c>
      <c r="P6" s="42" t="s">
        <v>129</v>
      </c>
      <c r="Q6" s="42" t="s">
        <v>129</v>
      </c>
      <c r="R6" s="42" t="s">
        <v>129</v>
      </c>
      <c r="S6" s="42" t="s">
        <v>129</v>
      </c>
      <c r="T6" s="42" t="s">
        <v>129</v>
      </c>
      <c r="U6" s="42" t="s">
        <v>129</v>
      </c>
      <c r="V6" s="83" t="s">
        <v>129</v>
      </c>
      <c r="W6" s="83" t="s">
        <v>129</v>
      </c>
      <c r="X6" s="44" t="s">
        <v>129</v>
      </c>
      <c r="Y6" s="44" t="s">
        <v>129</v>
      </c>
      <c r="Z6" s="44" t="s">
        <v>129</v>
      </c>
      <c r="AA6" s="44" t="s">
        <v>129</v>
      </c>
      <c r="AB6" s="45"/>
      <c r="AC6" s="36"/>
      <c r="AD6" s="36"/>
      <c r="AE6" s="47"/>
      <c r="AF6" s="48"/>
      <c r="AG6" s="49"/>
      <c r="AH6" s="49"/>
    </row>
    <row r="7" spans="1:34" ht="48" customHeight="1" x14ac:dyDescent="0.3">
      <c r="A7" s="36" t="str">
        <f>'READ ME FIRST'!$D$12</f>
        <v>SDGE</v>
      </c>
      <c r="B7" s="37">
        <f>'READ ME FIRST'!$D$15</f>
        <v>44683</v>
      </c>
      <c r="C7" s="38" t="s">
        <v>145</v>
      </c>
      <c r="D7" s="39" t="str">
        <f>IF(Table2[[#This Row],[WMPInitiativeCategory]]="", "",INDEX('Initiative mapping-DO NOT EDIT'!$H$3:$H$12, MATCH(Table2[[#This Row],[WMPInitiativeCategory]],'Initiative mapping-DO NOT EDIT'!$G$3:$G$12,0)))</f>
        <v>5.3.2.</v>
      </c>
      <c r="E7" s="38" t="s">
        <v>146</v>
      </c>
      <c r="F7" s="38"/>
      <c r="G7" s="41">
        <f>IF(Table2[[#This Row],[WMPInitiativeActivity]]="","x",IF(Table2[[#This Row],[WMPInitiativeActivity]]="other", Table2[[#This Row],[ActivityNameifOther]], INDEX('Initiative mapping-DO NOT EDIT'!$C$3:$C$89,MATCH(Table2[[#This Row],[WMPInitiativeActivity]],'Initiative mapping-DO NOT EDIT'!$D$3:$D$89,0))))</f>
        <v>1</v>
      </c>
      <c r="H7" s="38" t="s">
        <v>147</v>
      </c>
      <c r="I7" s="42" t="s">
        <v>148</v>
      </c>
      <c r="J7"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Forecasting_Advanced weather monitoring and weather stations _WMP.447_2022</v>
      </c>
      <c r="K7" s="43">
        <v>202</v>
      </c>
      <c r="L7" s="42" t="s">
        <v>149</v>
      </c>
      <c r="M7" s="42">
        <v>20</v>
      </c>
      <c r="N7" s="42">
        <f>Table2[[#This Row],[QuantActualProgressQ1]]</f>
        <v>4</v>
      </c>
      <c r="O7" s="42">
        <v>10</v>
      </c>
      <c r="P7" s="42">
        <v>17</v>
      </c>
      <c r="Q7" s="42">
        <v>25</v>
      </c>
      <c r="R7" s="42">
        <v>4</v>
      </c>
      <c r="S7" s="42">
        <v>5</v>
      </c>
      <c r="T7" s="45"/>
      <c r="U7" s="45"/>
      <c r="V7" s="83" t="s">
        <v>129</v>
      </c>
      <c r="W7" s="83" t="s">
        <v>129</v>
      </c>
      <c r="X7" s="44" t="s">
        <v>129</v>
      </c>
      <c r="Y7" s="44" t="s">
        <v>129</v>
      </c>
      <c r="Z7" s="44" t="s">
        <v>129</v>
      </c>
      <c r="AA7" s="46" t="s">
        <v>132</v>
      </c>
      <c r="AB7" s="45"/>
      <c r="AC7" s="36"/>
      <c r="AD7" s="36"/>
      <c r="AE7" s="47"/>
      <c r="AF7" s="48"/>
      <c r="AG7" s="49"/>
      <c r="AH7" s="49"/>
    </row>
    <row r="8" spans="1:34" ht="48" customHeight="1" x14ac:dyDescent="0.3">
      <c r="A8" s="36" t="str">
        <f>'READ ME FIRST'!$D$12</f>
        <v>SDGE</v>
      </c>
      <c r="B8" s="37">
        <f>'READ ME FIRST'!$D$15</f>
        <v>44683</v>
      </c>
      <c r="C8" s="38" t="s">
        <v>145</v>
      </c>
      <c r="D8" s="39" t="str">
        <f>IF(Table2[[#This Row],[WMPInitiativeCategory]]="", "",INDEX('Initiative mapping-DO NOT EDIT'!$H$3:$H$12, MATCH(Table2[[#This Row],[WMPInitiativeCategory]],'Initiative mapping-DO NOT EDIT'!$G$3:$G$12,0)))</f>
        <v>5.3.2.</v>
      </c>
      <c r="E8" s="38" t="s">
        <v>150</v>
      </c>
      <c r="F8" s="38"/>
      <c r="G8" s="41">
        <f>IF(Table2[[#This Row],[WMPInitiativeActivity]]="","x",IF(Table2[[#This Row],[WMPInitiativeActivity]]="other", Table2[[#This Row],[ActivityNameifOther]], INDEX('Initiative mapping-DO NOT EDIT'!$C$3:$C$89,MATCH(Table2[[#This Row],[WMPInitiativeActivity]],'Initiative mapping-DO NOT EDIT'!$D$3:$D$89,0))))</f>
        <v>2</v>
      </c>
      <c r="H8" s="38" t="s">
        <v>151</v>
      </c>
      <c r="I8" s="42" t="s">
        <v>152</v>
      </c>
      <c r="J8"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Forecasting_Continuous monitoring sensors _WMP.448_2022</v>
      </c>
      <c r="K8" s="43">
        <v>203</v>
      </c>
      <c r="L8" s="42" t="s">
        <v>129</v>
      </c>
      <c r="M8" s="42" t="s">
        <v>129</v>
      </c>
      <c r="N8" s="42" t="s">
        <v>129</v>
      </c>
      <c r="O8" s="42" t="s">
        <v>129</v>
      </c>
      <c r="P8" s="42" t="s">
        <v>129</v>
      </c>
      <c r="Q8" s="42" t="s">
        <v>129</v>
      </c>
      <c r="R8" s="42" t="s">
        <v>129</v>
      </c>
      <c r="S8" s="42" t="s">
        <v>129</v>
      </c>
      <c r="T8" s="42" t="s">
        <v>129</v>
      </c>
      <c r="U8" s="42" t="s">
        <v>129</v>
      </c>
      <c r="V8" s="83" t="s">
        <v>129</v>
      </c>
      <c r="W8" s="83" t="s">
        <v>129</v>
      </c>
      <c r="X8" s="44" t="s">
        <v>129</v>
      </c>
      <c r="Y8" s="44" t="s">
        <v>129</v>
      </c>
      <c r="Z8" s="44" t="s">
        <v>129</v>
      </c>
      <c r="AA8" s="44" t="s">
        <v>129</v>
      </c>
      <c r="AB8" s="45"/>
      <c r="AC8" s="36"/>
      <c r="AD8" s="36"/>
      <c r="AE8" s="47"/>
      <c r="AF8" s="48"/>
      <c r="AG8" s="49"/>
      <c r="AH8" s="49"/>
    </row>
    <row r="9" spans="1:34" ht="48" customHeight="1" x14ac:dyDescent="0.3">
      <c r="A9" s="36" t="str">
        <f>'READ ME FIRST'!$D$12</f>
        <v>SDGE</v>
      </c>
      <c r="B9" s="37">
        <f>'READ ME FIRST'!$D$15</f>
        <v>44683</v>
      </c>
      <c r="C9" s="38" t="s">
        <v>145</v>
      </c>
      <c r="D9" s="39" t="str">
        <f>IF(Table2[[#This Row],[WMPInitiativeCategory]]="", "",INDEX('Initiative mapping-DO NOT EDIT'!$H$3:$H$12, MATCH(Table2[[#This Row],[WMPInitiativeCategory]],'Initiative mapping-DO NOT EDIT'!$G$3:$G$12,0)))</f>
        <v>5.3.2.</v>
      </c>
      <c r="E9" s="38" t="s">
        <v>153</v>
      </c>
      <c r="F9" s="38" t="s">
        <v>154</v>
      </c>
      <c r="G9" s="41" t="s">
        <v>154</v>
      </c>
      <c r="H9" s="38" t="s">
        <v>155</v>
      </c>
      <c r="I9" s="51" t="s">
        <v>156</v>
      </c>
      <c r="J9"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Forecasting_Air Quality Index_WMP.544_2022</v>
      </c>
      <c r="K9" s="52">
        <v>203</v>
      </c>
      <c r="L9" s="42" t="s">
        <v>157</v>
      </c>
      <c r="M9" s="42">
        <v>6</v>
      </c>
      <c r="N9" s="42">
        <v>1</v>
      </c>
      <c r="O9" s="42">
        <v>4</v>
      </c>
      <c r="P9" s="42">
        <v>6</v>
      </c>
      <c r="Q9" s="42">
        <v>6</v>
      </c>
      <c r="R9" s="42">
        <v>1</v>
      </c>
      <c r="S9" s="42">
        <v>5</v>
      </c>
      <c r="T9" s="45"/>
      <c r="U9" s="45"/>
      <c r="V9" s="83" t="s">
        <v>129</v>
      </c>
      <c r="W9" s="83" t="s">
        <v>129</v>
      </c>
      <c r="X9" s="44" t="s">
        <v>129</v>
      </c>
      <c r="Y9" s="44" t="s">
        <v>129</v>
      </c>
      <c r="Z9" s="44" t="s">
        <v>129</v>
      </c>
      <c r="AA9" s="45" t="s">
        <v>132</v>
      </c>
      <c r="AB9" s="45"/>
      <c r="AC9" s="36"/>
      <c r="AD9" s="36"/>
      <c r="AE9" s="47"/>
      <c r="AF9" s="49"/>
      <c r="AG9" s="49"/>
      <c r="AH9" s="49"/>
    </row>
    <row r="10" spans="1:34" ht="48" customHeight="1" x14ac:dyDescent="0.3">
      <c r="A10" s="36" t="str">
        <f>'READ ME FIRST'!$D$12</f>
        <v>SDGE</v>
      </c>
      <c r="B10" s="37">
        <f>'READ ME FIRST'!$D$15</f>
        <v>44683</v>
      </c>
      <c r="C10" s="38" t="s">
        <v>145</v>
      </c>
      <c r="D10" s="39" t="str">
        <f>IF(Table2[[#This Row],[WMPInitiativeCategory]]="", "",INDEX('Initiative mapping-DO NOT EDIT'!$H$3:$H$12, MATCH(Table2[[#This Row],[WMPInitiativeCategory]],'Initiative mapping-DO NOT EDIT'!$G$3:$G$12,0)))</f>
        <v>5.3.2.</v>
      </c>
      <c r="E10" s="38" t="s">
        <v>153</v>
      </c>
      <c r="F10" s="38" t="s">
        <v>158</v>
      </c>
      <c r="G10" s="41" t="str">
        <f>IF(Table2[[#This Row],[WMPInitiativeActivity]]="","x",IF(Table2[[#This Row],[WMPInitiativeActivity]]="other", Table2[[#This Row],[ActivityNameifOther]], INDEX('Initiative mapping-DO NOT EDIT'!$C$3:$C$89,MATCH(Table2[[#This Row],[WMPInitiativeActivity]],'Initiative mapping-DO NOT EDIT'!$D$3:$D$89,0))))</f>
        <v xml:space="preserve">Satellite-based remote sensing  </v>
      </c>
      <c r="H10" s="38" t="s">
        <v>159</v>
      </c>
      <c r="I10" s="51" t="s">
        <v>160</v>
      </c>
      <c r="J10"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Forecasting_Satellite-based remote sensing  _WMP.545_2022</v>
      </c>
      <c r="K10" s="52">
        <v>204</v>
      </c>
      <c r="L10" s="42" t="s">
        <v>161</v>
      </c>
      <c r="M10" s="43">
        <v>8</v>
      </c>
      <c r="N10" s="42">
        <f>Table2[[#This Row],[QuantActualProgressQ1]]</f>
        <v>6</v>
      </c>
      <c r="O10" s="42">
        <v>12</v>
      </c>
      <c r="P10" s="42">
        <v>18</v>
      </c>
      <c r="Q10" s="42">
        <v>22</v>
      </c>
      <c r="R10" s="42">
        <v>6</v>
      </c>
      <c r="S10" s="42">
        <v>12</v>
      </c>
      <c r="T10" s="45"/>
      <c r="U10" s="45"/>
      <c r="V10" s="83" t="s">
        <v>129</v>
      </c>
      <c r="W10" s="83" t="s">
        <v>129</v>
      </c>
      <c r="X10" s="44" t="s">
        <v>129</v>
      </c>
      <c r="Y10" s="44" t="s">
        <v>129</v>
      </c>
      <c r="Z10" s="44" t="s">
        <v>129</v>
      </c>
      <c r="AA10" s="45" t="s">
        <v>132</v>
      </c>
      <c r="AB10" s="45"/>
      <c r="AC10" s="36"/>
      <c r="AD10" s="36"/>
      <c r="AE10" s="47"/>
      <c r="AF10" s="49"/>
      <c r="AG10" s="49"/>
      <c r="AH10" s="49"/>
    </row>
    <row r="11" spans="1:34" ht="48" customHeight="1" x14ac:dyDescent="0.3">
      <c r="A11" s="36" t="str">
        <f>'READ ME FIRST'!$D$12</f>
        <v>SDGE</v>
      </c>
      <c r="B11" s="37">
        <f>'READ ME FIRST'!$D$15</f>
        <v>44683</v>
      </c>
      <c r="C11" s="38" t="s">
        <v>145</v>
      </c>
      <c r="D11" s="39" t="str">
        <f>IF(Table2[[#This Row],[WMPInitiativeCategory]]="", "",INDEX('Initiative mapping-DO NOT EDIT'!$H$3:$H$12, MATCH(Table2[[#This Row],[WMPInitiativeCategory]],'Initiative mapping-DO NOT EDIT'!$G$3:$G$12,0)))</f>
        <v>5.3.2.</v>
      </c>
      <c r="E11" s="38" t="s">
        <v>162</v>
      </c>
      <c r="F11" s="38"/>
      <c r="G11" s="41">
        <f>IF(Table2[[#This Row],[WMPInitiativeActivity]]="","x",IF(Table2[[#This Row],[WMPInitiativeActivity]]="other", Table2[[#This Row],[ActivityNameifOther]], INDEX('Initiative mapping-DO NOT EDIT'!$C$3:$C$89,MATCH(Table2[[#This Row],[WMPInitiativeActivity]],'Initiative mapping-DO NOT EDIT'!$D$3:$D$89,0))))</f>
        <v>3</v>
      </c>
      <c r="H11" s="38" t="s">
        <v>163</v>
      </c>
      <c r="I11" s="42" t="s">
        <v>164</v>
      </c>
      <c r="J11"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Forecasting_Fault indicators for detecting faults on electric lines and equipment  _WMP.449_2022</v>
      </c>
      <c r="K11" s="43">
        <v>205</v>
      </c>
      <c r="L11" s="42" t="s">
        <v>165</v>
      </c>
      <c r="M11" s="42">
        <v>500</v>
      </c>
      <c r="N11" s="42">
        <v>12</v>
      </c>
      <c r="O11" s="43">
        <v>88</v>
      </c>
      <c r="P11" s="42">
        <v>500</v>
      </c>
      <c r="Q11" s="42">
        <v>500</v>
      </c>
      <c r="R11" s="42">
        <v>12</v>
      </c>
      <c r="S11" s="42">
        <v>12</v>
      </c>
      <c r="T11" s="45"/>
      <c r="U11" s="45"/>
      <c r="V11" s="83" t="s">
        <v>129</v>
      </c>
      <c r="W11" s="83" t="s">
        <v>129</v>
      </c>
      <c r="X11" s="44" t="s">
        <v>129</v>
      </c>
      <c r="Y11" s="44" t="s">
        <v>129</v>
      </c>
      <c r="Z11" s="44" t="s">
        <v>129</v>
      </c>
      <c r="AA11" s="46" t="s">
        <v>132</v>
      </c>
      <c r="AB11" s="45"/>
      <c r="AC11" s="36"/>
      <c r="AD11" s="36"/>
      <c r="AE11" s="47"/>
      <c r="AF11" s="48"/>
      <c r="AG11" s="49"/>
      <c r="AH11" s="49"/>
    </row>
    <row r="12" spans="1:34" ht="48" customHeight="1" x14ac:dyDescent="0.3">
      <c r="A12" s="53" t="str">
        <f>'READ ME FIRST'!$D$12</f>
        <v>SDGE</v>
      </c>
      <c r="B12" s="37">
        <f>'READ ME FIRST'!$D$15</f>
        <v>44683</v>
      </c>
      <c r="C12" s="38" t="s">
        <v>145</v>
      </c>
      <c r="D12" s="39" t="str">
        <f>IF(Table2[[#This Row],[WMPInitiativeCategory]]="", "",INDEX('Initiative mapping-DO NOT EDIT'!$H$3:$H$12, MATCH(Table2[[#This Row],[WMPInitiativeCategory]],'Initiative mapping-DO NOT EDIT'!$G$3:$G$12,0)))</f>
        <v>5.3.2.</v>
      </c>
      <c r="E12" s="38" t="s">
        <v>166</v>
      </c>
      <c r="F12" s="38" t="s">
        <v>167</v>
      </c>
      <c r="G12" s="41">
        <f>IF(Table2[[#This Row],[WMPInitiativeActivity]]="","x",IF(Table2[[#This Row],[WMPInitiativeActivity]]="other", Table2[[#This Row],[ActivityNameifOther]], INDEX('Initiative mapping-DO NOT EDIT'!$C$3:$C$89,MATCH(Table2[[#This Row],[WMPInitiativeActivity]],'Initiative mapping-DO NOT EDIT'!$D$3:$D$89,0))))</f>
        <v>4</v>
      </c>
      <c r="H12" s="38" t="s">
        <v>168</v>
      </c>
      <c r="I12" s="42" t="s">
        <v>169</v>
      </c>
      <c r="J12" s="39"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Forecasting_Forecast of a fire risk index, fire potential index, or similar  _WMP.450_2022</v>
      </c>
      <c r="K12" s="43">
        <v>207</v>
      </c>
      <c r="L12" s="42" t="s">
        <v>129</v>
      </c>
      <c r="M12" s="42" t="s">
        <v>129</v>
      </c>
      <c r="N12" s="42" t="s">
        <v>129</v>
      </c>
      <c r="O12" s="42" t="s">
        <v>129</v>
      </c>
      <c r="P12" s="42" t="s">
        <v>129</v>
      </c>
      <c r="Q12" s="42" t="s">
        <v>129</v>
      </c>
      <c r="R12" s="42" t="s">
        <v>129</v>
      </c>
      <c r="S12" s="42" t="s">
        <v>129</v>
      </c>
      <c r="T12" s="42" t="s">
        <v>129</v>
      </c>
      <c r="U12" s="42" t="s">
        <v>129</v>
      </c>
      <c r="V12" s="44" t="s">
        <v>170</v>
      </c>
      <c r="W12" s="44" t="s">
        <v>171</v>
      </c>
      <c r="X12" s="44" t="s">
        <v>574</v>
      </c>
      <c r="Y12" s="45"/>
      <c r="Z12" s="44" t="s">
        <v>129</v>
      </c>
      <c r="AA12" s="46" t="s">
        <v>132</v>
      </c>
      <c r="AB12" s="45"/>
      <c r="AC12" s="36"/>
      <c r="AD12" s="36"/>
      <c r="AE12" s="47"/>
      <c r="AF12" s="49"/>
      <c r="AG12" s="49"/>
      <c r="AH12" s="49"/>
    </row>
    <row r="13" spans="1:34" ht="48" customHeight="1" x14ac:dyDescent="0.3">
      <c r="A13" s="53" t="str">
        <f>'READ ME FIRST'!$D$12</f>
        <v>SDGE</v>
      </c>
      <c r="B13" s="37">
        <f>'READ ME FIRST'!$D$15</f>
        <v>44683</v>
      </c>
      <c r="C13" s="38" t="s">
        <v>145</v>
      </c>
      <c r="D13" s="39" t="str">
        <f>IF(Table2[[#This Row],[WMPInitiativeCategory]]="", "",INDEX('Initiative mapping-DO NOT EDIT'!$H$3:$H$12, MATCH(Table2[[#This Row],[WMPInitiativeCategory]],'Initiative mapping-DO NOT EDIT'!$G$3:$G$12,0)))</f>
        <v>5.3.2.</v>
      </c>
      <c r="E13" s="38" t="s">
        <v>153</v>
      </c>
      <c r="F13" s="38" t="s">
        <v>172</v>
      </c>
      <c r="G13" s="54" t="str">
        <f>IF(Table2[[#This Row],[WMPInitiativeActivity]]="","x",IF(Table2[[#This Row],[WMPInitiativeActivity]]="other", Table2[[#This Row],[ActivityNameifOther]], INDEX('Initiative mapping-DO NOT EDIT'!$C$3:$C$89,MATCH(Table2[[#This Row],[WMPInitiativeActivity]],'Initiative mapping-DO NOT EDIT'!$D$3:$D$89,0))))</f>
        <v>Santa Ana wildfire threat index</v>
      </c>
      <c r="H13" s="38" t="s">
        <v>173</v>
      </c>
      <c r="I13" s="42" t="s">
        <v>174</v>
      </c>
      <c r="J1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Forecasting_Santa Ana wildfire threat index_WMP.546_2022</v>
      </c>
      <c r="K13" s="43">
        <v>208</v>
      </c>
      <c r="L13" s="42" t="s">
        <v>129</v>
      </c>
      <c r="M13" s="42" t="s">
        <v>129</v>
      </c>
      <c r="N13" s="42" t="s">
        <v>129</v>
      </c>
      <c r="O13" s="42" t="s">
        <v>129</v>
      </c>
      <c r="P13" s="42" t="s">
        <v>129</v>
      </c>
      <c r="Q13" s="42" t="s">
        <v>129</v>
      </c>
      <c r="R13" s="42" t="s">
        <v>129</v>
      </c>
      <c r="S13" s="42" t="s">
        <v>129</v>
      </c>
      <c r="T13" s="42" t="s">
        <v>129</v>
      </c>
      <c r="U13" s="42" t="s">
        <v>129</v>
      </c>
      <c r="V13" s="44" t="s">
        <v>175</v>
      </c>
      <c r="W13" s="44" t="s">
        <v>176</v>
      </c>
      <c r="X13" s="44" t="s">
        <v>575</v>
      </c>
      <c r="Y13" s="45"/>
      <c r="Z13" s="44" t="s">
        <v>129</v>
      </c>
      <c r="AA13" s="46" t="s">
        <v>132</v>
      </c>
      <c r="AB13" s="45"/>
      <c r="AC13" s="36"/>
      <c r="AD13" s="36"/>
      <c r="AE13" s="47"/>
      <c r="AF13" s="49"/>
      <c r="AG13" s="49"/>
      <c r="AH13" s="49"/>
    </row>
    <row r="14" spans="1:34" ht="48" customHeight="1" x14ac:dyDescent="0.3">
      <c r="A14" s="53" t="str">
        <f>'READ ME FIRST'!$D$12</f>
        <v>SDGE</v>
      </c>
      <c r="B14" s="37">
        <f>'READ ME FIRST'!$D$15</f>
        <v>44683</v>
      </c>
      <c r="C14" s="38" t="s">
        <v>145</v>
      </c>
      <c r="D14" s="39" t="str">
        <f>IF(Table2[[#This Row],[WMPInitiativeCategory]]="", "",INDEX('Initiative mapping-DO NOT EDIT'!$H$3:$H$12, MATCH(Table2[[#This Row],[WMPInitiativeCategory]],'Initiative mapping-DO NOT EDIT'!$G$3:$G$12,0)))</f>
        <v>5.3.2.</v>
      </c>
      <c r="E14" s="38" t="s">
        <v>153</v>
      </c>
      <c r="F14" s="38" t="s">
        <v>177</v>
      </c>
      <c r="G14" s="57" t="str">
        <f>IF(Table2[[#This Row],[WMPInitiativeActivity]]="","x",IF(Table2[[#This Row],[WMPInitiativeActivity]]="other", Table2[[#This Row],[ActivityNameifOther]], INDEX('Initiative mapping-DO NOT EDIT'!$C$3:$C$89,MATCH(Table2[[#This Row],[WMPInitiativeActivity]],'Initiative mapping-DO NOT EDIT'!$D$3:$D$89,0))))</f>
        <v>High-performance computing infrastructure</v>
      </c>
      <c r="H14" s="38" t="s">
        <v>178</v>
      </c>
      <c r="I14" s="42" t="s">
        <v>179</v>
      </c>
      <c r="J1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Forecasting_High-performance computing infrastructure_WMP.547_2022</v>
      </c>
      <c r="K14" s="43">
        <v>208</v>
      </c>
      <c r="L14" s="42" t="s">
        <v>129</v>
      </c>
      <c r="M14" s="42" t="s">
        <v>129</v>
      </c>
      <c r="N14" s="42" t="s">
        <v>129</v>
      </c>
      <c r="O14" s="42" t="s">
        <v>129</v>
      </c>
      <c r="P14" s="42" t="s">
        <v>129</v>
      </c>
      <c r="Q14" s="42" t="s">
        <v>129</v>
      </c>
      <c r="R14" s="42" t="s">
        <v>129</v>
      </c>
      <c r="S14" s="42" t="s">
        <v>129</v>
      </c>
      <c r="T14" s="42" t="s">
        <v>129</v>
      </c>
      <c r="U14" s="42" t="s">
        <v>129</v>
      </c>
      <c r="V14" s="44" t="s">
        <v>180</v>
      </c>
      <c r="W14" s="44" t="s">
        <v>181</v>
      </c>
      <c r="X14" s="44" t="s">
        <v>181</v>
      </c>
      <c r="Y14" s="45"/>
      <c r="Z14" s="44" t="s">
        <v>129</v>
      </c>
      <c r="AA14" s="46" t="s">
        <v>132</v>
      </c>
      <c r="AB14" s="45"/>
      <c r="AC14" s="36"/>
      <c r="AE14" s="47"/>
      <c r="AF14" s="49"/>
      <c r="AG14" s="49"/>
      <c r="AH14" s="49"/>
    </row>
    <row r="15" spans="1:34" ht="48" customHeight="1" x14ac:dyDescent="0.3">
      <c r="A15" s="53" t="str">
        <f>'READ ME FIRST'!$D$12</f>
        <v>SDGE</v>
      </c>
      <c r="B15" s="37">
        <f>'READ ME FIRST'!$D$15</f>
        <v>44683</v>
      </c>
      <c r="C15" s="38" t="s">
        <v>145</v>
      </c>
      <c r="D15" s="39" t="str">
        <f>IF(Table2[[#This Row],[WMPInitiativeCategory]]="", "",INDEX('Initiative mapping-DO NOT EDIT'!$H$3:$H$12, MATCH(Table2[[#This Row],[WMPInitiativeCategory]],'Initiative mapping-DO NOT EDIT'!$G$3:$G$12,0)))</f>
        <v>5.3.2.</v>
      </c>
      <c r="E15" s="38" t="s">
        <v>182</v>
      </c>
      <c r="F15" s="38"/>
      <c r="G15" s="58">
        <f>IF(Table2[[#This Row],[WMPInitiativeActivity]]="","x",IF(Table2[[#This Row],[WMPInitiativeActivity]]="other", Table2[[#This Row],[ActivityNameifOther]], INDEX('Initiative mapping-DO NOT EDIT'!$C$3:$C$89,MATCH(Table2[[#This Row],[WMPInitiativeActivity]],'Initiative mapping-DO NOT EDIT'!$D$3:$D$89,0))))</f>
        <v>5</v>
      </c>
      <c r="H15" s="38" t="s">
        <v>183</v>
      </c>
      <c r="I15" s="42" t="s">
        <v>184</v>
      </c>
      <c r="J1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Forecasting_Personnel monitoring areas of electric lines and equipment in elevated fire risk conditions  _WMP.451_2022</v>
      </c>
      <c r="K15" s="43">
        <v>209</v>
      </c>
      <c r="L15" s="42" t="s">
        <v>129</v>
      </c>
      <c r="M15" s="42" t="s">
        <v>129</v>
      </c>
      <c r="N15" s="42" t="s">
        <v>129</v>
      </c>
      <c r="O15" s="42" t="s">
        <v>129</v>
      </c>
      <c r="P15" s="42" t="s">
        <v>129</v>
      </c>
      <c r="Q15" s="42" t="s">
        <v>129</v>
      </c>
      <c r="R15" s="42" t="s">
        <v>129</v>
      </c>
      <c r="S15" s="42" t="s">
        <v>129</v>
      </c>
      <c r="T15" s="42" t="s">
        <v>129</v>
      </c>
      <c r="U15" s="42" t="s">
        <v>129</v>
      </c>
      <c r="V15" s="44" t="s">
        <v>185</v>
      </c>
      <c r="W15" s="44" t="s">
        <v>186</v>
      </c>
      <c r="X15" s="44" t="s">
        <v>601</v>
      </c>
      <c r="Y15" s="45"/>
      <c r="Z15" s="44" t="s">
        <v>129</v>
      </c>
      <c r="AA15" s="46" t="s">
        <v>132</v>
      </c>
      <c r="AB15" s="45"/>
      <c r="AC15" s="36"/>
      <c r="AE15" s="47"/>
      <c r="AF15" s="49"/>
      <c r="AG15" s="49"/>
      <c r="AH15" s="49"/>
    </row>
    <row r="16" spans="1:34" ht="48" customHeight="1" x14ac:dyDescent="0.3">
      <c r="A16" s="53" t="str">
        <f>'READ ME FIRST'!$D$12</f>
        <v>SDGE</v>
      </c>
      <c r="B16" s="37">
        <f>'READ ME FIRST'!$D$15</f>
        <v>44683</v>
      </c>
      <c r="C16" s="38" t="s">
        <v>145</v>
      </c>
      <c r="D16" s="39" t="str">
        <f>IF(Table2[[#This Row],[WMPInitiativeCategory]]="", "",INDEX('Initiative mapping-DO NOT EDIT'!$H$3:$H$12, MATCH(Table2[[#This Row],[WMPInitiativeCategory]],'Initiative mapping-DO NOT EDIT'!$G$3:$G$12,0)))</f>
        <v>5.3.2.</v>
      </c>
      <c r="E16" s="38" t="s">
        <v>187</v>
      </c>
      <c r="F16" s="38"/>
      <c r="G16" s="58">
        <f>IF(Table2[[#This Row],[WMPInitiativeActivity]]="","x",IF(Table2[[#This Row],[WMPInitiativeActivity]]="other", Table2[[#This Row],[ActivityNameifOther]], INDEX('Initiative mapping-DO NOT EDIT'!$C$3:$C$89,MATCH(Table2[[#This Row],[WMPInitiativeActivity]],'Initiative mapping-DO NOT EDIT'!$D$3:$D$89,0))))</f>
        <v>6</v>
      </c>
      <c r="H16" s="38" t="s">
        <v>188</v>
      </c>
      <c r="I16" s="42" t="s">
        <v>189</v>
      </c>
      <c r="J1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SDGE_Situational Awareness &amp; Forecasting_Weather forecasting and estimating impacts on electric lines and equipment  _WMP.452_2022</v>
      </c>
      <c r="K16" s="43">
        <v>210</v>
      </c>
      <c r="L16" s="42" t="s">
        <v>129</v>
      </c>
      <c r="M16" s="42" t="s">
        <v>129</v>
      </c>
      <c r="N16" s="42" t="s">
        <v>129</v>
      </c>
      <c r="O16" s="42" t="s">
        <v>129</v>
      </c>
      <c r="P16" s="42" t="s">
        <v>129</v>
      </c>
      <c r="Q16" s="42" t="s">
        <v>129</v>
      </c>
      <c r="R16" s="42" t="s">
        <v>129</v>
      </c>
      <c r="S16" s="42" t="s">
        <v>129</v>
      </c>
      <c r="T16" s="42" t="s">
        <v>129</v>
      </c>
      <c r="U16" s="42" t="s">
        <v>129</v>
      </c>
      <c r="V16" s="44" t="s">
        <v>129</v>
      </c>
      <c r="W16" s="44" t="s">
        <v>129</v>
      </c>
      <c r="X16" s="44" t="s">
        <v>129</v>
      </c>
      <c r="Y16" s="44" t="s">
        <v>129</v>
      </c>
      <c r="Z16" s="44" t="s">
        <v>129</v>
      </c>
      <c r="AA16" s="44" t="s">
        <v>129</v>
      </c>
      <c r="AB16" s="45"/>
      <c r="AC16" s="36"/>
      <c r="AE16" s="47"/>
      <c r="AF16" s="49"/>
      <c r="AG16" s="49"/>
      <c r="AH16" s="49"/>
    </row>
    <row r="17" spans="1:34" ht="48" customHeight="1" x14ac:dyDescent="0.3">
      <c r="A17" s="53" t="str">
        <f>'READ ME FIRST'!$D$12</f>
        <v>SDGE</v>
      </c>
      <c r="B17" s="37">
        <f>'READ ME FIRST'!$D$15</f>
        <v>44683</v>
      </c>
      <c r="C17" s="38" t="s">
        <v>190</v>
      </c>
      <c r="D17" s="39" t="str">
        <f>IF(Table2[[#This Row],[WMPInitiativeCategory]]="", "",INDEX('Initiative mapping-DO NOT EDIT'!$H$3:$H$12, MATCH(Table2[[#This Row],[WMPInitiativeCategory]],'Initiative mapping-DO NOT EDIT'!$G$3:$G$12,0)))</f>
        <v>5.3.3.</v>
      </c>
      <c r="E17" s="38" t="s">
        <v>191</v>
      </c>
      <c r="F17" s="38"/>
      <c r="G17" s="58">
        <f>IF(Table2[[#This Row],[WMPInitiativeActivity]]="","x",IF(Table2[[#This Row],[WMPInitiativeActivity]]="other", Table2[[#This Row],[ActivityNameifOther]], INDEX('Initiative mapping-DO NOT EDIT'!$C$3:$C$89,MATCH(Table2[[#This Row],[WMPInitiativeActivity]],'Initiative mapping-DO NOT EDIT'!$D$3:$D$89,0))))</f>
        <v>1</v>
      </c>
      <c r="H17" s="38" t="s">
        <v>192</v>
      </c>
      <c r="I17" s="42" t="s">
        <v>193</v>
      </c>
      <c r="J1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Hardening_Capacitor maintenance and replacement program  _WMP.453_2022</v>
      </c>
      <c r="K17" s="43">
        <v>212</v>
      </c>
      <c r="L17" s="42" t="s">
        <v>194</v>
      </c>
      <c r="M17" s="42">
        <v>40</v>
      </c>
      <c r="N17" s="42">
        <v>5</v>
      </c>
      <c r="O17" s="43">
        <v>25</v>
      </c>
      <c r="P17" s="42">
        <v>36</v>
      </c>
      <c r="Q17" s="42">
        <v>36</v>
      </c>
      <c r="R17" s="42">
        <v>5</v>
      </c>
      <c r="S17" s="42">
        <v>22</v>
      </c>
      <c r="T17" s="45"/>
      <c r="U17" s="45"/>
      <c r="V17" s="44" t="s">
        <v>129</v>
      </c>
      <c r="W17" s="44" t="s">
        <v>129</v>
      </c>
      <c r="X17" s="44" t="s">
        <v>129</v>
      </c>
      <c r="Y17" s="44" t="s">
        <v>129</v>
      </c>
      <c r="Z17" s="44" t="s">
        <v>129</v>
      </c>
      <c r="AA17" s="44" t="s">
        <v>129</v>
      </c>
      <c r="AB17" s="45"/>
      <c r="AC17" s="36"/>
      <c r="AE17" s="47"/>
      <c r="AF17" s="49"/>
      <c r="AG17" s="49"/>
      <c r="AH17" s="49"/>
    </row>
    <row r="18" spans="1:34" ht="48" customHeight="1" x14ac:dyDescent="0.3">
      <c r="A18" s="50" t="str">
        <f>'READ ME FIRST'!$D$12</f>
        <v>SDGE</v>
      </c>
      <c r="B18" s="37">
        <f>'READ ME FIRST'!$D$15</f>
        <v>44683</v>
      </c>
      <c r="C18" s="38" t="s">
        <v>190</v>
      </c>
      <c r="D18" s="39" t="str">
        <f>IF(Table2[[#This Row],[WMPInitiativeCategory]]="", "",INDEX('Initiative mapping-DO NOT EDIT'!$H$3:$H$12, MATCH(Table2[[#This Row],[WMPInitiativeCategory]],'Initiative mapping-DO NOT EDIT'!$G$3:$G$12,0)))</f>
        <v>5.3.3.</v>
      </c>
      <c r="E18" s="38" t="s">
        <v>195</v>
      </c>
      <c r="F18" s="38"/>
      <c r="G18" s="58">
        <f>IF(Table2[[#This Row],[WMPInitiativeActivity]]="","x",IF(Table2[[#This Row],[WMPInitiativeActivity]]="other", Table2[[#This Row],[ActivityNameifOther]], INDEX('Initiative mapping-DO NOT EDIT'!$C$3:$C$89,MATCH(Table2[[#This Row],[WMPInitiativeActivity]],'Initiative mapping-DO NOT EDIT'!$D$3:$D$89,0))))</f>
        <v>2</v>
      </c>
      <c r="H18" s="38" t="s">
        <v>196</v>
      </c>
      <c r="I18" s="42" t="s">
        <v>197</v>
      </c>
      <c r="J1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Hardening_Circuit breaker maintenance and installation to de-energize lines upon detecting a fault  _WMP.454_2022</v>
      </c>
      <c r="K18" s="43">
        <v>213</v>
      </c>
      <c r="L18" s="42" t="s">
        <v>129</v>
      </c>
      <c r="M18" s="42" t="s">
        <v>129</v>
      </c>
      <c r="N18" s="42" t="s">
        <v>129</v>
      </c>
      <c r="O18" s="42" t="s">
        <v>129</v>
      </c>
      <c r="P18" s="42" t="s">
        <v>129</v>
      </c>
      <c r="Q18" s="42" t="s">
        <v>129</v>
      </c>
      <c r="R18" s="42" t="s">
        <v>129</v>
      </c>
      <c r="S18" s="42" t="s">
        <v>129</v>
      </c>
      <c r="T18" s="42" t="s">
        <v>129</v>
      </c>
      <c r="U18" s="42" t="s">
        <v>129</v>
      </c>
      <c r="V18" s="44" t="s">
        <v>129</v>
      </c>
      <c r="W18" s="44" t="s">
        <v>129</v>
      </c>
      <c r="X18" s="44" t="s">
        <v>129</v>
      </c>
      <c r="Y18" s="44" t="s">
        <v>129</v>
      </c>
      <c r="Z18" s="44" t="s">
        <v>129</v>
      </c>
      <c r="AA18" s="44" t="s">
        <v>129</v>
      </c>
      <c r="AB18" s="45"/>
      <c r="AC18" s="36"/>
      <c r="AE18" s="47"/>
      <c r="AF18" s="49"/>
      <c r="AG18" s="49"/>
      <c r="AH18" s="49"/>
    </row>
    <row r="19" spans="1:34" ht="48" customHeight="1" x14ac:dyDescent="0.3">
      <c r="A19" s="50" t="str">
        <f>'READ ME FIRST'!$D$12</f>
        <v>SDGE</v>
      </c>
      <c r="B19" s="37">
        <f>'READ ME FIRST'!$D$15</f>
        <v>44683</v>
      </c>
      <c r="C19" s="38" t="s">
        <v>190</v>
      </c>
      <c r="D19" s="39" t="str">
        <f>IF(Table2[[#This Row],[WMPInitiativeCategory]]="", "",INDEX('Initiative mapping-DO NOT EDIT'!$H$3:$H$12, MATCH(Table2[[#This Row],[WMPInitiativeCategory]],'Initiative mapping-DO NOT EDIT'!$G$3:$G$12,0)))</f>
        <v>5.3.3.</v>
      </c>
      <c r="E19" s="38" t="s">
        <v>198</v>
      </c>
      <c r="F19" s="38"/>
      <c r="G19" s="58">
        <f>IF(Table2[[#This Row],[WMPInitiativeActivity]]="","x",IF(Table2[[#This Row],[WMPInitiativeActivity]]="other", Table2[[#This Row],[ActivityNameifOther]], INDEX('Initiative mapping-DO NOT EDIT'!$C$3:$C$89,MATCH(Table2[[#This Row],[WMPInitiativeActivity]],'Initiative mapping-DO NOT EDIT'!$D$3:$D$89,0))))</f>
        <v>3</v>
      </c>
      <c r="H19" s="38" t="s">
        <v>199</v>
      </c>
      <c r="I19" s="42" t="s">
        <v>200</v>
      </c>
      <c r="J1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Hardening_Covered conductor installation  _WMP.455_2022</v>
      </c>
      <c r="K19" s="43">
        <v>213</v>
      </c>
      <c r="L19" s="42" t="s">
        <v>201</v>
      </c>
      <c r="M19" s="42">
        <v>60</v>
      </c>
      <c r="N19" s="42">
        <f>Table2[[#This Row],[QuantActualProgressQ1]]</f>
        <v>3</v>
      </c>
      <c r="O19" s="42">
        <v>18.66</v>
      </c>
      <c r="P19" s="43">
        <v>41.34</v>
      </c>
      <c r="Q19" s="43">
        <v>60</v>
      </c>
      <c r="R19" s="42">
        <v>3</v>
      </c>
      <c r="S19" s="42">
        <v>12.6</v>
      </c>
      <c r="T19" s="45"/>
      <c r="U19" s="45"/>
      <c r="V19" s="44" t="s">
        <v>129</v>
      </c>
      <c r="W19" s="44" t="s">
        <v>129</v>
      </c>
      <c r="X19" s="44" t="s">
        <v>129</v>
      </c>
      <c r="Y19" s="44" t="s">
        <v>129</v>
      </c>
      <c r="Z19" s="44" t="s">
        <v>129</v>
      </c>
      <c r="AA19" s="46" t="s">
        <v>132</v>
      </c>
      <c r="AB19" s="45"/>
      <c r="AC19" s="36"/>
      <c r="AE19" s="47"/>
      <c r="AF19" s="49"/>
      <c r="AG19" s="49"/>
      <c r="AH19" s="49"/>
    </row>
    <row r="20" spans="1:34" ht="48" customHeight="1" x14ac:dyDescent="0.3">
      <c r="A20" s="50" t="str">
        <f>'READ ME FIRST'!$D$12</f>
        <v>SDGE</v>
      </c>
      <c r="B20" s="37">
        <f>'READ ME FIRST'!$D$15</f>
        <v>44683</v>
      </c>
      <c r="C20" s="38" t="s">
        <v>190</v>
      </c>
      <c r="D20" s="39" t="str">
        <f>IF(Table2[[#This Row],[WMPInitiativeCategory]]="", "",INDEX('Initiative mapping-DO NOT EDIT'!$H$3:$H$12, MATCH(Table2[[#This Row],[WMPInitiativeCategory]],'Initiative mapping-DO NOT EDIT'!$G$3:$G$12,0)))</f>
        <v>5.3.3.</v>
      </c>
      <c r="E20" s="38" t="s">
        <v>202</v>
      </c>
      <c r="F20" s="38"/>
      <c r="G20" s="58">
        <f>IF(Table2[[#This Row],[WMPInitiativeActivity]]="","x",IF(Table2[[#This Row],[WMPInitiativeActivity]]="other", Table2[[#This Row],[ActivityNameifOther]], INDEX('Initiative mapping-DO NOT EDIT'!$C$3:$C$89,MATCH(Table2[[#This Row],[WMPInitiativeActivity]],'Initiative mapping-DO NOT EDIT'!$D$3:$D$89,0))))</f>
        <v>4</v>
      </c>
      <c r="H20" s="38" t="s">
        <v>203</v>
      </c>
      <c r="I20" s="42" t="s">
        <v>204</v>
      </c>
      <c r="J20"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Hardening_Covered conductor maintenance _WMP.456_2022</v>
      </c>
      <c r="K20" s="43">
        <v>215</v>
      </c>
      <c r="L20" s="42" t="s">
        <v>129</v>
      </c>
      <c r="M20" s="42" t="s">
        <v>129</v>
      </c>
      <c r="N20" s="42" t="s">
        <v>129</v>
      </c>
      <c r="O20" s="42" t="s">
        <v>129</v>
      </c>
      <c r="P20" s="43" t="s">
        <v>129</v>
      </c>
      <c r="Q20" s="43" t="s">
        <v>129</v>
      </c>
      <c r="R20" s="42" t="s">
        <v>129</v>
      </c>
      <c r="S20" s="42" t="s">
        <v>129</v>
      </c>
      <c r="T20" s="42" t="s">
        <v>129</v>
      </c>
      <c r="U20" s="42" t="s">
        <v>129</v>
      </c>
      <c r="V20" s="44" t="s">
        <v>129</v>
      </c>
      <c r="W20" s="44" t="s">
        <v>129</v>
      </c>
      <c r="X20" s="44" t="s">
        <v>129</v>
      </c>
      <c r="Y20" s="44" t="s">
        <v>129</v>
      </c>
      <c r="Z20" s="44" t="s">
        <v>129</v>
      </c>
      <c r="AA20" s="45" t="s">
        <v>129</v>
      </c>
      <c r="AB20" s="45"/>
      <c r="AC20" s="36"/>
      <c r="AE20" s="47"/>
      <c r="AF20" s="49"/>
      <c r="AG20" s="49"/>
      <c r="AH20" s="49"/>
    </row>
    <row r="21" spans="1:34" ht="48" customHeight="1" x14ac:dyDescent="0.3">
      <c r="A21" s="50" t="str">
        <f>'READ ME FIRST'!$D$12</f>
        <v>SDGE</v>
      </c>
      <c r="B21" s="37">
        <f>'READ ME FIRST'!$D$15</f>
        <v>44683</v>
      </c>
      <c r="C21" s="38" t="s">
        <v>190</v>
      </c>
      <c r="D21" s="39" t="str">
        <f>IF(Table2[[#This Row],[WMPInitiativeCategory]]="", "",INDEX('Initiative mapping-DO NOT EDIT'!$H$3:$H$12, MATCH(Table2[[#This Row],[WMPInitiativeCategory]],'Initiative mapping-DO NOT EDIT'!$G$3:$G$12,0)))</f>
        <v>5.3.3.</v>
      </c>
      <c r="E21" s="38" t="s">
        <v>205</v>
      </c>
      <c r="F21" s="38"/>
      <c r="G21" s="58">
        <f>IF(Table2[[#This Row],[WMPInitiativeActivity]]="","x",IF(Table2[[#This Row],[WMPInitiativeActivity]]="other", Table2[[#This Row],[ActivityNameifOther]], INDEX('Initiative mapping-DO NOT EDIT'!$C$3:$C$89,MATCH(Table2[[#This Row],[WMPInitiativeActivity]],'Initiative mapping-DO NOT EDIT'!$D$3:$D$89,0))))</f>
        <v>5</v>
      </c>
      <c r="H21" s="38" t="s">
        <v>206</v>
      </c>
      <c r="I21" s="42" t="s">
        <v>207</v>
      </c>
      <c r="J2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Hardening_Crossarm maintenance, repair, and replacement  _WMP.457_2022</v>
      </c>
      <c r="K21" s="43">
        <v>216</v>
      </c>
      <c r="L21" s="42" t="s">
        <v>129</v>
      </c>
      <c r="M21" s="42" t="s">
        <v>129</v>
      </c>
      <c r="N21" s="42" t="s">
        <v>129</v>
      </c>
      <c r="O21" s="42" t="s">
        <v>129</v>
      </c>
      <c r="P21" s="42" t="s">
        <v>129</v>
      </c>
      <c r="Q21" s="42" t="s">
        <v>129</v>
      </c>
      <c r="R21" s="42" t="s">
        <v>129</v>
      </c>
      <c r="S21" s="42" t="s">
        <v>129</v>
      </c>
      <c r="T21" s="42" t="s">
        <v>129</v>
      </c>
      <c r="U21" s="42" t="s">
        <v>129</v>
      </c>
      <c r="V21" s="44" t="s">
        <v>129</v>
      </c>
      <c r="W21" s="44" t="s">
        <v>129</v>
      </c>
      <c r="X21" s="44" t="s">
        <v>129</v>
      </c>
      <c r="Y21" s="44" t="s">
        <v>129</v>
      </c>
      <c r="Z21" s="44" t="s">
        <v>129</v>
      </c>
      <c r="AA21" s="45" t="s">
        <v>129</v>
      </c>
      <c r="AB21" s="45"/>
      <c r="AC21" s="36"/>
      <c r="AE21" s="47"/>
      <c r="AF21" s="49"/>
      <c r="AG21" s="49"/>
      <c r="AH21" s="49"/>
    </row>
    <row r="22" spans="1:34" ht="48" customHeight="1" x14ac:dyDescent="0.3">
      <c r="A22" s="50" t="str">
        <f>'READ ME FIRST'!$D$12</f>
        <v>SDGE</v>
      </c>
      <c r="B22" s="37">
        <f>'READ ME FIRST'!$D$15</f>
        <v>44683</v>
      </c>
      <c r="C22" s="38" t="s">
        <v>190</v>
      </c>
      <c r="D22" s="39" t="str">
        <f>IF(Table2[[#This Row],[WMPInitiativeCategory]]="", "",INDEX('Initiative mapping-DO NOT EDIT'!$H$3:$H$12, MATCH(Table2[[#This Row],[WMPInitiativeCategory]],'Initiative mapping-DO NOT EDIT'!$G$3:$G$12,0)))</f>
        <v>5.3.3.</v>
      </c>
      <c r="E22" s="38" t="s">
        <v>208</v>
      </c>
      <c r="F22" s="38"/>
      <c r="G22" s="58">
        <f>IF(Table2[[#This Row],[WMPInitiativeActivity]]="","x",IF(Table2[[#This Row],[WMPInitiativeActivity]]="other", Table2[[#This Row],[ActivityNameifOther]], INDEX('Initiative mapping-DO NOT EDIT'!$C$3:$C$89,MATCH(Table2[[#This Row],[WMPInitiativeActivity]],'Initiative mapping-DO NOT EDIT'!$D$3:$D$89,0))))</f>
        <v>6</v>
      </c>
      <c r="H22" s="38" t="s">
        <v>209</v>
      </c>
      <c r="I22" s="42" t="s">
        <v>210</v>
      </c>
      <c r="J2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Hardening_Distribution pole replacement and reinforcement, including with composite poles  _WMP.458_2022</v>
      </c>
      <c r="K22" s="43">
        <v>216</v>
      </c>
      <c r="L22" s="42" t="s">
        <v>129</v>
      </c>
      <c r="M22" s="42" t="s">
        <v>129</v>
      </c>
      <c r="N22" s="42" t="s">
        <v>129</v>
      </c>
      <c r="O22" s="42" t="s">
        <v>129</v>
      </c>
      <c r="P22" s="42" t="s">
        <v>129</v>
      </c>
      <c r="Q22" s="42" t="s">
        <v>129</v>
      </c>
      <c r="R22" s="42" t="s">
        <v>129</v>
      </c>
      <c r="S22" s="42" t="s">
        <v>129</v>
      </c>
      <c r="T22" s="42" t="s">
        <v>129</v>
      </c>
      <c r="U22" s="42" t="s">
        <v>129</v>
      </c>
      <c r="V22" s="44" t="s">
        <v>211</v>
      </c>
      <c r="W22" s="44" t="s">
        <v>211</v>
      </c>
      <c r="X22" s="44" t="s">
        <v>576</v>
      </c>
      <c r="Y22" s="44"/>
      <c r="Z22" s="44"/>
      <c r="AA22" s="46" t="s">
        <v>132</v>
      </c>
      <c r="AB22" s="45"/>
      <c r="AC22" s="36"/>
      <c r="AE22" s="47"/>
      <c r="AF22" s="49"/>
      <c r="AG22" s="49"/>
      <c r="AH22" s="49"/>
    </row>
    <row r="23" spans="1:34" ht="48" customHeight="1" x14ac:dyDescent="0.3">
      <c r="A23" s="50" t="str">
        <f>'READ ME FIRST'!$D$12</f>
        <v>SDGE</v>
      </c>
      <c r="B23" s="37">
        <f>'READ ME FIRST'!$D$15</f>
        <v>44683</v>
      </c>
      <c r="C23" s="38" t="s">
        <v>190</v>
      </c>
      <c r="D23" s="39" t="str">
        <f>IF(Table2[[#This Row],[WMPInitiativeCategory]]="", "",INDEX('Initiative mapping-DO NOT EDIT'!$H$3:$H$12, MATCH(Table2[[#This Row],[WMPInitiativeCategory]],'Initiative mapping-DO NOT EDIT'!$G$3:$G$12,0)))</f>
        <v>5.3.3.</v>
      </c>
      <c r="E23" s="38" t="s">
        <v>212</v>
      </c>
      <c r="F23" s="38"/>
      <c r="G23" s="59">
        <f>IF(Table2[[#This Row],[WMPInitiativeActivity]]="","x",IF(Table2[[#This Row],[WMPInitiativeActivity]]="other", Table2[[#This Row],[ActivityNameifOther]], INDEX('Initiative mapping-DO NOT EDIT'!$C$3:$C$89,MATCH(Table2[[#This Row],[WMPInitiativeActivity]],'Initiative mapping-DO NOT EDIT'!$D$3:$D$89,0))))</f>
        <v>7</v>
      </c>
      <c r="H23" s="38" t="s">
        <v>213</v>
      </c>
      <c r="I23" s="42" t="s">
        <v>214</v>
      </c>
      <c r="J2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Hardening_Expulsion fuse replacement  _WMP.459_2022</v>
      </c>
      <c r="K23" s="43">
        <v>217</v>
      </c>
      <c r="L23" s="42" t="s">
        <v>215</v>
      </c>
      <c r="M23" s="42">
        <v>277</v>
      </c>
      <c r="N23" s="42">
        <f>Table2[[#This Row],[QuantActualProgressQ1]]</f>
        <v>98</v>
      </c>
      <c r="O23" s="43">
        <v>170</v>
      </c>
      <c r="P23" s="42">
        <v>277</v>
      </c>
      <c r="Q23" s="42">
        <v>277</v>
      </c>
      <c r="R23" s="42">
        <v>98</v>
      </c>
      <c r="S23" s="42">
        <v>167</v>
      </c>
      <c r="T23" s="45"/>
      <c r="U23" s="45"/>
      <c r="V23" s="44" t="s">
        <v>129</v>
      </c>
      <c r="W23" s="44" t="s">
        <v>129</v>
      </c>
      <c r="X23" s="44" t="s">
        <v>129</v>
      </c>
      <c r="Y23" s="44" t="s">
        <v>129</v>
      </c>
      <c r="Z23" s="44" t="s">
        <v>129</v>
      </c>
      <c r="AA23" s="46" t="s">
        <v>132</v>
      </c>
      <c r="AB23" s="45"/>
      <c r="AC23" s="36"/>
      <c r="AE23" s="47"/>
      <c r="AF23" s="49"/>
      <c r="AG23" s="49"/>
      <c r="AH23" s="49"/>
    </row>
    <row r="24" spans="1:34" ht="48" customHeight="1" x14ac:dyDescent="0.3">
      <c r="A24" s="50" t="str">
        <f>'READ ME FIRST'!$D$12</f>
        <v>SDGE</v>
      </c>
      <c r="B24" s="37">
        <f>'READ ME FIRST'!$D$15</f>
        <v>44683</v>
      </c>
      <c r="C24" s="38" t="s">
        <v>190</v>
      </c>
      <c r="D24" s="39" t="str">
        <f>IF(Table2[[#This Row],[WMPInitiativeCategory]]="", "",INDEX('Initiative mapping-DO NOT EDIT'!$H$3:$H$12, MATCH(Table2[[#This Row],[WMPInitiativeCategory]],'Initiative mapping-DO NOT EDIT'!$G$3:$G$12,0)))</f>
        <v>5.3.3.</v>
      </c>
      <c r="E24" s="38" t="s">
        <v>153</v>
      </c>
      <c r="F24" s="38" t="s">
        <v>216</v>
      </c>
      <c r="G24" s="58" t="str">
        <f>IF(Table2[[#This Row],[WMPInitiativeActivity]]="","x",IF(Table2[[#This Row],[WMPInitiativeActivity]]="other", Table2[[#This Row],[ActivityNameifOther]], INDEX('Initiative mapping-DO NOT EDIT'!$C$3:$C$89,MATCH(Table2[[#This Row],[WMPInitiativeActivity]],'Initiative mapping-DO NOT EDIT'!$D$3:$D$89,0))))</f>
        <v>PSPS sectionalizing enhancements</v>
      </c>
      <c r="H24" s="38" t="s">
        <v>217</v>
      </c>
      <c r="I24" s="42" t="s">
        <v>218</v>
      </c>
      <c r="J2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Hardening_PSPS sectionalizing enhancements_WMP.461_2022</v>
      </c>
      <c r="K24" s="43">
        <v>218</v>
      </c>
      <c r="L24" s="42" t="s">
        <v>219</v>
      </c>
      <c r="M24" s="42">
        <v>10</v>
      </c>
      <c r="N24" s="42">
        <f>Table2[[#This Row],[QuantActualProgressQ1]]</f>
        <v>3</v>
      </c>
      <c r="O24" s="43">
        <v>7</v>
      </c>
      <c r="P24" s="42">
        <v>11</v>
      </c>
      <c r="Q24" s="42">
        <v>11</v>
      </c>
      <c r="R24" s="42">
        <v>3</v>
      </c>
      <c r="S24" s="42">
        <v>6</v>
      </c>
      <c r="T24" s="45"/>
      <c r="U24" s="45"/>
      <c r="V24" s="44" t="s">
        <v>129</v>
      </c>
      <c r="W24" s="44" t="s">
        <v>129</v>
      </c>
      <c r="X24" s="44" t="s">
        <v>129</v>
      </c>
      <c r="Y24" s="44" t="s">
        <v>129</v>
      </c>
      <c r="Z24" s="44" t="s">
        <v>129</v>
      </c>
      <c r="AA24" s="46" t="s">
        <v>132</v>
      </c>
      <c r="AB24" s="45"/>
      <c r="AC24" s="36"/>
      <c r="AE24" s="47"/>
      <c r="AF24" s="49"/>
      <c r="AG24" s="49"/>
      <c r="AH24" s="49"/>
    </row>
    <row r="25" spans="1:34" ht="48" customHeight="1" x14ac:dyDescent="0.3">
      <c r="A25" s="50" t="str">
        <f>'READ ME FIRST'!$D$12</f>
        <v>SDGE</v>
      </c>
      <c r="B25" s="37">
        <f>'READ ME FIRST'!$D$15</f>
        <v>44683</v>
      </c>
      <c r="C25" s="38" t="s">
        <v>190</v>
      </c>
      <c r="D25" s="39" t="str">
        <f>IF(Table2[[#This Row],[WMPInitiativeCategory]]="", "",INDEX('Initiative mapping-DO NOT EDIT'!$H$3:$H$12, MATCH(Table2[[#This Row],[WMPInitiativeCategory]],'Initiative mapping-DO NOT EDIT'!$G$3:$G$12,0)))</f>
        <v>5.3.3.</v>
      </c>
      <c r="E25" s="38" t="s">
        <v>153</v>
      </c>
      <c r="F25" s="38" t="s">
        <v>220</v>
      </c>
      <c r="G25" s="58"/>
      <c r="H25" s="38" t="s">
        <v>221</v>
      </c>
      <c r="I25" s="42" t="s">
        <v>222</v>
      </c>
      <c r="J2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Hardening_Microgrids_WMP.462_2022</v>
      </c>
      <c r="K25" s="43">
        <v>219</v>
      </c>
      <c r="L25" s="42" t="s">
        <v>220</v>
      </c>
      <c r="M25" s="42">
        <v>4</v>
      </c>
      <c r="N25" s="42">
        <f>Table2[[#This Row],[QuantActualProgressQ1]]</f>
        <v>1</v>
      </c>
      <c r="O25" s="42">
        <v>1</v>
      </c>
      <c r="P25" s="42">
        <v>1</v>
      </c>
      <c r="Q25" s="42">
        <v>0</v>
      </c>
      <c r="R25" s="42">
        <v>1</v>
      </c>
      <c r="S25" s="42">
        <v>1</v>
      </c>
      <c r="T25" s="45"/>
      <c r="U25" s="45"/>
      <c r="V25" s="44" t="s">
        <v>129</v>
      </c>
      <c r="W25" s="44" t="s">
        <v>129</v>
      </c>
      <c r="X25" s="44" t="s">
        <v>129</v>
      </c>
      <c r="Y25" s="44" t="s">
        <v>129</v>
      </c>
      <c r="Z25" s="44" t="s">
        <v>129</v>
      </c>
      <c r="AA25" s="46" t="s">
        <v>600</v>
      </c>
      <c r="AB25" s="44" t="s">
        <v>602</v>
      </c>
      <c r="AC25" s="36"/>
      <c r="AE25" s="47"/>
      <c r="AF25" s="49"/>
      <c r="AG25" s="49"/>
      <c r="AH25" s="49"/>
    </row>
    <row r="26" spans="1:34" ht="48" customHeight="1" x14ac:dyDescent="0.3">
      <c r="A26" s="50" t="str">
        <f>'READ ME FIRST'!$D$12</f>
        <v>SDGE</v>
      </c>
      <c r="B26" s="37">
        <f>'READ ME FIRST'!$D$15</f>
        <v>44683</v>
      </c>
      <c r="C26" s="38" t="s">
        <v>190</v>
      </c>
      <c r="D26" s="39" t="str">
        <f>IF(Table2[[#This Row],[WMPInitiativeCategory]]="", "",INDEX('Initiative mapping-DO NOT EDIT'!$H$3:$H$12, MATCH(Table2[[#This Row],[WMPInitiativeCategory]],'Initiative mapping-DO NOT EDIT'!$G$3:$G$12,0)))</f>
        <v>5.3.3.</v>
      </c>
      <c r="E26" s="38" t="s">
        <v>223</v>
      </c>
      <c r="F26" s="38"/>
      <c r="G26" s="58">
        <f>IF(Table2[[#This Row],[WMPInitiativeActivity]]="","x",IF(Table2[[#This Row],[WMPInitiativeActivity]]="other", Table2[[#This Row],[ActivityNameifOther]], INDEX('Initiative mapping-DO NOT EDIT'!$C$3:$C$89,MATCH(Table2[[#This Row],[WMPInitiativeActivity]],'Initiative mapping-DO NOT EDIT'!$D$3:$D$89,0))))</f>
        <v>9</v>
      </c>
      <c r="H26" s="38" t="s">
        <v>224</v>
      </c>
      <c r="I26" s="42" t="s">
        <v>225</v>
      </c>
      <c r="J2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Hardening_Installation of system automation equipment _WMP.463_2022</v>
      </c>
      <c r="K26" s="43">
        <v>221</v>
      </c>
      <c r="L26" s="42" t="s">
        <v>226</v>
      </c>
      <c r="M26" s="42">
        <v>8</v>
      </c>
      <c r="N26" s="42">
        <f>Table2[[#This Row],[QuantActualProgressQ1]]</f>
        <v>0</v>
      </c>
      <c r="O26" s="42">
        <v>3</v>
      </c>
      <c r="P26" s="42">
        <v>5</v>
      </c>
      <c r="Q26" s="42">
        <v>8</v>
      </c>
      <c r="R26" s="42">
        <v>0</v>
      </c>
      <c r="S26" s="42">
        <v>2</v>
      </c>
      <c r="T26" s="45"/>
      <c r="U26" s="45"/>
      <c r="V26" s="44" t="s">
        <v>129</v>
      </c>
      <c r="W26" s="44" t="s">
        <v>129</v>
      </c>
      <c r="X26" s="44" t="s">
        <v>129</v>
      </c>
      <c r="Y26" s="44" t="s">
        <v>129</v>
      </c>
      <c r="Z26" s="44" t="s">
        <v>129</v>
      </c>
      <c r="AA26" s="46" t="s">
        <v>600</v>
      </c>
      <c r="AB26" s="45" t="s">
        <v>603</v>
      </c>
      <c r="AC26" s="36"/>
      <c r="AE26" s="47"/>
      <c r="AF26" s="49"/>
      <c r="AG26" s="49"/>
      <c r="AH26" s="49"/>
    </row>
    <row r="27" spans="1:34" ht="48" customHeight="1" x14ac:dyDescent="0.3">
      <c r="A27" s="50" t="str">
        <f>'READ ME FIRST'!$D$12</f>
        <v>SDGE</v>
      </c>
      <c r="B27" s="37">
        <f>'READ ME FIRST'!$D$15</f>
        <v>44683</v>
      </c>
      <c r="C27" s="38" t="s">
        <v>190</v>
      </c>
      <c r="D27" s="39" t="str">
        <f>IF(Table2[[#This Row],[WMPInitiativeCategory]]="", "",INDEX('Initiative mapping-DO NOT EDIT'!$H$3:$H$12, MATCH(Table2[[#This Row],[WMPInitiativeCategory]],'Initiative mapping-DO NOT EDIT'!$G$3:$G$12,0)))</f>
        <v>5.3.3.</v>
      </c>
      <c r="E27" s="38" t="s">
        <v>228</v>
      </c>
      <c r="F27" s="38"/>
      <c r="G27" s="58">
        <f>IF(Table2[[#This Row],[WMPInitiativeActivity]]="","x",IF(Table2[[#This Row],[WMPInitiativeActivity]]="other", Table2[[#This Row],[ActivityNameifOther]], INDEX('Initiative mapping-DO NOT EDIT'!$C$3:$C$89,MATCH(Table2[[#This Row],[WMPInitiativeActivity]],'Initiative mapping-DO NOT EDIT'!$D$3:$D$89,0))))</f>
        <v>10</v>
      </c>
      <c r="H27" s="38" t="s">
        <v>229</v>
      </c>
      <c r="I27" s="42" t="s">
        <v>230</v>
      </c>
      <c r="J2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Hardening_Maintenance, repair, and replacement of connectors, including hotline clamps  _WMP.464_2022</v>
      </c>
      <c r="K27" s="43">
        <v>223</v>
      </c>
      <c r="L27" s="42" t="s">
        <v>231</v>
      </c>
      <c r="M27" s="42">
        <v>1650</v>
      </c>
      <c r="N27" s="42">
        <f>Table2[[#This Row],[QuantActualProgressQ1]]</f>
        <v>576</v>
      </c>
      <c r="O27" s="43">
        <v>1554</v>
      </c>
      <c r="P27" s="42">
        <v>1700</v>
      </c>
      <c r="Q27" s="42">
        <v>1700</v>
      </c>
      <c r="R27" s="42">
        <v>576</v>
      </c>
      <c r="S27" s="42">
        <v>1548</v>
      </c>
      <c r="T27" s="45"/>
      <c r="U27" s="45"/>
      <c r="V27" s="44" t="s">
        <v>129</v>
      </c>
      <c r="W27" s="44" t="s">
        <v>129</v>
      </c>
      <c r="X27" s="44" t="s">
        <v>129</v>
      </c>
      <c r="Y27" s="44" t="s">
        <v>129</v>
      </c>
      <c r="Z27" s="44" t="s">
        <v>129</v>
      </c>
      <c r="AA27" s="46" t="s">
        <v>132</v>
      </c>
      <c r="AB27" s="45"/>
      <c r="AC27" s="36"/>
      <c r="AE27" s="47"/>
      <c r="AF27" s="49"/>
      <c r="AG27" s="49"/>
      <c r="AH27" s="49"/>
    </row>
    <row r="28" spans="1:34" ht="48" customHeight="1" x14ac:dyDescent="0.3">
      <c r="A28" s="50" t="str">
        <f>'READ ME FIRST'!$D$12</f>
        <v>SDGE</v>
      </c>
      <c r="B28" s="37">
        <f>'READ ME FIRST'!$D$15</f>
        <v>44683</v>
      </c>
      <c r="C28" s="38" t="s">
        <v>190</v>
      </c>
      <c r="D28" s="39" t="str">
        <f>IF(Table2[[#This Row],[WMPInitiativeCategory]]="", "",INDEX('Initiative mapping-DO NOT EDIT'!$H$3:$H$12, MATCH(Table2[[#This Row],[WMPInitiativeCategory]],'Initiative mapping-DO NOT EDIT'!$G$3:$G$12,0)))</f>
        <v>5.3.3.</v>
      </c>
      <c r="E28" s="38" t="s">
        <v>153</v>
      </c>
      <c r="F28" s="38" t="s">
        <v>232</v>
      </c>
      <c r="G28" s="58" t="str">
        <f>IF(Table2[[#This Row],[WMPInitiativeActivity]]="","x",IF(Table2[[#This Row],[WMPInitiativeActivity]]="other", Table2[[#This Row],[ActivityNameifOther]], INDEX('Initiative mapping-DO NOT EDIT'!$C$3:$C$89,MATCH(Table2[[#This Row],[WMPInitiativeActivity]],'Initiative mapping-DO NOT EDIT'!$D$3:$D$89,0))))</f>
        <v>Generator Grant Programs</v>
      </c>
      <c r="H28" s="38" t="s">
        <v>233</v>
      </c>
      <c r="I28" s="42" t="s">
        <v>234</v>
      </c>
      <c r="J2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Hardening_Generator Grant Programs_WMP.466_2022</v>
      </c>
      <c r="K28" s="43">
        <v>225</v>
      </c>
      <c r="L28" s="42" t="s">
        <v>235</v>
      </c>
      <c r="M28" s="42">
        <v>3000</v>
      </c>
      <c r="N28" s="42">
        <f>Table2[[#This Row],[QuantActualProgressQ1]]</f>
        <v>8</v>
      </c>
      <c r="O28" s="42">
        <v>1008</v>
      </c>
      <c r="P28" s="42">
        <v>2508</v>
      </c>
      <c r="Q28" s="42">
        <v>3008</v>
      </c>
      <c r="R28" s="42">
        <v>8</v>
      </c>
      <c r="S28" s="42">
        <v>8</v>
      </c>
      <c r="T28" s="45"/>
      <c r="U28" s="45"/>
      <c r="V28" s="44" t="s">
        <v>129</v>
      </c>
      <c r="W28" s="44" t="s">
        <v>129</v>
      </c>
      <c r="X28" s="44" t="s">
        <v>129</v>
      </c>
      <c r="Y28" s="44" t="s">
        <v>129</v>
      </c>
      <c r="Z28" s="44" t="s">
        <v>129</v>
      </c>
      <c r="AA28" s="46" t="s">
        <v>600</v>
      </c>
      <c r="AB28" s="45" t="s">
        <v>609</v>
      </c>
      <c r="AC28" s="36"/>
      <c r="AE28" s="47"/>
      <c r="AF28" s="49"/>
      <c r="AG28" s="49"/>
      <c r="AH28" s="49"/>
    </row>
    <row r="29" spans="1:34" ht="48" customHeight="1" x14ac:dyDescent="0.3">
      <c r="A29" s="50" t="str">
        <f>'READ ME FIRST'!$D$12</f>
        <v>SDGE</v>
      </c>
      <c r="B29" s="37">
        <f>'READ ME FIRST'!$D$15</f>
        <v>44683</v>
      </c>
      <c r="C29" s="38" t="s">
        <v>190</v>
      </c>
      <c r="D29" s="39" t="str">
        <f>IF(Table2[[#This Row],[WMPInitiativeCategory]]="", "",INDEX('Initiative mapping-DO NOT EDIT'!$H$3:$H$12, MATCH(Table2[[#This Row],[WMPInitiativeCategory]],'Initiative mapping-DO NOT EDIT'!$G$3:$G$12,0)))</f>
        <v>5.3.3.</v>
      </c>
      <c r="E29" s="38" t="s">
        <v>153</v>
      </c>
      <c r="F29" s="38" t="s">
        <v>236</v>
      </c>
      <c r="G29" s="58" t="str">
        <f>IF(Table2[[#This Row],[WMPInitiativeActivity]]="","x",IF(Table2[[#This Row],[WMPInitiativeActivity]]="other", Table2[[#This Row],[ActivityNameifOther]], INDEX('Initiative mapping-DO NOT EDIT'!$C$3:$C$89,MATCH(Table2[[#This Row],[WMPInitiativeActivity]],'Initiative mapping-DO NOT EDIT'!$D$3:$D$89,0))))</f>
        <v>Standby Power Programs</v>
      </c>
      <c r="H29" s="38" t="s">
        <v>237</v>
      </c>
      <c r="I29" s="43" t="s">
        <v>238</v>
      </c>
      <c r="J2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Hardening_Standby Power Programs_WMP.467_2022</v>
      </c>
      <c r="K29" s="43">
        <v>226</v>
      </c>
      <c r="L29" s="42" t="s">
        <v>235</v>
      </c>
      <c r="M29" s="42">
        <v>412</v>
      </c>
      <c r="N29" s="42">
        <f>Table2[[#This Row],[QuantActualProgressQ1]]</f>
        <v>46</v>
      </c>
      <c r="O29" s="42">
        <v>186</v>
      </c>
      <c r="P29" s="42">
        <v>326</v>
      </c>
      <c r="Q29" s="42">
        <v>466</v>
      </c>
      <c r="R29" s="42">
        <v>46</v>
      </c>
      <c r="S29" s="42">
        <v>122</v>
      </c>
      <c r="T29" s="45"/>
      <c r="U29" s="45"/>
      <c r="V29" s="44" t="s">
        <v>129</v>
      </c>
      <c r="W29" s="44" t="s">
        <v>129</v>
      </c>
      <c r="X29" s="44" t="s">
        <v>129</v>
      </c>
      <c r="Y29" s="44" t="s">
        <v>129</v>
      </c>
      <c r="Z29" s="44" t="s">
        <v>129</v>
      </c>
      <c r="AA29" s="46" t="s">
        <v>132</v>
      </c>
      <c r="AB29" s="45"/>
      <c r="AC29" s="36"/>
      <c r="AE29" s="47"/>
      <c r="AF29" s="49"/>
      <c r="AG29" s="49"/>
      <c r="AH29" s="49"/>
    </row>
    <row r="30" spans="1:34" ht="48" customHeight="1" x14ac:dyDescent="0.3">
      <c r="A30" s="50" t="str">
        <f>'READ ME FIRST'!$D$12</f>
        <v>SDGE</v>
      </c>
      <c r="B30" s="37">
        <f>'READ ME FIRST'!$D$15</f>
        <v>44683</v>
      </c>
      <c r="C30" s="38" t="s">
        <v>190</v>
      </c>
      <c r="D30" s="39" t="str">
        <f>IF(Table2[[#This Row],[WMPInitiativeCategory]]="", "",INDEX('Initiative mapping-DO NOT EDIT'!$H$3:$H$12, MATCH(Table2[[#This Row],[WMPInitiativeCategory]],'Initiative mapping-DO NOT EDIT'!$G$3:$G$12,0)))</f>
        <v>5.3.3.</v>
      </c>
      <c r="E30" s="38" t="s">
        <v>153</v>
      </c>
      <c r="F30" s="38" t="s">
        <v>239</v>
      </c>
      <c r="G30" s="58" t="str">
        <f>IF(Table2[[#This Row],[WMPInitiativeActivity]]="","x",IF(Table2[[#This Row],[WMPInitiativeActivity]]="other", Table2[[#This Row],[ActivityNameifOther]], INDEX('Initiative mapping-DO NOT EDIT'!$C$3:$C$89,MATCH(Table2[[#This Row],[WMPInitiativeActivity]],'Initiative mapping-DO NOT EDIT'!$D$3:$D$89,0))))</f>
        <v>Generator Assistance Programs</v>
      </c>
      <c r="H30" s="38" t="s">
        <v>240</v>
      </c>
      <c r="I30" s="43" t="s">
        <v>241</v>
      </c>
      <c r="J30"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Hardening_Generator Assistance Programs_WMP.468_2022</v>
      </c>
      <c r="K30" s="43">
        <v>228</v>
      </c>
      <c r="L30" s="42" t="s">
        <v>235</v>
      </c>
      <c r="M30" s="42">
        <v>1250</v>
      </c>
      <c r="N30" s="42">
        <f>Table2[[#This Row],[QuantActualProgressQ1]]</f>
        <v>0</v>
      </c>
      <c r="O30" s="42">
        <v>100</v>
      </c>
      <c r="P30" s="42">
        <v>650</v>
      </c>
      <c r="Q30" s="42">
        <v>1250</v>
      </c>
      <c r="R30" s="42">
        <v>0</v>
      </c>
      <c r="S30" s="42">
        <v>0</v>
      </c>
      <c r="T30" s="45"/>
      <c r="U30" s="45"/>
      <c r="V30" s="44" t="s">
        <v>129</v>
      </c>
      <c r="W30" s="44" t="s">
        <v>129</v>
      </c>
      <c r="X30" s="44" t="s">
        <v>129</v>
      </c>
      <c r="Y30" s="44" t="s">
        <v>129</v>
      </c>
      <c r="Z30" s="44" t="s">
        <v>129</v>
      </c>
      <c r="AA30" s="46" t="s">
        <v>227</v>
      </c>
      <c r="AB30" s="45"/>
      <c r="AC30" s="36"/>
      <c r="AE30" s="47"/>
      <c r="AF30" s="49"/>
      <c r="AG30" s="49"/>
      <c r="AH30" s="49"/>
    </row>
    <row r="31" spans="1:34" ht="48" customHeight="1" x14ac:dyDescent="0.3">
      <c r="A31" s="50" t="str">
        <f>'READ ME FIRST'!$D$12</f>
        <v>SDGE</v>
      </c>
      <c r="B31" s="37">
        <f>'READ ME FIRST'!$D$15</f>
        <v>44683</v>
      </c>
      <c r="C31" s="38" t="s">
        <v>190</v>
      </c>
      <c r="D31" s="39" t="str">
        <f>IF(Table2[[#This Row],[WMPInitiativeCategory]]="", "",INDEX('Initiative mapping-DO NOT EDIT'!$H$3:$H$12, MATCH(Table2[[#This Row],[WMPInitiativeCategory]],'Initiative mapping-DO NOT EDIT'!$G$3:$G$12,0)))</f>
        <v>5.3.3.</v>
      </c>
      <c r="E31" s="38" t="s">
        <v>242</v>
      </c>
      <c r="F31" s="38"/>
      <c r="G31" s="60">
        <f>IF(Table2[[#This Row],[WMPInitiativeActivity]]="","x",IF(Table2[[#This Row],[WMPInitiativeActivity]]="other", Table2[[#This Row],[ActivityNameifOther]], INDEX('Initiative mapping-DO NOT EDIT'!$C$3:$C$89,MATCH(Table2[[#This Row],[WMPInitiativeActivity]],'Initiative mapping-DO NOT EDIT'!$D$3:$D$89,0))))</f>
        <v>12</v>
      </c>
      <c r="H31" s="38" t="s">
        <v>243</v>
      </c>
      <c r="I31" s="42" t="s">
        <v>244</v>
      </c>
      <c r="J31"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Hardening_Other corrective action  _WMP.469_2022</v>
      </c>
      <c r="K31" s="43">
        <v>230</v>
      </c>
      <c r="L31" s="42" t="s">
        <v>129</v>
      </c>
      <c r="M31" s="42" t="s">
        <v>129</v>
      </c>
      <c r="N31" s="42" t="s">
        <v>129</v>
      </c>
      <c r="O31" s="42" t="s">
        <v>129</v>
      </c>
      <c r="P31" s="42" t="s">
        <v>129</v>
      </c>
      <c r="Q31" s="42" t="s">
        <v>129</v>
      </c>
      <c r="R31" s="42" t="s">
        <v>129</v>
      </c>
      <c r="S31" s="42" t="s">
        <v>129</v>
      </c>
      <c r="T31" s="42" t="s">
        <v>129</v>
      </c>
      <c r="U31" s="42" t="s">
        <v>129</v>
      </c>
      <c r="V31" s="44" t="s">
        <v>129</v>
      </c>
      <c r="W31" s="44" t="s">
        <v>129</v>
      </c>
      <c r="X31" s="44" t="s">
        <v>129</v>
      </c>
      <c r="Y31" s="44" t="s">
        <v>129</v>
      </c>
      <c r="Z31" s="44" t="s">
        <v>129</v>
      </c>
      <c r="AA31" s="45" t="s">
        <v>129</v>
      </c>
      <c r="AB31" s="45"/>
      <c r="AC31" s="36"/>
      <c r="AE31" s="47"/>
      <c r="AF31" s="49"/>
      <c r="AG31" s="49"/>
      <c r="AH31" s="49"/>
    </row>
    <row r="32" spans="1:34" ht="48" customHeight="1" x14ac:dyDescent="0.3">
      <c r="A32" s="50" t="str">
        <f>'READ ME FIRST'!$D$12</f>
        <v>SDGE</v>
      </c>
      <c r="B32" s="37">
        <f>'READ ME FIRST'!$D$15</f>
        <v>44683</v>
      </c>
      <c r="C32" s="38" t="s">
        <v>190</v>
      </c>
      <c r="D32" s="39" t="str">
        <f>IF(Table2[[#This Row],[WMPInitiativeCategory]]="", "",INDEX('Initiative mapping-DO NOT EDIT'!$H$3:$H$12, MATCH(Table2[[#This Row],[WMPInitiativeCategory]],'Initiative mapping-DO NOT EDIT'!$G$3:$G$12,0)))</f>
        <v>5.3.3.</v>
      </c>
      <c r="E32" s="38" t="s">
        <v>245</v>
      </c>
      <c r="F32" s="38"/>
      <c r="G32" s="58">
        <f>IF(Table2[[#This Row],[WMPInitiativeActivity]]="","x",IF(Table2[[#This Row],[WMPInitiativeActivity]]="other", Table2[[#This Row],[ActivityNameifOther]], INDEX('Initiative mapping-DO NOT EDIT'!$C$3:$C$89,MATCH(Table2[[#This Row],[WMPInitiativeActivity]],'Initiative mapping-DO NOT EDIT'!$D$3:$D$89,0))))</f>
        <v>13</v>
      </c>
      <c r="H32" s="38" t="s">
        <v>246</v>
      </c>
      <c r="I32" s="42" t="s">
        <v>247</v>
      </c>
      <c r="J3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Hardening_Pole loading infrastructure hardening and replacement program based on pole loading assessment program _WMP.470_2022</v>
      </c>
      <c r="K32" s="43">
        <v>230</v>
      </c>
      <c r="L32" s="42" t="s">
        <v>129</v>
      </c>
      <c r="M32" s="42" t="s">
        <v>129</v>
      </c>
      <c r="N32" s="42" t="s">
        <v>129</v>
      </c>
      <c r="O32" s="42" t="s">
        <v>129</v>
      </c>
      <c r="P32" s="42" t="s">
        <v>129</v>
      </c>
      <c r="Q32" s="42" t="s">
        <v>129</v>
      </c>
      <c r="R32" s="42" t="s">
        <v>129</v>
      </c>
      <c r="S32" s="42" t="s">
        <v>129</v>
      </c>
      <c r="T32" s="42" t="s">
        <v>129</v>
      </c>
      <c r="U32" s="42" t="s">
        <v>129</v>
      </c>
      <c r="V32" s="44" t="s">
        <v>129</v>
      </c>
      <c r="W32" s="44" t="s">
        <v>129</v>
      </c>
      <c r="X32" s="44" t="s">
        <v>129</v>
      </c>
      <c r="Y32" s="44" t="s">
        <v>129</v>
      </c>
      <c r="Z32" s="44" t="s">
        <v>129</v>
      </c>
      <c r="AA32" s="45" t="s">
        <v>129</v>
      </c>
      <c r="AB32" s="45"/>
      <c r="AC32" s="36"/>
      <c r="AE32" s="47"/>
      <c r="AF32" s="49"/>
      <c r="AG32" s="49"/>
      <c r="AH32" s="49"/>
    </row>
    <row r="33" spans="1:34" ht="48" customHeight="1" x14ac:dyDescent="0.3">
      <c r="A33" s="50" t="str">
        <f>'READ ME FIRST'!$D$12</f>
        <v>SDGE</v>
      </c>
      <c r="B33" s="37">
        <f>'READ ME FIRST'!$D$15</f>
        <v>44683</v>
      </c>
      <c r="C33" s="38" t="s">
        <v>190</v>
      </c>
      <c r="D33" s="39" t="str">
        <f>IF(Table2[[#This Row],[WMPInitiativeCategory]]="", "",INDEX('Initiative mapping-DO NOT EDIT'!$H$3:$H$12, MATCH(Table2[[#This Row],[WMPInitiativeCategory]],'Initiative mapping-DO NOT EDIT'!$G$3:$G$12,0)))</f>
        <v>5.3.3.</v>
      </c>
      <c r="E33" s="38" t="s">
        <v>248</v>
      </c>
      <c r="F33" s="38"/>
      <c r="G33" s="58">
        <f>IF(Table2[[#This Row],[WMPInitiativeActivity]]="","x",IF(Table2[[#This Row],[WMPInitiativeActivity]]="other", Table2[[#This Row],[ActivityNameifOther]], INDEX('Initiative mapping-DO NOT EDIT'!$C$3:$C$89,MATCH(Table2[[#This Row],[WMPInitiativeActivity]],'Initiative mapping-DO NOT EDIT'!$D$3:$D$89,0))))</f>
        <v>14</v>
      </c>
      <c r="H33" s="38" t="s">
        <v>249</v>
      </c>
      <c r="I33" s="42" t="s">
        <v>250</v>
      </c>
      <c r="J3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Hardening_Transformers maintenance and replacement  _WMP.471_2022</v>
      </c>
      <c r="K33" s="43">
        <v>230</v>
      </c>
      <c r="L33" s="42" t="s">
        <v>129</v>
      </c>
      <c r="M33" s="42" t="s">
        <v>129</v>
      </c>
      <c r="N33" s="42" t="s">
        <v>129</v>
      </c>
      <c r="O33" s="42" t="s">
        <v>129</v>
      </c>
      <c r="P33" s="42" t="s">
        <v>129</v>
      </c>
      <c r="Q33" s="42" t="s">
        <v>129</v>
      </c>
      <c r="R33" s="42" t="s">
        <v>129</v>
      </c>
      <c r="S33" s="42" t="s">
        <v>129</v>
      </c>
      <c r="T33" s="42" t="s">
        <v>129</v>
      </c>
      <c r="U33" s="42" t="s">
        <v>129</v>
      </c>
      <c r="V33" s="44" t="s">
        <v>129</v>
      </c>
      <c r="W33" s="44" t="s">
        <v>129</v>
      </c>
      <c r="X33" s="44" t="s">
        <v>129</v>
      </c>
      <c r="Y33" s="44" t="s">
        <v>129</v>
      </c>
      <c r="Z33" s="44" t="s">
        <v>129</v>
      </c>
      <c r="AA33" s="45" t="s">
        <v>129</v>
      </c>
      <c r="AB33" s="45"/>
      <c r="AC33" s="36"/>
      <c r="AE33" s="47"/>
      <c r="AF33" s="49"/>
      <c r="AG33" s="49"/>
      <c r="AH33" s="49"/>
    </row>
    <row r="34" spans="1:34" ht="48" customHeight="1" x14ac:dyDescent="0.3">
      <c r="A34" s="50" t="str">
        <f>'READ ME FIRST'!$D$12</f>
        <v>SDGE</v>
      </c>
      <c r="B34" s="37">
        <f>'READ ME FIRST'!$D$15</f>
        <v>44683</v>
      </c>
      <c r="C34" s="38" t="s">
        <v>190</v>
      </c>
      <c r="D34" s="39" t="str">
        <f>IF(Table2[[#This Row],[WMPInitiativeCategory]]="", "",INDEX('Initiative mapping-DO NOT EDIT'!$H$3:$H$12, MATCH(Table2[[#This Row],[WMPInitiativeCategory]],'Initiative mapping-DO NOT EDIT'!$G$3:$G$12,0)))</f>
        <v>5.3.3.</v>
      </c>
      <c r="E34" s="38" t="s">
        <v>251</v>
      </c>
      <c r="F34" s="38"/>
      <c r="G34" s="58">
        <f>IF(Table2[[#This Row],[WMPInitiativeActivity]]="","x",IF(Table2[[#This Row],[WMPInitiativeActivity]]="other", Table2[[#This Row],[ActivityNameifOther]], INDEX('Initiative mapping-DO NOT EDIT'!$C$3:$C$89,MATCH(Table2[[#This Row],[WMPInitiativeActivity]],'Initiative mapping-DO NOT EDIT'!$D$3:$D$89,0))))</f>
        <v>15</v>
      </c>
      <c r="H34" s="38" t="s">
        <v>252</v>
      </c>
      <c r="I34" s="42" t="s">
        <v>253</v>
      </c>
      <c r="J3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Hardening_Transmission tower maintenance and replacement  _WMP.472_2022</v>
      </c>
      <c r="K34" s="43">
        <v>230</v>
      </c>
      <c r="L34" s="42" t="s">
        <v>129</v>
      </c>
      <c r="M34" s="42" t="s">
        <v>129</v>
      </c>
      <c r="N34" s="42" t="s">
        <v>129</v>
      </c>
      <c r="O34" s="42" t="s">
        <v>129</v>
      </c>
      <c r="P34" s="42" t="s">
        <v>129</v>
      </c>
      <c r="Q34" s="42" t="s">
        <v>129</v>
      </c>
      <c r="R34" s="42" t="s">
        <v>129</v>
      </c>
      <c r="S34" s="42" t="s">
        <v>129</v>
      </c>
      <c r="T34" s="42" t="s">
        <v>129</v>
      </c>
      <c r="U34" s="42" t="s">
        <v>129</v>
      </c>
      <c r="V34" s="44" t="s">
        <v>129</v>
      </c>
      <c r="W34" s="44" t="s">
        <v>129</v>
      </c>
      <c r="X34" s="44" t="s">
        <v>129</v>
      </c>
      <c r="Y34" s="44" t="s">
        <v>129</v>
      </c>
      <c r="Z34" s="44" t="s">
        <v>129</v>
      </c>
      <c r="AA34" s="45" t="s">
        <v>129</v>
      </c>
      <c r="AB34" s="45"/>
      <c r="AC34" s="36"/>
      <c r="AE34" s="47"/>
      <c r="AF34" s="49"/>
      <c r="AG34" s="49"/>
      <c r="AH34" s="49"/>
    </row>
    <row r="35" spans="1:34" ht="48" customHeight="1" x14ac:dyDescent="0.3">
      <c r="A35" s="50" t="str">
        <f>'READ ME FIRST'!$D$12</f>
        <v>SDGE</v>
      </c>
      <c r="B35" s="37">
        <f>'READ ME FIRST'!$D$15</f>
        <v>44683</v>
      </c>
      <c r="C35" s="38" t="s">
        <v>190</v>
      </c>
      <c r="D35" s="39" t="str">
        <f>IF(Table2[[#This Row],[WMPInitiativeCategory]]="", "",INDEX('Initiative mapping-DO NOT EDIT'!$H$3:$H$12, MATCH(Table2[[#This Row],[WMPInitiativeCategory]],'Initiative mapping-DO NOT EDIT'!$G$3:$G$12,0)))</f>
        <v>5.3.3.</v>
      </c>
      <c r="E35" s="38" t="s">
        <v>254</v>
      </c>
      <c r="F35" s="38"/>
      <c r="G35" s="58">
        <f>IF(Table2[[#This Row],[WMPInitiativeActivity]]="","x",IF(Table2[[#This Row],[WMPInitiativeActivity]]="other", Table2[[#This Row],[ActivityNameifOther]], INDEX('Initiative mapping-DO NOT EDIT'!$C$3:$C$89,MATCH(Table2[[#This Row],[WMPInitiativeActivity]],'Initiative mapping-DO NOT EDIT'!$D$3:$D$89,0))))</f>
        <v>16</v>
      </c>
      <c r="H35" s="38" t="s">
        <v>255</v>
      </c>
      <c r="I35" s="42" t="s">
        <v>256</v>
      </c>
      <c r="J3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Hardening_Undergrounding of electric lines and/or equipment  _WMP.473_2022</v>
      </c>
      <c r="K35" s="43">
        <v>230</v>
      </c>
      <c r="L35" s="42" t="s">
        <v>201</v>
      </c>
      <c r="M35" s="43">
        <v>65</v>
      </c>
      <c r="N35" s="42">
        <f>Table2[[#This Row],[QuantActualProgressQ1]]</f>
        <v>9.91</v>
      </c>
      <c r="O35" s="42">
        <v>11.77</v>
      </c>
      <c r="P35" s="42">
        <v>26.62</v>
      </c>
      <c r="Q35" s="43">
        <v>65</v>
      </c>
      <c r="R35" s="42">
        <v>9.91</v>
      </c>
      <c r="S35" s="42">
        <v>11.07</v>
      </c>
      <c r="T35" s="45"/>
      <c r="U35" s="45"/>
      <c r="V35" s="44" t="s">
        <v>129</v>
      </c>
      <c r="W35" s="44" t="s">
        <v>129</v>
      </c>
      <c r="X35" s="44" t="s">
        <v>129</v>
      </c>
      <c r="Y35" s="44" t="s">
        <v>129</v>
      </c>
      <c r="Z35" s="44" t="s">
        <v>129</v>
      </c>
      <c r="AA35" s="46" t="s">
        <v>132</v>
      </c>
      <c r="AB35" s="45"/>
      <c r="AC35" s="36"/>
      <c r="AE35" s="47"/>
      <c r="AF35" s="49"/>
      <c r="AG35" s="49"/>
      <c r="AH35" s="49"/>
    </row>
    <row r="36" spans="1:34" ht="48" customHeight="1" x14ac:dyDescent="0.3">
      <c r="A36" s="50" t="str">
        <f>'READ ME FIRST'!$D$12</f>
        <v>SDGE</v>
      </c>
      <c r="B36" s="37">
        <f>'READ ME FIRST'!$D$15</f>
        <v>44683</v>
      </c>
      <c r="C36" s="38" t="s">
        <v>190</v>
      </c>
      <c r="D36" s="39" t="str">
        <f>IF(Table2[[#This Row],[WMPInitiativeCategory]]="", "",INDEX('Initiative mapping-DO NOT EDIT'!$H$3:$H$12, MATCH(Table2[[#This Row],[WMPInitiativeCategory]],'Initiative mapping-DO NOT EDIT'!$G$3:$G$12,0)))</f>
        <v>5.3.3.</v>
      </c>
      <c r="E36" s="38" t="s">
        <v>153</v>
      </c>
      <c r="F36" s="38" t="s">
        <v>257</v>
      </c>
      <c r="G36" s="58" t="str">
        <f>IF(Table2[[#This Row],[WMPInitiativeActivity]]="","x",IF(Table2[[#This Row],[WMPInitiativeActivity]]="other", Table2[[#This Row],[ActivityNameifOther]], INDEX('Initiative mapping-DO NOT EDIT'!$C$3:$C$89,MATCH(Table2[[#This Row],[WMPInitiativeActivity]],'Initiative mapping-DO NOT EDIT'!$D$3:$D$89,0))))</f>
        <v xml:space="preserve">Traditional hardening distribution overhead system hardening </v>
      </c>
      <c r="H36" s="38" t="s">
        <v>258</v>
      </c>
      <c r="I36" s="42" t="s">
        <v>259</v>
      </c>
      <c r="J3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Hardening_Traditional hardening distribution overhead system hardening _WMP.475_2022</v>
      </c>
      <c r="K36" s="43">
        <v>234</v>
      </c>
      <c r="L36" s="42" t="s">
        <v>201</v>
      </c>
      <c r="M36" s="42">
        <v>5</v>
      </c>
      <c r="N36" s="42">
        <f>Table2[[#This Row],[QuantActualProgressQ1]]</f>
        <v>12.65</v>
      </c>
      <c r="O36" s="42">
        <v>28.08</v>
      </c>
      <c r="P36" s="42">
        <v>28.62</v>
      </c>
      <c r="Q36" s="42">
        <v>31.41</v>
      </c>
      <c r="R36" s="42">
        <v>12.65</v>
      </c>
      <c r="S36" s="42">
        <v>24.66</v>
      </c>
      <c r="T36" s="45"/>
      <c r="U36" s="45"/>
      <c r="V36" s="44" t="s">
        <v>129</v>
      </c>
      <c r="W36" s="44" t="s">
        <v>129</v>
      </c>
      <c r="X36" s="44" t="s">
        <v>129</v>
      </c>
      <c r="Y36" s="44" t="s">
        <v>129</v>
      </c>
      <c r="Z36" s="44" t="s">
        <v>129</v>
      </c>
      <c r="AA36" s="46" t="s">
        <v>132</v>
      </c>
      <c r="AB36" s="45"/>
      <c r="AC36" s="36"/>
      <c r="AE36" s="47"/>
      <c r="AF36" s="49"/>
      <c r="AG36" s="49"/>
      <c r="AH36" s="49"/>
    </row>
    <row r="37" spans="1:34" ht="48" customHeight="1" x14ac:dyDescent="0.3">
      <c r="A37" s="50" t="str">
        <f>'READ ME FIRST'!$D$12</f>
        <v>SDGE</v>
      </c>
      <c r="B37" s="37">
        <f>'READ ME FIRST'!$D$15</f>
        <v>44683</v>
      </c>
      <c r="C37" s="38" t="s">
        <v>190</v>
      </c>
      <c r="D37" s="39" t="str">
        <f>IF(Table2[[#This Row],[WMPInitiativeCategory]]="", "",INDEX('Initiative mapping-DO NOT EDIT'!$H$3:$H$12, MATCH(Table2[[#This Row],[WMPInitiativeCategory]],'Initiative mapping-DO NOT EDIT'!$G$3:$G$12,0)))</f>
        <v>5.3.3.</v>
      </c>
      <c r="E37" s="38" t="s">
        <v>153</v>
      </c>
      <c r="F37" s="38" t="s">
        <v>260</v>
      </c>
      <c r="G37" s="58" t="str">
        <f>IF(Table2[[#This Row],[WMPInitiativeActivity]]="","x",IF(Table2[[#This Row],[WMPInitiativeActivity]]="other", Table2[[#This Row],[ActivityNameifOther]], INDEX('Initiative mapping-DO NOT EDIT'!$C$3:$C$89,MATCH(Table2[[#This Row],[WMPInitiativeActivity]],'Initiative mapping-DO NOT EDIT'!$D$3:$D$89,0))))</f>
        <v>Overhead transmission fire hardening (Transmission)</v>
      </c>
      <c r="H37" s="38" t="s">
        <v>261</v>
      </c>
      <c r="I37" s="42" t="s">
        <v>262</v>
      </c>
      <c r="J3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Hardening_Overhead transmission fire hardening (Transmission)_WMP.476_2022</v>
      </c>
      <c r="K37" s="43">
        <v>234</v>
      </c>
      <c r="L37" s="42" t="s">
        <v>201</v>
      </c>
      <c r="M37" s="42">
        <v>18.5</v>
      </c>
      <c r="N37" s="42">
        <f>Table2[[#This Row],[QuantActualProgressQ1]]</f>
        <v>1.45</v>
      </c>
      <c r="O37" s="42">
        <v>1.45</v>
      </c>
      <c r="P37" s="42">
        <v>10.95</v>
      </c>
      <c r="Q37" s="42">
        <v>18.55</v>
      </c>
      <c r="R37" s="42">
        <v>1.45</v>
      </c>
      <c r="S37" s="42">
        <v>3.4299999999999997</v>
      </c>
      <c r="T37" s="45"/>
      <c r="U37" s="45"/>
      <c r="V37" s="44" t="s">
        <v>129</v>
      </c>
      <c r="W37" s="44" t="s">
        <v>129</v>
      </c>
      <c r="X37" s="44" t="s">
        <v>129</v>
      </c>
      <c r="Y37" s="44" t="s">
        <v>129</v>
      </c>
      <c r="Z37" s="44" t="s">
        <v>129</v>
      </c>
      <c r="AA37" s="46" t="s">
        <v>132</v>
      </c>
      <c r="AB37" s="45"/>
      <c r="AC37" s="36"/>
      <c r="AE37" s="47"/>
      <c r="AF37" s="49"/>
      <c r="AG37" s="49"/>
      <c r="AH37" s="49"/>
    </row>
    <row r="38" spans="1:34" ht="48" customHeight="1" x14ac:dyDescent="0.3">
      <c r="A38" s="50" t="str">
        <f>'READ ME FIRST'!$D$12</f>
        <v>SDGE</v>
      </c>
      <c r="B38" s="37">
        <f>'READ ME FIRST'!$D$15</f>
        <v>44683</v>
      </c>
      <c r="C38" s="38" t="s">
        <v>190</v>
      </c>
      <c r="D38" s="39" t="str">
        <f>IF(Table2[[#This Row],[WMPInitiativeCategory]]="", "",INDEX('Initiative mapping-DO NOT EDIT'!$H$3:$H$12, MATCH(Table2[[#This Row],[WMPInitiativeCategory]],'Initiative mapping-DO NOT EDIT'!$G$3:$G$12,0)))</f>
        <v>5.3.3.</v>
      </c>
      <c r="E38" s="38" t="s">
        <v>153</v>
      </c>
      <c r="F38" s="38" t="s">
        <v>263</v>
      </c>
      <c r="G38" s="58" t="str">
        <f>IF(Table2[[#This Row],[WMPInitiativeActivity]]="","x",IF(Table2[[#This Row],[WMPInitiativeActivity]]="other", Table2[[#This Row],[ActivityNameifOther]], INDEX('Initiative mapping-DO NOT EDIT'!$C$3:$C$89,MATCH(Table2[[#This Row],[WMPInitiativeActivity]],'Initiative mapping-DO NOT EDIT'!$D$3:$D$89,0))))</f>
        <v>Underground transmission fire hardening (Transmission)</v>
      </c>
      <c r="H38" s="38" t="s">
        <v>264</v>
      </c>
      <c r="I38" s="42" t="s">
        <v>265</v>
      </c>
      <c r="J3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Hardening_Underground transmission fire hardening (Transmission)_WMP.543_2022</v>
      </c>
      <c r="K38" s="43">
        <v>221</v>
      </c>
      <c r="L38" s="42" t="s">
        <v>201</v>
      </c>
      <c r="M38" s="42">
        <v>5.5</v>
      </c>
      <c r="N38" s="42">
        <f>Table2[[#This Row],[QuantActualProgressQ1]]</f>
        <v>0</v>
      </c>
      <c r="O38" s="42">
        <v>0</v>
      </c>
      <c r="P38" s="42">
        <v>0</v>
      </c>
      <c r="Q38" s="42">
        <v>5.5</v>
      </c>
      <c r="R38" s="42">
        <v>0</v>
      </c>
      <c r="S38" s="42">
        <v>0</v>
      </c>
      <c r="T38" s="45"/>
      <c r="U38" s="45"/>
      <c r="V38" s="44" t="s">
        <v>129</v>
      </c>
      <c r="W38" s="44" t="s">
        <v>129</v>
      </c>
      <c r="X38" s="44" t="s">
        <v>129</v>
      </c>
      <c r="Y38" s="44" t="s">
        <v>129</v>
      </c>
      <c r="Z38" s="44" t="s">
        <v>129</v>
      </c>
      <c r="AA38" s="46" t="s">
        <v>227</v>
      </c>
      <c r="AB38" s="45"/>
      <c r="AC38" s="36"/>
      <c r="AE38" s="47"/>
      <c r="AF38" s="49"/>
      <c r="AG38" s="49"/>
      <c r="AH38" s="49"/>
    </row>
    <row r="39" spans="1:34" ht="48" customHeight="1" x14ac:dyDescent="0.3">
      <c r="A39" s="50" t="str">
        <f>'READ ME FIRST'!$D$12</f>
        <v>SDGE</v>
      </c>
      <c r="B39" s="37">
        <f>'READ ME FIRST'!$D$15</f>
        <v>44683</v>
      </c>
      <c r="C39" s="38" t="s">
        <v>190</v>
      </c>
      <c r="D39" s="39" t="str">
        <f>IF(Table2[[#This Row],[WMPInitiativeCategory]]="", "",INDEX('Initiative mapping-DO NOT EDIT'!$H$3:$H$12, MATCH(Table2[[#This Row],[WMPInitiativeCategory]],'Initiative mapping-DO NOT EDIT'!$G$3:$G$12,0)))</f>
        <v>5.3.3.</v>
      </c>
      <c r="E39" s="38" t="s">
        <v>153</v>
      </c>
      <c r="F39" s="38" t="s">
        <v>266</v>
      </c>
      <c r="G39" s="58" t="str">
        <f>IF(Table2[[#This Row],[WMPInitiativeActivity]]="","x",IF(Table2[[#This Row],[WMPInitiativeActivity]]="other", Table2[[#This Row],[ActivityNameifOther]], INDEX('Initiative mapping-DO NOT EDIT'!$C$3:$C$89,MATCH(Table2[[#This Row],[WMPInitiativeActivity]],'Initiative mapping-DO NOT EDIT'!$D$3:$D$89,0))))</f>
        <v>Overhead transmission fire hardening (Distribution Underbuilt)</v>
      </c>
      <c r="H39" s="38" t="s">
        <v>267</v>
      </c>
      <c r="I39" s="42" t="s">
        <v>268</v>
      </c>
      <c r="J3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Hardening_Overhead transmission fire hardening (Distribution Underbuilt)_WMP.542_2022</v>
      </c>
      <c r="K39" s="43">
        <v>221</v>
      </c>
      <c r="L39" s="42" t="s">
        <v>201</v>
      </c>
      <c r="M39" s="42">
        <v>7.6</v>
      </c>
      <c r="N39" s="42">
        <f>Table2[[#This Row],[QuantActualProgressQ1]]</f>
        <v>0</v>
      </c>
      <c r="O39" s="42">
        <v>0</v>
      </c>
      <c r="P39" s="42">
        <v>0.6</v>
      </c>
      <c r="Q39" s="42">
        <v>7.6</v>
      </c>
      <c r="R39" s="42">
        <v>0</v>
      </c>
      <c r="S39" s="42">
        <v>0.6</v>
      </c>
      <c r="T39" s="45"/>
      <c r="U39" s="45"/>
      <c r="V39" s="44" t="s">
        <v>129</v>
      </c>
      <c r="W39" s="44" t="s">
        <v>129</v>
      </c>
      <c r="X39" s="44" t="s">
        <v>129</v>
      </c>
      <c r="Y39" s="44" t="s">
        <v>129</v>
      </c>
      <c r="Z39" s="44" t="s">
        <v>129</v>
      </c>
      <c r="AA39" s="46" t="s">
        <v>227</v>
      </c>
      <c r="AB39" s="45"/>
      <c r="AC39" s="36"/>
      <c r="AE39" s="47"/>
      <c r="AF39" s="49"/>
      <c r="AG39" s="49"/>
      <c r="AH39" s="49"/>
    </row>
    <row r="40" spans="1:34" ht="48" customHeight="1" x14ac:dyDescent="0.3">
      <c r="A40" s="50" t="str">
        <f>'READ ME FIRST'!$D$12</f>
        <v>SDGE</v>
      </c>
      <c r="B40" s="37">
        <f>'READ ME FIRST'!$D$15</f>
        <v>44683</v>
      </c>
      <c r="C40" s="38" t="s">
        <v>190</v>
      </c>
      <c r="D40" s="39" t="str">
        <f>IF(Table2[[#This Row],[WMPInitiativeCategory]]="", "",INDEX('Initiative mapping-DO NOT EDIT'!$H$3:$H$12, MATCH(Table2[[#This Row],[WMPInitiativeCategory]],'Initiative mapping-DO NOT EDIT'!$G$3:$G$12,0)))</f>
        <v>5.3.3.</v>
      </c>
      <c r="E40" s="38" t="s">
        <v>153</v>
      </c>
      <c r="F40" s="38" t="s">
        <v>269</v>
      </c>
      <c r="G40" s="58" t="str">
        <f>IF(Table2[[#This Row],[WMPInitiativeActivity]]="","x",IF(Table2[[#This Row],[WMPInitiativeActivity]]="other", Table2[[#This Row],[ActivityNameifOther]], INDEX('Initiative mapping-DO NOT EDIT'!$C$3:$C$89,MATCH(Table2[[#This Row],[WMPInitiativeActivity]],'Initiative mapping-DO NOT EDIT'!$D$3:$D$89,0))))</f>
        <v>Distribution Communications Reliability Improvements (LTE)</v>
      </c>
      <c r="H40" s="38" t="s">
        <v>270</v>
      </c>
      <c r="I40" s="42" t="s">
        <v>271</v>
      </c>
      <c r="J40"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Hardening_Distribution Communications Reliability Improvements (LTE)_WMP.537_2022</v>
      </c>
      <c r="K40" s="43">
        <v>240</v>
      </c>
      <c r="L40" s="42" t="s">
        <v>272</v>
      </c>
      <c r="M40" s="42">
        <v>25</v>
      </c>
      <c r="N40" s="42">
        <f>Table2[[#This Row],[QuantActualProgressQ1]]</f>
        <v>2</v>
      </c>
      <c r="O40" s="42">
        <v>6</v>
      </c>
      <c r="P40" s="42">
        <v>16</v>
      </c>
      <c r="Q40" s="42">
        <v>25</v>
      </c>
      <c r="R40" s="42">
        <v>2</v>
      </c>
      <c r="S40" s="42">
        <v>3</v>
      </c>
      <c r="T40" s="45"/>
      <c r="U40" s="45"/>
      <c r="V40" s="44" t="s">
        <v>129</v>
      </c>
      <c r="W40" s="44" t="s">
        <v>129</v>
      </c>
      <c r="X40" s="44" t="s">
        <v>129</v>
      </c>
      <c r="Y40" s="44" t="s">
        <v>129</v>
      </c>
      <c r="Z40" s="44" t="s">
        <v>129</v>
      </c>
      <c r="AA40" s="46" t="s">
        <v>132</v>
      </c>
      <c r="AB40" s="45"/>
      <c r="AC40" s="36"/>
      <c r="AE40" s="47"/>
      <c r="AF40" s="49"/>
      <c r="AG40" s="49"/>
      <c r="AH40" s="49"/>
    </row>
    <row r="41" spans="1:34" ht="48" customHeight="1" x14ac:dyDescent="0.3">
      <c r="A41" s="50" t="str">
        <f>'READ ME FIRST'!$D$12</f>
        <v>SDGE</v>
      </c>
      <c r="B41" s="37">
        <f>'READ ME FIRST'!$D$15</f>
        <v>44683</v>
      </c>
      <c r="C41" s="38" t="s">
        <v>190</v>
      </c>
      <c r="D41" s="39" t="str">
        <f>IF(Table2[[#This Row],[WMPInitiativeCategory]]="", "",INDEX('Initiative mapping-DO NOT EDIT'!$H$3:$H$12, MATCH(Table2[[#This Row],[WMPInitiativeCategory]],'Initiative mapping-DO NOT EDIT'!$G$3:$G$12,0)))</f>
        <v>5.3.3.</v>
      </c>
      <c r="E41" s="38" t="s">
        <v>153</v>
      </c>
      <c r="F41" s="38" t="s">
        <v>273</v>
      </c>
      <c r="G41" s="58" t="str">
        <f>IF(Table2[[#This Row],[WMPInitiativeActivity]]="","x",IF(Table2[[#This Row],[WMPInitiativeActivity]]="other", Table2[[#This Row],[ActivityNameifOther]], INDEX('Initiative mapping-DO NOT EDIT'!$C$3:$C$89,MATCH(Table2[[#This Row],[WMPInitiativeActivity]],'Initiative mapping-DO NOT EDIT'!$D$3:$D$89,0))))</f>
        <v>Lightning arrestor removal and replacement</v>
      </c>
      <c r="H41" s="38" t="s">
        <v>274</v>
      </c>
      <c r="I41" s="42" t="s">
        <v>275</v>
      </c>
      <c r="J4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Hardening_Lightning arrestor removal and replacement_WMP.548_2022</v>
      </c>
      <c r="K41" s="43">
        <v>241</v>
      </c>
      <c r="L41" s="42" t="s">
        <v>276</v>
      </c>
      <c r="M41" s="62">
        <v>1848</v>
      </c>
      <c r="N41" s="42">
        <f>Table2[[#This Row],[QuantActualProgressQ1]]</f>
        <v>341</v>
      </c>
      <c r="O41" s="42">
        <v>1000</v>
      </c>
      <c r="P41" s="42">
        <v>1600</v>
      </c>
      <c r="Q41" s="42">
        <v>1848</v>
      </c>
      <c r="R41" s="42">
        <v>341</v>
      </c>
      <c r="S41" s="42">
        <v>1702</v>
      </c>
      <c r="T41" s="45"/>
      <c r="U41" s="45"/>
      <c r="V41" s="44" t="s">
        <v>129</v>
      </c>
      <c r="W41" s="44" t="s">
        <v>129</v>
      </c>
      <c r="X41" s="44" t="s">
        <v>129</v>
      </c>
      <c r="Y41" s="44" t="s">
        <v>129</v>
      </c>
      <c r="Z41" s="44" t="s">
        <v>129</v>
      </c>
      <c r="AA41" s="46" t="s">
        <v>132</v>
      </c>
      <c r="AB41" s="45"/>
      <c r="AC41" s="36"/>
      <c r="AE41" s="47"/>
      <c r="AF41" s="49"/>
      <c r="AG41" s="49"/>
      <c r="AH41" s="49"/>
    </row>
    <row r="42" spans="1:34" ht="48" customHeight="1" x14ac:dyDescent="0.3">
      <c r="A42" s="36" t="str">
        <f>'READ ME FIRST'!$D$12</f>
        <v>SDGE</v>
      </c>
      <c r="B42" s="37">
        <f>'READ ME FIRST'!$D$15</f>
        <v>44683</v>
      </c>
      <c r="C42" s="38" t="s">
        <v>190</v>
      </c>
      <c r="D42" s="39" t="str">
        <f>IF(Table2[[#This Row],[WMPInitiativeCategory]]="", "",INDEX('Initiative mapping-DO NOT EDIT'!$H$3:$H$12, MATCH(Table2[[#This Row],[WMPInitiativeCategory]],'Initiative mapping-DO NOT EDIT'!$G$3:$G$12,0)))</f>
        <v>5.3.3.</v>
      </c>
      <c r="E42" s="38" t="s">
        <v>153</v>
      </c>
      <c r="F42" s="38" t="s">
        <v>277</v>
      </c>
      <c r="G42" s="58" t="str">
        <f>IF(Table2[[#This Row],[WMPInitiativeActivity]]="","x",IF(Table2[[#This Row],[WMPInitiativeActivity]]="other", Table2[[#This Row],[ActivityNameifOther]], INDEX('Initiative mapping-DO NOT EDIT'!$C$3:$C$89,MATCH(Table2[[#This Row],[WMPInitiativeActivity]],'Initiative mapping-DO NOT EDIT'!$D$3:$D$89,0))))</f>
        <v xml:space="preserve">Avian Mitigation </v>
      </c>
      <c r="H42" s="38" t="s">
        <v>278</v>
      </c>
      <c r="I42" s="51" t="s">
        <v>279</v>
      </c>
      <c r="J4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Design &amp; System Hardening_Avian Mitigation _WMP.549_2022</v>
      </c>
      <c r="K42" s="52">
        <v>243</v>
      </c>
      <c r="L42" s="42" t="s">
        <v>280</v>
      </c>
      <c r="M42" s="42">
        <v>847</v>
      </c>
      <c r="N42" s="42">
        <f>Table2[[#This Row],[QuantActualProgressQ1]]</f>
        <v>205</v>
      </c>
      <c r="O42" s="42">
        <v>464</v>
      </c>
      <c r="P42" s="42">
        <v>714</v>
      </c>
      <c r="Q42" s="42">
        <v>847</v>
      </c>
      <c r="R42" s="42">
        <v>205</v>
      </c>
      <c r="S42" s="42">
        <v>427</v>
      </c>
      <c r="T42" s="45"/>
      <c r="U42" s="45"/>
      <c r="V42" s="44" t="s">
        <v>129</v>
      </c>
      <c r="W42" s="44" t="s">
        <v>129</v>
      </c>
      <c r="X42" s="44" t="s">
        <v>129</v>
      </c>
      <c r="Y42" s="44" t="s">
        <v>129</v>
      </c>
      <c r="Z42" s="44" t="s">
        <v>129</v>
      </c>
      <c r="AA42" s="46" t="s">
        <v>132</v>
      </c>
      <c r="AB42" s="45"/>
      <c r="AC42" s="36"/>
      <c r="AD42" s="36"/>
      <c r="AE42" s="47"/>
      <c r="AF42" s="49"/>
      <c r="AG42" s="49"/>
      <c r="AH42" s="49"/>
    </row>
    <row r="43" spans="1:34" ht="48" customHeight="1" x14ac:dyDescent="0.3">
      <c r="A43" s="50" t="str">
        <f>'READ ME FIRST'!$D$12</f>
        <v>SDGE</v>
      </c>
      <c r="B43" s="37">
        <f>'READ ME FIRST'!$D$15</f>
        <v>44683</v>
      </c>
      <c r="C43" s="38" t="s">
        <v>281</v>
      </c>
      <c r="D43" s="39" t="str">
        <f>IF(Table2[[#This Row],[WMPInitiativeCategory]]="", "",INDEX('Initiative mapping-DO NOT EDIT'!$H$3:$H$12, MATCH(Table2[[#This Row],[WMPInitiativeCategory]],'Initiative mapping-DO NOT EDIT'!$G$3:$G$12,0)))</f>
        <v>5.3.4.</v>
      </c>
      <c r="E43" s="38" t="s">
        <v>282</v>
      </c>
      <c r="F43" s="38"/>
      <c r="G43" s="58">
        <f>IF(Table2[[#This Row],[WMPInitiativeActivity]]="","x",IF(Table2[[#This Row],[WMPInitiativeActivity]]="other", Table2[[#This Row],[ActivityNameifOther]], INDEX('Initiative mapping-DO NOT EDIT'!$C$3:$C$89,MATCH(Table2[[#This Row],[WMPInitiativeActivity]],'Initiative mapping-DO NOT EDIT'!$D$3:$D$89,0))))</f>
        <v>1</v>
      </c>
      <c r="H43" s="38" t="s">
        <v>283</v>
      </c>
      <c r="I43" s="42" t="s">
        <v>284</v>
      </c>
      <c r="J4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Inspections_Detailed inspections of distribution electric lines and equipment  _WMP.478_2022</v>
      </c>
      <c r="K43" s="43">
        <v>248</v>
      </c>
      <c r="L43" s="42" t="s">
        <v>285</v>
      </c>
      <c r="M43" s="62">
        <v>18177</v>
      </c>
      <c r="N43" s="42">
        <f>Table2[[#This Row],[QuantActualProgressQ1]]</f>
        <v>9639</v>
      </c>
      <c r="O43" s="42">
        <v>13419</v>
      </c>
      <c r="P43" s="42">
        <v>16952</v>
      </c>
      <c r="Q43" s="42">
        <v>18177</v>
      </c>
      <c r="R43" s="42">
        <v>9639</v>
      </c>
      <c r="S43" s="42">
        <v>15751</v>
      </c>
      <c r="T43" s="45"/>
      <c r="U43" s="45"/>
      <c r="V43" s="44" t="s">
        <v>129</v>
      </c>
      <c r="W43" s="44" t="s">
        <v>129</v>
      </c>
      <c r="X43" s="44" t="s">
        <v>129</v>
      </c>
      <c r="Y43" s="44" t="s">
        <v>129</v>
      </c>
      <c r="Z43" s="44" t="s">
        <v>129</v>
      </c>
      <c r="AA43" s="46" t="s">
        <v>132</v>
      </c>
      <c r="AB43" s="45"/>
      <c r="AC43" s="36"/>
      <c r="AE43" s="47"/>
      <c r="AF43" s="49"/>
      <c r="AG43" s="49"/>
      <c r="AH43" s="49"/>
    </row>
    <row r="44" spans="1:34" ht="48" customHeight="1" x14ac:dyDescent="0.3">
      <c r="A44" s="50" t="str">
        <f>'READ ME FIRST'!$D$12</f>
        <v>SDGE</v>
      </c>
      <c r="B44" s="37">
        <f>'READ ME FIRST'!$D$15</f>
        <v>44683</v>
      </c>
      <c r="C44" s="38" t="s">
        <v>281</v>
      </c>
      <c r="D44" s="39" t="str">
        <f>IF(Table2[[#This Row],[WMPInitiativeCategory]]="", "",INDEX('Initiative mapping-DO NOT EDIT'!$H$3:$H$12, MATCH(Table2[[#This Row],[WMPInitiativeCategory]],'Initiative mapping-DO NOT EDIT'!$G$3:$G$12,0)))</f>
        <v>5.3.4.</v>
      </c>
      <c r="E44" s="38" t="s">
        <v>286</v>
      </c>
      <c r="F44" s="38"/>
      <c r="G44" s="58">
        <f>IF(Table2[[#This Row],[WMPInitiativeActivity]]="","x",IF(Table2[[#This Row],[WMPInitiativeActivity]]="other", Table2[[#This Row],[ActivityNameifOther]], INDEX('Initiative mapping-DO NOT EDIT'!$C$3:$C$89,MATCH(Table2[[#This Row],[WMPInitiativeActivity]],'Initiative mapping-DO NOT EDIT'!$D$3:$D$89,0))))</f>
        <v>2</v>
      </c>
      <c r="H44" s="38" t="s">
        <v>287</v>
      </c>
      <c r="I44" s="42" t="s">
        <v>288</v>
      </c>
      <c r="J4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Inspections_Detailed inspections of transmission electric lines and equipment  _WMP.479_2022</v>
      </c>
      <c r="K44" s="43">
        <v>249</v>
      </c>
      <c r="L44" s="42" t="s">
        <v>285</v>
      </c>
      <c r="M44" s="62">
        <v>2087</v>
      </c>
      <c r="N44" s="42">
        <f>Table2[[#This Row],[QuantActualProgressQ1]]</f>
        <v>531</v>
      </c>
      <c r="O44" s="42">
        <v>570</v>
      </c>
      <c r="P44" s="42">
        <v>1120</v>
      </c>
      <c r="Q44" s="42">
        <v>1777</v>
      </c>
      <c r="R44" s="42">
        <v>531</v>
      </c>
      <c r="S44" s="42">
        <v>988</v>
      </c>
      <c r="T44" s="45"/>
      <c r="U44" s="45"/>
      <c r="V44" s="44" t="s">
        <v>129</v>
      </c>
      <c r="W44" s="44" t="s">
        <v>129</v>
      </c>
      <c r="X44" s="44" t="s">
        <v>129</v>
      </c>
      <c r="Y44" s="44" t="s">
        <v>129</v>
      </c>
      <c r="Z44" s="44" t="s">
        <v>129</v>
      </c>
      <c r="AA44" s="46" t="s">
        <v>129</v>
      </c>
      <c r="AB44" s="45"/>
      <c r="AC44" s="36"/>
      <c r="AE44" s="47"/>
      <c r="AF44" s="49"/>
      <c r="AG44" s="49"/>
      <c r="AH44" s="49"/>
    </row>
    <row r="45" spans="1:34" ht="48" customHeight="1" x14ac:dyDescent="0.3">
      <c r="A45" s="50" t="str">
        <f>'READ ME FIRST'!$D$12</f>
        <v>SDGE</v>
      </c>
      <c r="B45" s="37">
        <f>'READ ME FIRST'!$D$15</f>
        <v>44683</v>
      </c>
      <c r="C45" s="38" t="s">
        <v>281</v>
      </c>
      <c r="D45" s="39" t="str">
        <f>IF(Table2[[#This Row],[WMPInitiativeCategory]]="", "",INDEX('Initiative mapping-DO NOT EDIT'!$H$3:$H$12, MATCH(Table2[[#This Row],[WMPInitiativeCategory]],'Initiative mapping-DO NOT EDIT'!$G$3:$G$12,0)))</f>
        <v>5.3.4.</v>
      </c>
      <c r="E45" s="38" t="s">
        <v>289</v>
      </c>
      <c r="F45" s="38"/>
      <c r="G45" s="58">
        <f>IF(Table2[[#This Row],[WMPInitiativeActivity]]="","x",IF(Table2[[#This Row],[WMPInitiativeActivity]]="other", Table2[[#This Row],[ActivityNameifOther]], INDEX('Initiative mapping-DO NOT EDIT'!$C$3:$C$89,MATCH(Table2[[#This Row],[WMPInitiativeActivity]],'Initiative mapping-DO NOT EDIT'!$D$3:$D$89,0))))</f>
        <v>3</v>
      </c>
      <c r="H45" s="38" t="s">
        <v>290</v>
      </c>
      <c r="I45" s="42" t="s">
        <v>291</v>
      </c>
      <c r="J4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Inspections_Improvement of inspections _WMP.480_2022</v>
      </c>
      <c r="K45" s="43">
        <v>251</v>
      </c>
      <c r="L45" s="42" t="s">
        <v>129</v>
      </c>
      <c r="M45" s="42" t="s">
        <v>129</v>
      </c>
      <c r="N45" s="42" t="s">
        <v>129</v>
      </c>
      <c r="O45" s="42" t="s">
        <v>129</v>
      </c>
      <c r="P45" s="42" t="s">
        <v>129</v>
      </c>
      <c r="Q45" s="42" t="s">
        <v>129</v>
      </c>
      <c r="R45" s="42" t="s">
        <v>129</v>
      </c>
      <c r="S45" s="42" t="s">
        <v>129</v>
      </c>
      <c r="T45" s="42" t="s">
        <v>129</v>
      </c>
      <c r="U45" s="42" t="s">
        <v>129</v>
      </c>
      <c r="V45" s="44" t="s">
        <v>129</v>
      </c>
      <c r="W45" s="44" t="s">
        <v>129</v>
      </c>
      <c r="X45" s="44" t="s">
        <v>129</v>
      </c>
      <c r="Y45" s="44" t="s">
        <v>129</v>
      </c>
      <c r="Z45" s="44" t="s">
        <v>129</v>
      </c>
      <c r="AA45" s="45" t="s">
        <v>132</v>
      </c>
      <c r="AB45" s="45"/>
      <c r="AC45" s="36"/>
      <c r="AE45" s="47"/>
      <c r="AF45" s="49"/>
      <c r="AG45" s="49"/>
      <c r="AH45" s="49"/>
    </row>
    <row r="46" spans="1:34" ht="48" customHeight="1" x14ac:dyDescent="0.3">
      <c r="A46" s="50" t="str">
        <f>'READ ME FIRST'!$D$12</f>
        <v>SDGE</v>
      </c>
      <c r="B46" s="37">
        <f>'READ ME FIRST'!$D$15</f>
        <v>44683</v>
      </c>
      <c r="C46" s="38" t="s">
        <v>281</v>
      </c>
      <c r="D46" s="39" t="str">
        <f>IF(Table2[[#This Row],[WMPInitiativeCategory]]="", "",INDEX('Initiative mapping-DO NOT EDIT'!$H$3:$H$12, MATCH(Table2[[#This Row],[WMPInitiativeCategory]],'Initiative mapping-DO NOT EDIT'!$G$3:$G$12,0)))</f>
        <v>5.3.4.</v>
      </c>
      <c r="E46" s="38" t="s">
        <v>292</v>
      </c>
      <c r="F46" s="38"/>
      <c r="G46" s="58">
        <f>IF(Table2[[#This Row],[WMPInitiativeActivity]]="","x",IF(Table2[[#This Row],[WMPInitiativeActivity]]="other", Table2[[#This Row],[ActivityNameifOther]], INDEX('Initiative mapping-DO NOT EDIT'!$C$3:$C$89,MATCH(Table2[[#This Row],[WMPInitiativeActivity]],'Initiative mapping-DO NOT EDIT'!$D$3:$D$89,0))))</f>
        <v>4</v>
      </c>
      <c r="H46" s="38" t="s">
        <v>293</v>
      </c>
      <c r="I46" s="42" t="s">
        <v>294</v>
      </c>
      <c r="J4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Inspections_Infrared inspections of distribution electric lines and equipment  _WMP.481_2022</v>
      </c>
      <c r="K46" s="43">
        <v>251</v>
      </c>
      <c r="L46" s="42" t="s">
        <v>285</v>
      </c>
      <c r="M46" s="62">
        <v>12000</v>
      </c>
      <c r="N46" s="42">
        <f>Table2[[#This Row],[QuantActualProgressQ1]]</f>
        <v>3820</v>
      </c>
      <c r="O46" s="42">
        <v>7519</v>
      </c>
      <c r="P46" s="42">
        <v>10519</v>
      </c>
      <c r="Q46" s="42">
        <v>12000</v>
      </c>
      <c r="R46" s="42">
        <f>1831+1989</f>
        <v>3820</v>
      </c>
      <c r="S46" s="42">
        <v>7368</v>
      </c>
      <c r="T46" s="45"/>
      <c r="U46" s="45"/>
      <c r="V46" s="44" t="s">
        <v>129</v>
      </c>
      <c r="W46" s="44" t="s">
        <v>129</v>
      </c>
      <c r="X46" s="44" t="s">
        <v>129</v>
      </c>
      <c r="Y46" s="44" t="s">
        <v>129</v>
      </c>
      <c r="Z46" s="44" t="s">
        <v>129</v>
      </c>
      <c r="AA46" s="45" t="s">
        <v>132</v>
      </c>
      <c r="AB46" s="45"/>
      <c r="AC46" s="36"/>
      <c r="AE46" s="47"/>
      <c r="AF46" s="49"/>
      <c r="AG46" s="49"/>
      <c r="AH46" s="49"/>
    </row>
    <row r="47" spans="1:34" ht="48" customHeight="1" x14ac:dyDescent="0.3">
      <c r="A47" s="50" t="str">
        <f>'READ ME FIRST'!$D$12</f>
        <v>SDGE</v>
      </c>
      <c r="B47" s="37">
        <f>'READ ME FIRST'!$D$15</f>
        <v>44683</v>
      </c>
      <c r="C47" s="38" t="s">
        <v>281</v>
      </c>
      <c r="D47" s="39" t="str">
        <f>IF(Table2[[#This Row],[WMPInitiativeCategory]]="", "",INDEX('Initiative mapping-DO NOT EDIT'!$H$3:$H$12, MATCH(Table2[[#This Row],[WMPInitiativeCategory]],'Initiative mapping-DO NOT EDIT'!$G$3:$G$12,0)))</f>
        <v>5.3.4.</v>
      </c>
      <c r="E47" s="38" t="s">
        <v>295</v>
      </c>
      <c r="F47" s="38"/>
      <c r="G47" s="58">
        <f>IF(Table2[[#This Row],[WMPInitiativeActivity]]="","x",IF(Table2[[#This Row],[WMPInitiativeActivity]]="other", Table2[[#This Row],[ActivityNameifOther]], INDEX('Initiative mapping-DO NOT EDIT'!$C$3:$C$89,MATCH(Table2[[#This Row],[WMPInitiativeActivity]],'Initiative mapping-DO NOT EDIT'!$D$3:$D$89,0))))</f>
        <v>5</v>
      </c>
      <c r="H47" s="38" t="s">
        <v>296</v>
      </c>
      <c r="I47" s="42" t="s">
        <v>297</v>
      </c>
      <c r="J4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Inspections_Infrared inspections of transmission electric lines and equipment  _WMP.482_2022</v>
      </c>
      <c r="K47" s="43">
        <v>253</v>
      </c>
      <c r="L47" s="42" t="s">
        <v>285</v>
      </c>
      <c r="M47" s="62">
        <v>6154</v>
      </c>
      <c r="N47" s="42">
        <f>Table2[[#This Row],[QuantActualProgressQ1]]</f>
        <v>0</v>
      </c>
      <c r="O47" s="42">
        <v>0</v>
      </c>
      <c r="P47" s="42">
        <v>0</v>
      </c>
      <c r="Q47" s="43">
        <v>6154</v>
      </c>
      <c r="R47" s="42">
        <v>0</v>
      </c>
      <c r="S47" s="42">
        <v>0</v>
      </c>
      <c r="T47" s="45"/>
      <c r="U47" s="45"/>
      <c r="V47" s="44" t="s">
        <v>129</v>
      </c>
      <c r="W47" s="44" t="s">
        <v>129</v>
      </c>
      <c r="X47" s="44" t="s">
        <v>129</v>
      </c>
      <c r="Y47" s="44" t="s">
        <v>129</v>
      </c>
      <c r="Z47" s="44" t="s">
        <v>129</v>
      </c>
      <c r="AA47" s="45" t="s">
        <v>227</v>
      </c>
      <c r="AB47" s="45"/>
      <c r="AC47" s="36"/>
      <c r="AE47" s="47"/>
      <c r="AF47" s="49"/>
      <c r="AG47" s="49"/>
      <c r="AH47" s="49"/>
    </row>
    <row r="48" spans="1:34" ht="48" customHeight="1" x14ac:dyDescent="0.3">
      <c r="A48" s="50" t="str">
        <f>'READ ME FIRST'!$D$12</f>
        <v>SDGE</v>
      </c>
      <c r="B48" s="37">
        <f>'READ ME FIRST'!$D$15</f>
        <v>44683</v>
      </c>
      <c r="C48" s="38" t="s">
        <v>281</v>
      </c>
      <c r="D48" s="39" t="str">
        <f>IF(Table2[[#This Row],[WMPInitiativeCategory]]="", "",INDEX('Initiative mapping-DO NOT EDIT'!$H$3:$H$12, MATCH(Table2[[#This Row],[WMPInitiativeCategory]],'Initiative mapping-DO NOT EDIT'!$G$3:$G$12,0)))</f>
        <v>5.3.4.</v>
      </c>
      <c r="E48" s="38" t="s">
        <v>298</v>
      </c>
      <c r="F48" s="38"/>
      <c r="G48" s="58">
        <f>IF(Table2[[#This Row],[WMPInitiativeActivity]]="","x",IF(Table2[[#This Row],[WMPInitiativeActivity]]="other", Table2[[#This Row],[ActivityNameifOther]], INDEX('Initiative mapping-DO NOT EDIT'!$C$3:$C$89,MATCH(Table2[[#This Row],[WMPInitiativeActivity]],'Initiative mapping-DO NOT EDIT'!$D$3:$D$89,0))))</f>
        <v>6</v>
      </c>
      <c r="H48" s="38" t="s">
        <v>299</v>
      </c>
      <c r="I48" s="42" t="s">
        <v>300</v>
      </c>
      <c r="J4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Inspections_Intrusive pole inspections  _WMP.483_2022</v>
      </c>
      <c r="K48" s="43">
        <v>255</v>
      </c>
      <c r="L48" s="42" t="s">
        <v>285</v>
      </c>
      <c r="M48" s="42">
        <v>350</v>
      </c>
      <c r="N48" s="42">
        <f>Table2[[#This Row],[QuantActualProgressQ1]]</f>
        <v>135</v>
      </c>
      <c r="O48" s="42">
        <v>194</v>
      </c>
      <c r="P48" s="42">
        <v>253</v>
      </c>
      <c r="Q48" s="42">
        <v>350</v>
      </c>
      <c r="R48" s="42">
        <v>135</v>
      </c>
      <c r="S48" s="42">
        <v>328</v>
      </c>
      <c r="T48" s="45"/>
      <c r="U48" s="45"/>
      <c r="V48" s="44" t="s">
        <v>129</v>
      </c>
      <c r="W48" s="44" t="s">
        <v>129</v>
      </c>
      <c r="X48" s="44" t="s">
        <v>129</v>
      </c>
      <c r="Y48" s="44" t="s">
        <v>129</v>
      </c>
      <c r="Z48" s="44" t="s">
        <v>129</v>
      </c>
      <c r="AA48" s="45" t="s">
        <v>132</v>
      </c>
      <c r="AB48" s="45"/>
      <c r="AC48" s="36"/>
      <c r="AE48" s="47"/>
      <c r="AF48" s="49"/>
      <c r="AG48" s="49"/>
      <c r="AH48" s="49"/>
    </row>
    <row r="49" spans="1:34" ht="48" customHeight="1" x14ac:dyDescent="0.3">
      <c r="A49" s="50" t="str">
        <f>'READ ME FIRST'!$D$12</f>
        <v>SDGE</v>
      </c>
      <c r="B49" s="37">
        <f>'READ ME FIRST'!$D$15</f>
        <v>44683</v>
      </c>
      <c r="C49" s="38" t="s">
        <v>281</v>
      </c>
      <c r="D49" s="39" t="str">
        <f>IF(Table2[[#This Row],[WMPInitiativeCategory]]="", "",INDEX('Initiative mapping-DO NOT EDIT'!$H$3:$H$12, MATCH(Table2[[#This Row],[WMPInitiativeCategory]],'Initiative mapping-DO NOT EDIT'!$G$3:$G$12,0)))</f>
        <v>5.3.4.</v>
      </c>
      <c r="E49" s="38" t="s">
        <v>301</v>
      </c>
      <c r="F49" s="38"/>
      <c r="G49" s="58">
        <f>IF(Table2[[#This Row],[WMPInitiativeActivity]]="","x",IF(Table2[[#This Row],[WMPInitiativeActivity]]="other", Table2[[#This Row],[ActivityNameifOther]], INDEX('Initiative mapping-DO NOT EDIT'!$C$3:$C$89,MATCH(Table2[[#This Row],[WMPInitiativeActivity]],'Initiative mapping-DO NOT EDIT'!$D$3:$D$89,0))))</f>
        <v>7</v>
      </c>
      <c r="H49" s="38" t="s">
        <v>302</v>
      </c>
      <c r="I49" s="42" t="s">
        <v>303</v>
      </c>
      <c r="J4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Inspections_LiDAR inspections of distribution electric lines and equipment _WMP.484_2022</v>
      </c>
      <c r="K49" s="43">
        <v>257</v>
      </c>
      <c r="L49" s="42" t="s">
        <v>129</v>
      </c>
      <c r="M49" s="42" t="s">
        <v>129</v>
      </c>
      <c r="N49" s="42" t="s">
        <v>129</v>
      </c>
      <c r="O49" s="42" t="s">
        <v>129</v>
      </c>
      <c r="P49" s="42" t="s">
        <v>129</v>
      </c>
      <c r="Q49" s="42" t="s">
        <v>129</v>
      </c>
      <c r="R49" s="42" t="s">
        <v>129</v>
      </c>
      <c r="S49" s="42" t="s">
        <v>129</v>
      </c>
      <c r="T49" s="42" t="s">
        <v>129</v>
      </c>
      <c r="U49" s="42" t="s">
        <v>129</v>
      </c>
      <c r="V49" s="44" t="s">
        <v>304</v>
      </c>
      <c r="W49" s="44" t="s">
        <v>305</v>
      </c>
      <c r="X49" s="44" t="s">
        <v>577</v>
      </c>
      <c r="Y49" s="45"/>
      <c r="Z49" s="56"/>
      <c r="AA49" s="46" t="s">
        <v>132</v>
      </c>
      <c r="AB49" s="45"/>
      <c r="AC49" s="36"/>
      <c r="AE49" s="47"/>
      <c r="AF49" s="49"/>
      <c r="AG49" s="49"/>
      <c r="AH49" s="49"/>
    </row>
    <row r="50" spans="1:34" ht="48" customHeight="1" x14ac:dyDescent="0.3">
      <c r="A50" s="50" t="str">
        <f>'READ ME FIRST'!$D$12</f>
        <v>SDGE</v>
      </c>
      <c r="B50" s="37">
        <f>'READ ME FIRST'!$D$15</f>
        <v>44683</v>
      </c>
      <c r="C50" s="38" t="s">
        <v>281</v>
      </c>
      <c r="D50" s="39" t="str">
        <f>IF(Table2[[#This Row],[WMPInitiativeCategory]]="", "",INDEX('Initiative mapping-DO NOT EDIT'!$H$3:$H$12, MATCH(Table2[[#This Row],[WMPInitiativeCategory]],'Initiative mapping-DO NOT EDIT'!$G$3:$G$12,0)))</f>
        <v>5.3.4.</v>
      </c>
      <c r="E50" s="38" t="s">
        <v>306</v>
      </c>
      <c r="F50" s="38"/>
      <c r="G50" s="58">
        <f>IF(Table2[[#This Row],[WMPInitiativeActivity]]="","x",IF(Table2[[#This Row],[WMPInitiativeActivity]]="other", Table2[[#This Row],[ActivityNameifOther]], INDEX('Initiative mapping-DO NOT EDIT'!$C$3:$C$89,MATCH(Table2[[#This Row],[WMPInitiativeActivity]],'Initiative mapping-DO NOT EDIT'!$D$3:$D$89,0))))</f>
        <v>8</v>
      </c>
      <c r="H50" s="38" t="s">
        <v>307</v>
      </c>
      <c r="I50" s="42" t="s">
        <v>308</v>
      </c>
      <c r="J50"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Inspections_LiDAR inspections of transmission electric lines and equipment _WMP.485_2022</v>
      </c>
      <c r="K50" s="43">
        <v>258</v>
      </c>
      <c r="L50" s="42" t="s">
        <v>129</v>
      </c>
      <c r="M50" s="42" t="s">
        <v>129</v>
      </c>
      <c r="N50" s="42" t="s">
        <v>129</v>
      </c>
      <c r="O50" s="42" t="s">
        <v>129</v>
      </c>
      <c r="P50" s="42" t="s">
        <v>129</v>
      </c>
      <c r="Q50" s="42" t="s">
        <v>129</v>
      </c>
      <c r="R50" s="42" t="s">
        <v>129</v>
      </c>
      <c r="S50" s="42" t="s">
        <v>129</v>
      </c>
      <c r="T50" s="42" t="s">
        <v>129</v>
      </c>
      <c r="U50" s="42" t="s">
        <v>129</v>
      </c>
      <c r="V50" s="44" t="s">
        <v>598</v>
      </c>
      <c r="W50" s="44" t="s">
        <v>599</v>
      </c>
      <c r="X50" s="44" t="s">
        <v>578</v>
      </c>
      <c r="Y50" s="44" t="s">
        <v>129</v>
      </c>
      <c r="Z50" s="44" t="s">
        <v>129</v>
      </c>
      <c r="AA50" s="46" t="s">
        <v>129</v>
      </c>
      <c r="AB50" s="45"/>
      <c r="AC50" s="36"/>
      <c r="AE50" s="47"/>
      <c r="AF50" s="49"/>
      <c r="AG50" s="49"/>
      <c r="AH50" s="49"/>
    </row>
    <row r="51" spans="1:34" ht="48" customHeight="1" x14ac:dyDescent="0.3">
      <c r="A51" s="50" t="str">
        <f>'READ ME FIRST'!$D$12</f>
        <v>SDGE</v>
      </c>
      <c r="B51" s="37">
        <f>'READ ME FIRST'!$D$15</f>
        <v>44683</v>
      </c>
      <c r="C51" s="38" t="s">
        <v>281</v>
      </c>
      <c r="D51" s="39" t="str">
        <f>IF(Table2[[#This Row],[WMPInitiativeCategory]]="", "",INDEX('Initiative mapping-DO NOT EDIT'!$H$3:$H$12, MATCH(Table2[[#This Row],[WMPInitiativeCategory]],'Initiative mapping-DO NOT EDIT'!$G$3:$G$12,0)))</f>
        <v>5.3.4.</v>
      </c>
      <c r="E51" s="38" t="s">
        <v>153</v>
      </c>
      <c r="F51" s="38" t="s">
        <v>309</v>
      </c>
      <c r="G51" s="58" t="str">
        <f>IF(Table2[[#This Row],[WMPInitiativeActivity]]="","x",IF(Table2[[#This Row],[WMPInitiativeActivity]]="other", Table2[[#This Row],[ActivityNameifOther]], INDEX('Initiative mapping-DO NOT EDIT'!$C$3:$C$89,MATCH(Table2[[#This Row],[WMPInitiativeActivity]],'Initiative mapping-DO NOT EDIT'!$D$3:$D$89,0))))</f>
        <v>HFTD Tier 3 distribution pole inspections</v>
      </c>
      <c r="H51" s="38" t="s">
        <v>310</v>
      </c>
      <c r="I51" s="42" t="s">
        <v>311</v>
      </c>
      <c r="J5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Inspections_HFTD Tier 3 distribution pole inspections_WMP.538_2022</v>
      </c>
      <c r="K51" s="43">
        <v>259</v>
      </c>
      <c r="L51" s="42" t="s">
        <v>285</v>
      </c>
      <c r="M51" s="62">
        <v>12268</v>
      </c>
      <c r="N51" s="43">
        <f>Table2[[#This Row],[QuantActualProgressQ1]]</f>
        <v>12404</v>
      </c>
      <c r="O51" s="43">
        <v>12268</v>
      </c>
      <c r="P51" s="43">
        <v>12268</v>
      </c>
      <c r="Q51" s="43">
        <v>12268</v>
      </c>
      <c r="R51" s="42">
        <v>12404</v>
      </c>
      <c r="S51" s="42">
        <v>12263</v>
      </c>
      <c r="T51" s="45"/>
      <c r="U51" s="45"/>
      <c r="V51" s="44" t="s">
        <v>129</v>
      </c>
      <c r="W51" s="44" t="s">
        <v>129</v>
      </c>
      <c r="X51" s="44" t="s">
        <v>129</v>
      </c>
      <c r="Y51" s="44" t="s">
        <v>129</v>
      </c>
      <c r="Z51" s="44" t="s">
        <v>129</v>
      </c>
      <c r="AA51" s="46" t="s">
        <v>132</v>
      </c>
      <c r="AB51" s="45"/>
      <c r="AC51" s="36"/>
      <c r="AE51" s="47"/>
      <c r="AF51" s="49"/>
      <c r="AG51" s="49"/>
      <c r="AH51" s="49"/>
    </row>
    <row r="52" spans="1:34" ht="48" customHeight="1" x14ac:dyDescent="0.3">
      <c r="A52" s="50" t="str">
        <f>'READ ME FIRST'!$D$12</f>
        <v>SDGE</v>
      </c>
      <c r="B52" s="37">
        <f>'READ ME FIRST'!$D$15</f>
        <v>44683</v>
      </c>
      <c r="C52" s="38" t="s">
        <v>281</v>
      </c>
      <c r="D52" s="39" t="str">
        <f>IF(Table2[[#This Row],[WMPInitiativeCategory]]="", "",INDEX('Initiative mapping-DO NOT EDIT'!$H$3:$H$12, MATCH(Table2[[#This Row],[WMPInitiativeCategory]],'Initiative mapping-DO NOT EDIT'!$G$3:$G$12,0)))</f>
        <v>5.3.4.</v>
      </c>
      <c r="E52" s="38" t="s">
        <v>153</v>
      </c>
      <c r="F52" s="38" t="s">
        <v>312</v>
      </c>
      <c r="G52" s="58" t="str">
        <f>IF(Table2[[#This Row],[WMPInitiativeActivity]]="","x",IF(Table2[[#This Row],[WMPInitiativeActivity]]="other", Table2[[#This Row],[ActivityNameifOther]], INDEX('Initiative mapping-DO NOT EDIT'!$C$3:$C$89,MATCH(Table2[[#This Row],[WMPInitiativeActivity]],'Initiative mapping-DO NOT EDIT'!$D$3:$D$89,0))))</f>
        <v>Drone assessments of distribution infrastructure</v>
      </c>
      <c r="H52" s="38" t="s">
        <v>313</v>
      </c>
      <c r="I52" s="42" t="s">
        <v>314</v>
      </c>
      <c r="J5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Inspections_Drone assessments of distribution infrastructure_WMP.539_2022</v>
      </c>
      <c r="K52" s="43">
        <v>261</v>
      </c>
      <c r="L52" s="42" t="s">
        <v>285</v>
      </c>
      <c r="M52" s="62">
        <v>22000</v>
      </c>
      <c r="N52" s="42">
        <f>Table2[[#This Row],[QuantActualProgressQ1]]</f>
        <v>11441</v>
      </c>
      <c r="O52" s="42">
        <v>22000</v>
      </c>
      <c r="P52" s="42">
        <v>0</v>
      </c>
      <c r="Q52" s="42">
        <v>0</v>
      </c>
      <c r="R52" s="42">
        <v>11441</v>
      </c>
      <c r="S52" s="42">
        <v>17273</v>
      </c>
      <c r="T52" s="45"/>
      <c r="U52" s="45"/>
      <c r="V52" s="44" t="s">
        <v>129</v>
      </c>
      <c r="W52" s="44" t="s">
        <v>129</v>
      </c>
      <c r="X52" s="44" t="s">
        <v>129</v>
      </c>
      <c r="Y52" s="44" t="s">
        <v>129</v>
      </c>
      <c r="Z52" s="44" t="s">
        <v>129</v>
      </c>
      <c r="AA52" s="46" t="s">
        <v>132</v>
      </c>
      <c r="AB52" s="45"/>
      <c r="AC52" s="36"/>
      <c r="AE52" s="47"/>
      <c r="AF52" s="49"/>
      <c r="AG52" s="49"/>
      <c r="AH52" s="49"/>
    </row>
    <row r="53" spans="1:34" ht="48" customHeight="1" x14ac:dyDescent="0.3">
      <c r="A53" s="50" t="str">
        <f>'READ ME FIRST'!$D$12</f>
        <v>SDGE</v>
      </c>
      <c r="B53" s="37">
        <f>'READ ME FIRST'!$D$15</f>
        <v>44683</v>
      </c>
      <c r="C53" s="38" t="s">
        <v>281</v>
      </c>
      <c r="D53" s="39" t="str">
        <f>IF(Table2[[#This Row],[WMPInitiativeCategory]]="", "",INDEX('Initiative mapping-DO NOT EDIT'!$H$3:$H$12, MATCH(Table2[[#This Row],[WMPInitiativeCategory]],'Initiative mapping-DO NOT EDIT'!$G$3:$G$12,0)))</f>
        <v>5.3.4.</v>
      </c>
      <c r="E53" s="38" t="s">
        <v>153</v>
      </c>
      <c r="F53" s="38" t="s">
        <v>315</v>
      </c>
      <c r="G53" s="58" t="str">
        <f>IF(Table2[[#This Row],[WMPInitiativeActivity]]="","x",IF(Table2[[#This Row],[WMPInitiativeActivity]]="other", Table2[[#This Row],[ActivityNameifOther]], INDEX('Initiative mapping-DO NOT EDIT'!$C$3:$C$89,MATCH(Table2[[#This Row],[WMPInitiativeActivity]],'Initiative mapping-DO NOT EDIT'!$D$3:$D$89,0))))</f>
        <v>Circuit ownership</v>
      </c>
      <c r="H53" s="38" t="s">
        <v>316</v>
      </c>
      <c r="I53" s="42" t="s">
        <v>317</v>
      </c>
      <c r="J5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Inspections_Circuit ownership_WMP.550_2022</v>
      </c>
      <c r="K53" s="43">
        <v>261</v>
      </c>
      <c r="L53" s="42" t="s">
        <v>129</v>
      </c>
      <c r="M53" s="42" t="s">
        <v>129</v>
      </c>
      <c r="N53" s="42" t="s">
        <v>129</v>
      </c>
      <c r="O53" s="42" t="s">
        <v>129</v>
      </c>
      <c r="P53" s="42" t="s">
        <v>129</v>
      </c>
      <c r="Q53" s="42" t="s">
        <v>129</v>
      </c>
      <c r="R53" s="42" t="s">
        <v>129</v>
      </c>
      <c r="S53" s="42" t="s">
        <v>129</v>
      </c>
      <c r="T53" s="42" t="s">
        <v>129</v>
      </c>
      <c r="U53" s="42" t="s">
        <v>129</v>
      </c>
      <c r="V53" s="44" t="s">
        <v>129</v>
      </c>
      <c r="W53" s="44" t="s">
        <v>129</v>
      </c>
      <c r="X53" s="44" t="s">
        <v>129</v>
      </c>
      <c r="Y53" s="44" t="s">
        <v>129</v>
      </c>
      <c r="Z53" s="44" t="s">
        <v>129</v>
      </c>
      <c r="AA53" s="46" t="s">
        <v>129</v>
      </c>
      <c r="AB53" s="45"/>
      <c r="AC53" s="36"/>
      <c r="AE53" s="47"/>
      <c r="AF53" s="49"/>
      <c r="AG53" s="49"/>
      <c r="AH53" s="49"/>
    </row>
    <row r="54" spans="1:34" ht="48" customHeight="1" x14ac:dyDescent="0.3">
      <c r="A54" s="50" t="str">
        <f>'READ ME FIRST'!$D$12</f>
        <v>SDGE</v>
      </c>
      <c r="B54" s="37">
        <f>'READ ME FIRST'!$D$15</f>
        <v>44683</v>
      </c>
      <c r="C54" s="38" t="s">
        <v>281</v>
      </c>
      <c r="D54" s="39" t="str">
        <f>IF(Table2[[#This Row],[WMPInitiativeCategory]]="", "",INDEX('Initiative mapping-DO NOT EDIT'!$H$3:$H$12, MATCH(Table2[[#This Row],[WMPInitiativeCategory]],'Initiative mapping-DO NOT EDIT'!$G$3:$G$12,0)))</f>
        <v>5.3.4.</v>
      </c>
      <c r="E54" s="38" t="s">
        <v>153</v>
      </c>
      <c r="F54" s="38" t="s">
        <v>318</v>
      </c>
      <c r="G54" s="58" t="str">
        <f>IF(Table2[[#This Row],[WMPInitiativeActivity]]="","x",IF(Table2[[#This Row],[WMPInitiativeActivity]]="other", Table2[[#This Row],[ActivityNameifOther]], INDEX('Initiative mapping-DO NOT EDIT'!$C$3:$C$89,MATCH(Table2[[#This Row],[WMPInitiativeActivity]],'Initiative mapping-DO NOT EDIT'!$D$3:$D$89,0))))</f>
        <v>Drone assessment of transmission</v>
      </c>
      <c r="H54" s="38" t="s">
        <v>319</v>
      </c>
      <c r="I54" s="42" t="s">
        <v>320</v>
      </c>
      <c r="J5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Inspections_Drone assessment of transmission_WMP.540_2022</v>
      </c>
      <c r="K54" s="43">
        <v>266</v>
      </c>
      <c r="L54" s="42" t="s">
        <v>285</v>
      </c>
      <c r="M54" s="42">
        <v>500</v>
      </c>
      <c r="N54" s="42">
        <f>Table2[[#This Row],[QuantActualProgressQ1]]</f>
        <v>468</v>
      </c>
      <c r="O54" s="42">
        <v>500</v>
      </c>
      <c r="P54" s="42">
        <v>500</v>
      </c>
      <c r="Q54" s="42">
        <v>500</v>
      </c>
      <c r="R54" s="42">
        <v>468</v>
      </c>
      <c r="S54" s="42">
        <v>530</v>
      </c>
      <c r="T54" s="45"/>
      <c r="U54" s="45"/>
      <c r="V54" s="44" t="s">
        <v>129</v>
      </c>
      <c r="W54" s="44" t="s">
        <v>129</v>
      </c>
      <c r="X54" s="44" t="s">
        <v>129</v>
      </c>
      <c r="Y54" s="44" t="s">
        <v>129</v>
      </c>
      <c r="Z54" s="44" t="s">
        <v>129</v>
      </c>
      <c r="AA54" s="46" t="s">
        <v>132</v>
      </c>
      <c r="AB54" s="45"/>
      <c r="AC54" s="36"/>
      <c r="AE54" s="47"/>
      <c r="AF54" s="49"/>
      <c r="AG54" s="49"/>
      <c r="AH54" s="49"/>
    </row>
    <row r="55" spans="1:34" ht="48" customHeight="1" x14ac:dyDescent="0.3">
      <c r="A55" s="50" t="str">
        <f>'READ ME FIRST'!$D$12</f>
        <v>SDGE</v>
      </c>
      <c r="B55" s="37">
        <f>'READ ME FIRST'!$D$15</f>
        <v>44683</v>
      </c>
      <c r="C55" s="38" t="s">
        <v>281</v>
      </c>
      <c r="D55" s="39" t="str">
        <f>IF(Table2[[#This Row],[WMPInitiativeCategory]]="", "",INDEX('Initiative mapping-DO NOT EDIT'!$H$3:$H$12, MATCH(Table2[[#This Row],[WMPInitiativeCategory]],'Initiative mapping-DO NOT EDIT'!$G$3:$G$12,0)))</f>
        <v>5.3.4.</v>
      </c>
      <c r="E55" s="38" t="s">
        <v>153</v>
      </c>
      <c r="F55" s="38" t="s">
        <v>321</v>
      </c>
      <c r="G55" s="60" t="str">
        <f>IF(Table2[[#This Row],[WMPInitiativeActivity]]="","x",IF(Table2[[#This Row],[WMPInitiativeActivity]]="other", Table2[[#This Row],[ActivityNameifOther]], INDEX('Initiative mapping-DO NOT EDIT'!$C$3:$C$89,MATCH(Table2[[#This Row],[WMPInitiativeActivity]],'Initiative mapping-DO NOT EDIT'!$D$3:$D$89,0))))</f>
        <v>Additional Transmission Aerial 69kV Tier 3 Visual Inspection</v>
      </c>
      <c r="H55" s="38" t="s">
        <v>322</v>
      </c>
      <c r="I55" s="42" t="s">
        <v>323</v>
      </c>
      <c r="J55"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Inspections_Additional Transmission Aerial 69kV Tier 3 Visual Inspection_WMP.541_2022</v>
      </c>
      <c r="K55" s="43">
        <v>268</v>
      </c>
      <c r="L55" s="42" t="s">
        <v>285</v>
      </c>
      <c r="M55" s="62">
        <v>1654</v>
      </c>
      <c r="N55" s="42">
        <f>Table2[[#This Row],[QuantActualProgressQ1]]</f>
        <v>0</v>
      </c>
      <c r="O55" s="42">
        <v>0</v>
      </c>
      <c r="P55" s="42">
        <v>0</v>
      </c>
      <c r="Q55" s="42">
        <v>1651</v>
      </c>
      <c r="R55" s="42">
        <v>0</v>
      </c>
      <c r="S55" s="42">
        <v>0</v>
      </c>
      <c r="T55" s="45"/>
      <c r="U55" s="45"/>
      <c r="V55" s="44" t="s">
        <v>129</v>
      </c>
      <c r="W55" s="44" t="s">
        <v>129</v>
      </c>
      <c r="X55" s="44" t="s">
        <v>129</v>
      </c>
      <c r="Y55" s="44" t="s">
        <v>129</v>
      </c>
      <c r="Z55" s="44" t="s">
        <v>129</v>
      </c>
      <c r="AA55" s="46" t="s">
        <v>227</v>
      </c>
      <c r="AB55" s="45"/>
      <c r="AC55" s="36"/>
      <c r="AE55" s="47"/>
      <c r="AF55" s="49"/>
      <c r="AG55" s="49"/>
      <c r="AH55" s="49"/>
    </row>
    <row r="56" spans="1:34" ht="48" customHeight="1" x14ac:dyDescent="0.3">
      <c r="A56" s="36" t="str">
        <f>'READ ME FIRST'!$D$12</f>
        <v>SDGE</v>
      </c>
      <c r="B56" s="37">
        <f>'READ ME FIRST'!$D$15</f>
        <v>44683</v>
      </c>
      <c r="C56" s="38" t="s">
        <v>281</v>
      </c>
      <c r="D56" s="39" t="str">
        <f>IF(Table2[[#This Row],[WMPInitiativeCategory]]="", "",INDEX('Initiative mapping-DO NOT EDIT'!$H$3:$H$12, MATCH(Table2[[#This Row],[WMPInitiativeCategory]],'Initiative mapping-DO NOT EDIT'!$G$3:$G$12,0)))</f>
        <v>5.3.4.</v>
      </c>
      <c r="E56" s="38" t="s">
        <v>324</v>
      </c>
      <c r="F56" s="38"/>
      <c r="G56" s="58">
        <f>IF(Table2[[#This Row],[WMPInitiativeActivity]]="","x",IF(Table2[[#This Row],[WMPInitiativeActivity]]="other", Table2[[#This Row],[ActivityNameifOther]], INDEX('Initiative mapping-DO NOT EDIT'!$C$3:$C$89,MATCH(Table2[[#This Row],[WMPInitiativeActivity]],'Initiative mapping-DO NOT EDIT'!$D$3:$D$89,0))))</f>
        <v>11</v>
      </c>
      <c r="H56" s="38" t="s">
        <v>325</v>
      </c>
      <c r="I56" s="42" t="s">
        <v>326</v>
      </c>
      <c r="J5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Inspections_Patrol inspections of distribution electric lines and equipment  _WMP.488_2022</v>
      </c>
      <c r="K56" s="52">
        <v>270</v>
      </c>
      <c r="L56" s="42" t="s">
        <v>285</v>
      </c>
      <c r="M56" s="42">
        <v>86490</v>
      </c>
      <c r="N56" s="43">
        <v>37000</v>
      </c>
      <c r="O56" s="43">
        <v>49544</v>
      </c>
      <c r="P56" s="43">
        <v>84162</v>
      </c>
      <c r="Q56" s="43">
        <v>86490</v>
      </c>
      <c r="R56" s="43">
        <v>37567</v>
      </c>
      <c r="S56" s="42">
        <v>67221</v>
      </c>
      <c r="T56" s="45"/>
      <c r="U56" s="45"/>
      <c r="V56" s="44" t="s">
        <v>129</v>
      </c>
      <c r="W56" s="44" t="s">
        <v>129</v>
      </c>
      <c r="X56" s="44" t="s">
        <v>129</v>
      </c>
      <c r="Y56" s="44" t="s">
        <v>129</v>
      </c>
      <c r="Z56" s="44" t="s">
        <v>129</v>
      </c>
      <c r="AA56" s="45" t="s">
        <v>132</v>
      </c>
      <c r="AB56" s="45"/>
      <c r="AC56" s="36"/>
      <c r="AD56" s="36"/>
      <c r="AE56" s="47"/>
      <c r="AF56" s="49"/>
      <c r="AG56" s="49"/>
      <c r="AH56" s="49"/>
    </row>
    <row r="57" spans="1:34" ht="48" customHeight="1" x14ac:dyDescent="0.3">
      <c r="A57" s="50" t="str">
        <f>'READ ME FIRST'!$D$12</f>
        <v>SDGE</v>
      </c>
      <c r="B57" s="37">
        <f>'READ ME FIRST'!$D$15</f>
        <v>44683</v>
      </c>
      <c r="C57" s="38" t="s">
        <v>281</v>
      </c>
      <c r="D57" s="39" t="str">
        <f>IF(Table2[[#This Row],[WMPInitiativeCategory]]="", "",INDEX('Initiative mapping-DO NOT EDIT'!$H$3:$H$12, MATCH(Table2[[#This Row],[WMPInitiativeCategory]],'Initiative mapping-DO NOT EDIT'!$G$3:$G$12,0)))</f>
        <v>5.3.4.</v>
      </c>
      <c r="E57" s="38" t="s">
        <v>327</v>
      </c>
      <c r="F57" s="38"/>
      <c r="G57" s="58">
        <f>IF(Table2[[#This Row],[WMPInitiativeActivity]]="","x",IF(Table2[[#This Row],[WMPInitiativeActivity]]="other", Table2[[#This Row],[ActivityNameifOther]], INDEX('Initiative mapping-DO NOT EDIT'!$C$3:$C$89,MATCH(Table2[[#This Row],[WMPInitiativeActivity]],'Initiative mapping-DO NOT EDIT'!$D$3:$D$89,0))))</f>
        <v>12</v>
      </c>
      <c r="H57" s="38" t="s">
        <v>328</v>
      </c>
      <c r="I57" s="42" t="s">
        <v>329</v>
      </c>
      <c r="J5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Inspections_Patrol inspections of transmission electric lines and equipment  _WMP.489_2022</v>
      </c>
      <c r="K57" s="43">
        <v>271</v>
      </c>
      <c r="L57" s="42" t="s">
        <v>285</v>
      </c>
      <c r="M57" s="62">
        <v>6312</v>
      </c>
      <c r="N57" s="43">
        <f>Table2[[#This Row],[QuantActualProgressQ1]]</f>
        <v>1962</v>
      </c>
      <c r="O57" s="43">
        <v>5589</v>
      </c>
      <c r="P57" s="43">
        <v>5589</v>
      </c>
      <c r="Q57" s="43">
        <v>5924</v>
      </c>
      <c r="R57" s="43">
        <v>1962</v>
      </c>
      <c r="S57" s="42">
        <v>6111</v>
      </c>
      <c r="T57" s="45"/>
      <c r="U57" s="45"/>
      <c r="V57" s="44" t="s">
        <v>129</v>
      </c>
      <c r="W57" s="44" t="s">
        <v>129</v>
      </c>
      <c r="X57" s="44" t="s">
        <v>129</v>
      </c>
      <c r="Y57" s="44" t="s">
        <v>129</v>
      </c>
      <c r="Z57" s="44" t="s">
        <v>129</v>
      </c>
      <c r="AA57" s="46" t="s">
        <v>132</v>
      </c>
      <c r="AB57" s="45"/>
      <c r="AC57" s="36"/>
      <c r="AE57" s="47"/>
      <c r="AF57" s="49"/>
      <c r="AG57" s="49"/>
      <c r="AH57" s="49"/>
    </row>
    <row r="58" spans="1:34" ht="48" customHeight="1" x14ac:dyDescent="0.3">
      <c r="A58" s="50" t="str">
        <f>'READ ME FIRST'!$D$12</f>
        <v>SDGE</v>
      </c>
      <c r="B58" s="37">
        <f>'READ ME FIRST'!$D$15</f>
        <v>44683</v>
      </c>
      <c r="C58" s="38" t="s">
        <v>281</v>
      </c>
      <c r="D58" s="39" t="str">
        <f>IF(Table2[[#This Row],[WMPInitiativeCategory]]="", "",INDEX('Initiative mapping-DO NOT EDIT'!$H$3:$H$12, MATCH(Table2[[#This Row],[WMPInitiativeCategory]],'Initiative mapping-DO NOT EDIT'!$G$3:$G$12,0)))</f>
        <v>5.3.4.</v>
      </c>
      <c r="E58" s="38" t="s">
        <v>330</v>
      </c>
      <c r="F58" s="38"/>
      <c r="G58" s="58">
        <f>IF(Table2[[#This Row],[WMPInitiativeActivity]]="","x",IF(Table2[[#This Row],[WMPInitiativeActivity]]="other", Table2[[#This Row],[ActivityNameifOther]], INDEX('Initiative mapping-DO NOT EDIT'!$C$3:$C$89,MATCH(Table2[[#This Row],[WMPInitiativeActivity]],'Initiative mapping-DO NOT EDIT'!$D$3:$D$89,0))))</f>
        <v>13</v>
      </c>
      <c r="H58" s="38" t="s">
        <v>331</v>
      </c>
      <c r="I58" s="42" t="s">
        <v>332</v>
      </c>
      <c r="J5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Inspections_Pole loading assessment program to determine safety factor  _WMP.490_2022</v>
      </c>
      <c r="K58" s="43">
        <v>272</v>
      </c>
      <c r="L58" s="42" t="s">
        <v>129</v>
      </c>
      <c r="M58" s="42" t="s">
        <v>129</v>
      </c>
      <c r="N58" s="42" t="s">
        <v>129</v>
      </c>
      <c r="O58" s="42" t="s">
        <v>129</v>
      </c>
      <c r="P58" s="42" t="s">
        <v>129</v>
      </c>
      <c r="Q58" s="42" t="s">
        <v>129</v>
      </c>
      <c r="R58" s="42" t="s">
        <v>129</v>
      </c>
      <c r="S58" s="42" t="s">
        <v>129</v>
      </c>
      <c r="T58" s="42" t="s">
        <v>129</v>
      </c>
      <c r="U58" s="42" t="s">
        <v>129</v>
      </c>
      <c r="V58" s="44" t="s">
        <v>129</v>
      </c>
      <c r="W58" s="44" t="s">
        <v>129</v>
      </c>
      <c r="X58" s="44" t="s">
        <v>129</v>
      </c>
      <c r="Y58" s="44" t="s">
        <v>129</v>
      </c>
      <c r="Z58" s="44" t="s">
        <v>129</v>
      </c>
      <c r="AA58" s="45" t="s">
        <v>129</v>
      </c>
      <c r="AB58" s="45"/>
      <c r="AC58" s="36"/>
      <c r="AE58" s="47"/>
      <c r="AF58" s="49"/>
      <c r="AG58" s="49"/>
      <c r="AH58" s="49"/>
    </row>
    <row r="59" spans="1:34" ht="48" customHeight="1" x14ac:dyDescent="0.3">
      <c r="A59" s="50" t="str">
        <f>'READ ME FIRST'!$D$12</f>
        <v>SDGE</v>
      </c>
      <c r="B59" s="37">
        <f>'READ ME FIRST'!$D$15</f>
        <v>44683</v>
      </c>
      <c r="C59" s="38" t="s">
        <v>281</v>
      </c>
      <c r="D59" s="39" t="str">
        <f>IF(Table2[[#This Row],[WMPInitiativeCategory]]="", "",INDEX('Initiative mapping-DO NOT EDIT'!$H$3:$H$12, MATCH(Table2[[#This Row],[WMPInitiativeCategory]],'Initiative mapping-DO NOT EDIT'!$G$3:$G$12,0)))</f>
        <v>5.3.4.</v>
      </c>
      <c r="E59" s="38" t="s">
        <v>333</v>
      </c>
      <c r="F59" s="38"/>
      <c r="G59" s="58">
        <f>IF(Table2[[#This Row],[WMPInitiativeActivity]]="","x",IF(Table2[[#This Row],[WMPInitiativeActivity]]="other", Table2[[#This Row],[ActivityNameifOther]], INDEX('Initiative mapping-DO NOT EDIT'!$C$3:$C$89,MATCH(Table2[[#This Row],[WMPInitiativeActivity]],'Initiative mapping-DO NOT EDIT'!$D$3:$D$89,0))))</f>
        <v>14</v>
      </c>
      <c r="H59" s="38" t="s">
        <v>334</v>
      </c>
      <c r="I59" s="42" t="s">
        <v>335</v>
      </c>
      <c r="J5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Inspections_Quality assurance / quality control of inspections  _WMP.491_2022</v>
      </c>
      <c r="K59" s="43">
        <v>272</v>
      </c>
      <c r="L59" s="42" t="s">
        <v>129</v>
      </c>
      <c r="M59" s="42" t="s">
        <v>129</v>
      </c>
      <c r="N59" s="42" t="s">
        <v>129</v>
      </c>
      <c r="O59" s="42" t="s">
        <v>129</v>
      </c>
      <c r="P59" s="42" t="s">
        <v>129</v>
      </c>
      <c r="Q59" s="42" t="s">
        <v>129</v>
      </c>
      <c r="R59" s="42" t="s">
        <v>129</v>
      </c>
      <c r="S59" s="42" t="s">
        <v>129</v>
      </c>
      <c r="T59" s="42" t="s">
        <v>129</v>
      </c>
      <c r="U59" s="42" t="s">
        <v>129</v>
      </c>
      <c r="V59" s="44" t="s">
        <v>336</v>
      </c>
      <c r="W59" s="44" t="s">
        <v>604</v>
      </c>
      <c r="X59" s="44" t="s">
        <v>579</v>
      </c>
      <c r="Y59" s="45"/>
      <c r="Z59" s="56"/>
      <c r="AA59" s="46" t="s">
        <v>132</v>
      </c>
      <c r="AB59" s="45"/>
      <c r="AC59" s="36"/>
      <c r="AE59" s="47"/>
      <c r="AF59" s="49"/>
      <c r="AG59" s="49"/>
      <c r="AH59" s="49"/>
    </row>
    <row r="60" spans="1:34" ht="48" customHeight="1" x14ac:dyDescent="0.3">
      <c r="A60" s="50" t="str">
        <f>'READ ME FIRST'!$D$12</f>
        <v>SDGE</v>
      </c>
      <c r="B60" s="37">
        <f>'READ ME FIRST'!$D$15</f>
        <v>44683</v>
      </c>
      <c r="C60" s="38" t="s">
        <v>281</v>
      </c>
      <c r="D60" s="39" t="str">
        <f>IF(Table2[[#This Row],[WMPInitiativeCategory]]="", "",INDEX('Initiative mapping-DO NOT EDIT'!$H$3:$H$12, MATCH(Table2[[#This Row],[WMPInitiativeCategory]],'Initiative mapping-DO NOT EDIT'!$G$3:$G$12,0)))</f>
        <v>5.3.4.</v>
      </c>
      <c r="E60" s="38" t="s">
        <v>337</v>
      </c>
      <c r="F60" s="38"/>
      <c r="G60" s="58">
        <f>IF(Table2[[#This Row],[WMPInitiativeActivity]]="","x",IF(Table2[[#This Row],[WMPInitiativeActivity]]="other", Table2[[#This Row],[ActivityNameifOther]], INDEX('Initiative mapping-DO NOT EDIT'!$C$3:$C$89,MATCH(Table2[[#This Row],[WMPInitiativeActivity]],'Initiative mapping-DO NOT EDIT'!$D$3:$D$89,0))))</f>
        <v>15</v>
      </c>
      <c r="H60" s="38" t="s">
        <v>338</v>
      </c>
      <c r="I60" s="42" t="s">
        <v>339</v>
      </c>
      <c r="J60"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SDGE_Asset Management &amp; Inspections_Substation inspections  _WMP.492_2022</v>
      </c>
      <c r="K60" s="43">
        <v>280</v>
      </c>
      <c r="L60" s="42" t="s">
        <v>285</v>
      </c>
      <c r="M60" s="42">
        <v>330</v>
      </c>
      <c r="N60" s="42">
        <f>Table2[[#This Row],[QuantActualProgressQ1]]</f>
        <v>91</v>
      </c>
      <c r="O60" s="42">
        <v>197</v>
      </c>
      <c r="P60" s="43">
        <v>133</v>
      </c>
      <c r="Q60" s="43">
        <v>330</v>
      </c>
      <c r="R60" s="42">
        <v>91</v>
      </c>
      <c r="S60" s="42">
        <v>199</v>
      </c>
      <c r="T60" s="45"/>
      <c r="U60" s="45"/>
      <c r="V60" s="44" t="s">
        <v>129</v>
      </c>
      <c r="W60" s="44" t="s">
        <v>129</v>
      </c>
      <c r="X60" s="45" t="s">
        <v>129</v>
      </c>
      <c r="Y60" s="45"/>
      <c r="Z60" s="56"/>
      <c r="AA60" s="46" t="s">
        <v>132</v>
      </c>
      <c r="AB60" s="45"/>
      <c r="AC60" s="36"/>
      <c r="AE60" s="47"/>
      <c r="AF60" s="49"/>
      <c r="AG60" s="49"/>
      <c r="AH60" s="49"/>
    </row>
    <row r="61" spans="1:34" ht="48" customHeight="1" x14ac:dyDescent="0.3">
      <c r="A61" s="50" t="str">
        <f>'READ ME FIRST'!$D$12</f>
        <v>SDGE</v>
      </c>
      <c r="B61" s="37">
        <f>'READ ME FIRST'!$D$15</f>
        <v>44683</v>
      </c>
      <c r="C61" s="38" t="s">
        <v>340</v>
      </c>
      <c r="D61" s="39" t="str">
        <f>IF(Table2[[#This Row],[WMPInitiativeCategory]]="", "",INDEX('Initiative mapping-DO NOT EDIT'!$H$3:$H$12, MATCH(Table2[[#This Row],[WMPInitiativeCategory]],'Initiative mapping-DO NOT EDIT'!$G$3:$G$12,0)))</f>
        <v>5.3.5.</v>
      </c>
      <c r="E61" s="38" t="s">
        <v>341</v>
      </c>
      <c r="F61" s="38"/>
      <c r="G61" s="58">
        <f>IF(Table2[[#This Row],[WMPInitiativeActivity]]="","x",IF(Table2[[#This Row],[WMPInitiativeActivity]]="other", Table2[[#This Row],[ActivityNameifOther]], INDEX('Initiative mapping-DO NOT EDIT'!$C$3:$C$89,MATCH(Table2[[#This Row],[WMPInitiativeActivity]],'Initiative mapping-DO NOT EDIT'!$D$3:$D$89,0))))</f>
        <v>1</v>
      </c>
      <c r="H61" s="38" t="s">
        <v>342</v>
      </c>
      <c r="I61" s="42" t="s">
        <v>343</v>
      </c>
      <c r="J6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Inspections_Additional efforts to manage community and environmental impacts _WMP.493_2022</v>
      </c>
      <c r="K61" s="43">
        <v>280</v>
      </c>
      <c r="L61" s="42" t="s">
        <v>129</v>
      </c>
      <c r="M61" s="42" t="s">
        <v>129</v>
      </c>
      <c r="N61" s="42" t="s">
        <v>129</v>
      </c>
      <c r="O61" s="42" t="s">
        <v>129</v>
      </c>
      <c r="P61" s="42" t="s">
        <v>129</v>
      </c>
      <c r="Q61" s="42" t="s">
        <v>129</v>
      </c>
      <c r="R61" s="42" t="s">
        <v>129</v>
      </c>
      <c r="S61" s="42" t="s">
        <v>129</v>
      </c>
      <c r="T61" s="42" t="s">
        <v>129</v>
      </c>
      <c r="U61" s="42" t="s">
        <v>129</v>
      </c>
      <c r="V61" s="44" t="s">
        <v>344</v>
      </c>
      <c r="W61" s="44" t="s">
        <v>345</v>
      </c>
      <c r="X61" s="44" t="s">
        <v>580</v>
      </c>
      <c r="Y61" s="45"/>
      <c r="Z61" s="56"/>
      <c r="AA61" s="46" t="s">
        <v>132</v>
      </c>
      <c r="AB61" s="45"/>
      <c r="AC61" s="36"/>
      <c r="AE61" s="47"/>
      <c r="AF61" s="49"/>
      <c r="AG61" s="49"/>
      <c r="AH61" s="49"/>
    </row>
    <row r="62" spans="1:34" s="63" customFormat="1" ht="48" customHeight="1" x14ac:dyDescent="0.3">
      <c r="A62" s="63" t="str">
        <f>'READ ME FIRST'!$D$12</f>
        <v>SDGE</v>
      </c>
      <c r="B62" s="64">
        <f>'READ ME FIRST'!$D$15</f>
        <v>44683</v>
      </c>
      <c r="C62" s="65" t="s">
        <v>340</v>
      </c>
      <c r="D62" s="66" t="str">
        <f>IF(Table2[[#This Row],[WMPInitiativeCategory]]="", "",INDEX('Initiative mapping-DO NOT EDIT'!$H$3:$H$12, MATCH(Table2[[#This Row],[WMPInitiativeCategory]],'Initiative mapping-DO NOT EDIT'!$G$3:$G$12,0)))</f>
        <v>5.3.5.</v>
      </c>
      <c r="E62" s="65" t="s">
        <v>346</v>
      </c>
      <c r="F62" s="65"/>
      <c r="G62" s="67">
        <f>IF(Table2[[#This Row],[WMPInitiativeActivity]]="","x",IF(Table2[[#This Row],[WMPInitiativeActivity]]="other", Table2[[#This Row],[ActivityNameifOther]], INDEX('Initiative mapping-DO NOT EDIT'!$C$3:$C$89,MATCH(Table2[[#This Row],[WMPInitiativeActivity]],'Initiative mapping-DO NOT EDIT'!$D$3:$D$89,0))))</f>
        <v>2</v>
      </c>
      <c r="H62" s="65" t="s">
        <v>347</v>
      </c>
      <c r="I62" s="43" t="s">
        <v>348</v>
      </c>
      <c r="J62" s="6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Inspections_Detailed inspections of vegetation 
around distribution electric lines and equipment 
_WMP.494_2022</v>
      </c>
      <c r="K62" s="43">
        <v>283</v>
      </c>
      <c r="L62" s="43" t="s">
        <v>349</v>
      </c>
      <c r="M62" s="69">
        <v>491822</v>
      </c>
      <c r="N62" s="42">
        <f>Table2[[#This Row],[QuantActualProgressQ1]]</f>
        <v>123917</v>
      </c>
      <c r="O62" s="43">
        <v>246917</v>
      </c>
      <c r="P62" s="43">
        <v>369917</v>
      </c>
      <c r="Q62" s="43">
        <v>491822</v>
      </c>
      <c r="R62" s="43">
        <v>123917</v>
      </c>
      <c r="S62" s="43">
        <v>247282</v>
      </c>
      <c r="T62" s="70"/>
      <c r="U62" s="70"/>
      <c r="V62" s="71" t="s">
        <v>129</v>
      </c>
      <c r="W62" s="71" t="s">
        <v>129</v>
      </c>
      <c r="X62" s="71" t="s">
        <v>129</v>
      </c>
      <c r="Y62" s="71" t="s">
        <v>129</v>
      </c>
      <c r="Z62" s="71" t="s">
        <v>129</v>
      </c>
      <c r="AA62" s="73" t="s">
        <v>132</v>
      </c>
      <c r="AB62" s="70"/>
      <c r="AC62" s="74"/>
      <c r="AE62" s="75"/>
      <c r="AF62" s="76"/>
      <c r="AG62" s="76"/>
      <c r="AH62" s="76"/>
    </row>
    <row r="63" spans="1:34" ht="48" customHeight="1" x14ac:dyDescent="0.3">
      <c r="A63" s="50" t="str">
        <f>'READ ME FIRST'!$D$12</f>
        <v>SDGE</v>
      </c>
      <c r="B63" s="37">
        <f>'READ ME FIRST'!$D$15</f>
        <v>44683</v>
      </c>
      <c r="C63" s="38" t="s">
        <v>340</v>
      </c>
      <c r="D63" s="39" t="str">
        <f>IF(Table2[[#This Row],[WMPInitiativeCategory]]="", "",INDEX('Initiative mapping-DO NOT EDIT'!$H$3:$H$12, MATCH(Table2[[#This Row],[WMPInitiativeCategory]],'Initiative mapping-DO NOT EDIT'!$G$3:$G$12,0)))</f>
        <v>5.3.5.</v>
      </c>
      <c r="E63" s="38" t="s">
        <v>350</v>
      </c>
      <c r="F63" s="38"/>
      <c r="G63" s="58">
        <f>IF(Table2[[#This Row],[WMPInitiativeActivity]]="","x",IF(Table2[[#This Row],[WMPInitiativeActivity]]="other", Table2[[#This Row],[ActivityNameifOther]], INDEX('Initiative mapping-DO NOT EDIT'!$C$3:$C$89,MATCH(Table2[[#This Row],[WMPInitiativeActivity]],'Initiative mapping-DO NOT EDIT'!$D$3:$D$89,0))))</f>
        <v>3</v>
      </c>
      <c r="H63" s="38" t="s">
        <v>351</v>
      </c>
      <c r="I63" s="42" t="s">
        <v>352</v>
      </c>
      <c r="J6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Inspections_Detailed inspections of vegetation 
around transmission electric lines and equipment 
_WMP.495_2022</v>
      </c>
      <c r="K63" s="43">
        <v>287</v>
      </c>
      <c r="L63" s="42" t="s">
        <v>129</v>
      </c>
      <c r="M63" s="42" t="s">
        <v>129</v>
      </c>
      <c r="N63" s="42" t="s">
        <v>129</v>
      </c>
      <c r="O63" s="42" t="s">
        <v>129</v>
      </c>
      <c r="P63" s="42" t="s">
        <v>129</v>
      </c>
      <c r="Q63" s="42" t="s">
        <v>129</v>
      </c>
      <c r="R63" s="42" t="s">
        <v>129</v>
      </c>
      <c r="S63" s="42" t="s">
        <v>129</v>
      </c>
      <c r="T63" s="42" t="s">
        <v>129</v>
      </c>
      <c r="U63" s="42" t="s">
        <v>129</v>
      </c>
      <c r="V63" s="44" t="s">
        <v>129</v>
      </c>
      <c r="W63" s="44" t="s">
        <v>129</v>
      </c>
      <c r="X63" s="44" t="s">
        <v>129</v>
      </c>
      <c r="Y63" s="44" t="s">
        <v>129</v>
      </c>
      <c r="Z63" s="44" t="s">
        <v>129</v>
      </c>
      <c r="AA63" s="45" t="s">
        <v>129</v>
      </c>
      <c r="AB63" s="45"/>
      <c r="AC63" s="36"/>
      <c r="AE63" s="47"/>
      <c r="AF63" s="49"/>
      <c r="AG63" s="49"/>
      <c r="AH63" s="49"/>
    </row>
    <row r="64" spans="1:34" ht="48" customHeight="1" x14ac:dyDescent="0.3">
      <c r="A64" s="50" t="str">
        <f>'READ ME FIRST'!$D$12</f>
        <v>SDGE</v>
      </c>
      <c r="B64" s="37">
        <f>'READ ME FIRST'!$D$15</f>
        <v>44683</v>
      </c>
      <c r="C64" s="38" t="s">
        <v>340</v>
      </c>
      <c r="D64" s="39" t="str">
        <f>IF(Table2[[#This Row],[WMPInitiativeCategory]]="", "",INDEX('Initiative mapping-DO NOT EDIT'!$H$3:$H$12, MATCH(Table2[[#This Row],[WMPInitiativeCategory]],'Initiative mapping-DO NOT EDIT'!$G$3:$G$12,0)))</f>
        <v>5.3.5.</v>
      </c>
      <c r="E64" s="38" t="s">
        <v>353</v>
      </c>
      <c r="F64" s="38"/>
      <c r="G64" s="58">
        <f>IF(Table2[[#This Row],[WMPInitiativeActivity]]="","x",IF(Table2[[#This Row],[WMPInitiativeActivity]]="other", Table2[[#This Row],[ActivityNameifOther]], INDEX('Initiative mapping-DO NOT EDIT'!$C$3:$C$89,MATCH(Table2[[#This Row],[WMPInitiativeActivity]],'Initiative mapping-DO NOT EDIT'!$D$3:$D$89,0))))</f>
        <v>4</v>
      </c>
      <c r="H64" s="38" t="s">
        <v>354</v>
      </c>
      <c r="I64" s="42" t="s">
        <v>355</v>
      </c>
      <c r="J6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Inspections_Emergency response vegetation management due to red flag warning or other urgent conditions   _WMP.496_2022</v>
      </c>
      <c r="K64" s="43">
        <v>287</v>
      </c>
      <c r="L64" s="42" t="s">
        <v>129</v>
      </c>
      <c r="M64" s="42" t="s">
        <v>129</v>
      </c>
      <c r="N64" s="42" t="s">
        <v>129</v>
      </c>
      <c r="O64" s="42" t="s">
        <v>129</v>
      </c>
      <c r="P64" s="42" t="s">
        <v>129</v>
      </c>
      <c r="Q64" s="42" t="s">
        <v>129</v>
      </c>
      <c r="R64" s="42" t="s">
        <v>129</v>
      </c>
      <c r="S64" s="42" t="s">
        <v>129</v>
      </c>
      <c r="T64" s="42" t="s">
        <v>129</v>
      </c>
      <c r="U64" s="42" t="s">
        <v>129</v>
      </c>
      <c r="V64" s="44" t="s">
        <v>129</v>
      </c>
      <c r="W64" s="44" t="s">
        <v>129</v>
      </c>
      <c r="X64" s="44" t="s">
        <v>129</v>
      </c>
      <c r="Y64" s="44" t="s">
        <v>129</v>
      </c>
      <c r="Z64" s="44" t="s">
        <v>129</v>
      </c>
      <c r="AA64" s="45" t="s">
        <v>129</v>
      </c>
      <c r="AB64" s="45"/>
      <c r="AC64" s="36"/>
      <c r="AE64" s="47"/>
      <c r="AF64" s="49"/>
      <c r="AG64" s="49"/>
      <c r="AH64" s="49"/>
    </row>
    <row r="65" spans="1:34" ht="48" customHeight="1" x14ac:dyDescent="0.3">
      <c r="A65" s="50" t="str">
        <f>'READ ME FIRST'!$D$12</f>
        <v>SDGE</v>
      </c>
      <c r="B65" s="37">
        <f>'READ ME FIRST'!$D$15</f>
        <v>44683</v>
      </c>
      <c r="C65" s="65" t="s">
        <v>340</v>
      </c>
      <c r="D65" s="39" t="str">
        <f>IF(Table2[[#This Row],[WMPInitiativeCategory]]="", "",INDEX('Initiative mapping-DO NOT EDIT'!$H$3:$H$12, MATCH(Table2[[#This Row],[WMPInitiativeCategory]],'Initiative mapping-DO NOT EDIT'!$G$3:$G$12,0)))</f>
        <v>5.3.5.</v>
      </c>
      <c r="E65" s="65" t="s">
        <v>356</v>
      </c>
      <c r="F65" s="65"/>
      <c r="G65" s="58">
        <f>IF(Table2[[#This Row],[WMPInitiativeActivity]]="","x",IF(Table2[[#This Row],[WMPInitiativeActivity]]="other", Table2[[#This Row],[ActivityNameifOther]], INDEX('Initiative mapping-DO NOT EDIT'!$C$3:$C$89,MATCH(Table2[[#This Row],[WMPInitiativeActivity]],'Initiative mapping-DO NOT EDIT'!$D$3:$D$89,0))))</f>
        <v>5</v>
      </c>
      <c r="H65" s="65" t="s">
        <v>357</v>
      </c>
      <c r="I65" s="43" t="s">
        <v>358</v>
      </c>
      <c r="J6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Inspections_Fuel management and reduction of “slash” from vegetation management activities _WMP.497_2022</v>
      </c>
      <c r="K65" s="43">
        <v>288</v>
      </c>
      <c r="L65" s="43" t="s">
        <v>359</v>
      </c>
      <c r="M65" s="43">
        <v>500</v>
      </c>
      <c r="N65" s="42">
        <f>Table2[[#This Row],[QuantActualProgressQ1]]</f>
        <v>90</v>
      </c>
      <c r="O65" s="43">
        <v>90</v>
      </c>
      <c r="P65" s="43">
        <v>180</v>
      </c>
      <c r="Q65" s="43">
        <v>500</v>
      </c>
      <c r="R65" s="43">
        <v>90</v>
      </c>
      <c r="S65" s="43">
        <v>90</v>
      </c>
      <c r="T65" s="70"/>
      <c r="U65" s="70"/>
      <c r="V65" s="71" t="s">
        <v>360</v>
      </c>
      <c r="W65" s="71" t="s">
        <v>361</v>
      </c>
      <c r="X65" s="71" t="s">
        <v>581</v>
      </c>
      <c r="Y65" s="70"/>
      <c r="Z65" s="72"/>
      <c r="AA65" s="73" t="s">
        <v>132</v>
      </c>
      <c r="AB65" s="70"/>
      <c r="AC65" s="36"/>
      <c r="AE65" s="47"/>
      <c r="AF65" s="76"/>
      <c r="AG65" s="76"/>
      <c r="AH65" s="76"/>
    </row>
    <row r="66" spans="1:34" ht="48" customHeight="1" x14ac:dyDescent="0.3">
      <c r="A66" s="50" t="str">
        <f>'READ ME FIRST'!$D$12</f>
        <v>SDGE</v>
      </c>
      <c r="B66" s="37">
        <f>'READ ME FIRST'!$D$15</f>
        <v>44683</v>
      </c>
      <c r="C66" s="38" t="s">
        <v>340</v>
      </c>
      <c r="D66" s="39" t="str">
        <f>IF(Table2[[#This Row],[WMPInitiativeCategory]]="", "",INDEX('Initiative mapping-DO NOT EDIT'!$H$3:$H$12, MATCH(Table2[[#This Row],[WMPInitiativeCategory]],'Initiative mapping-DO NOT EDIT'!$G$3:$G$12,0)))</f>
        <v>5.3.5.</v>
      </c>
      <c r="E66" s="38" t="s">
        <v>289</v>
      </c>
      <c r="F66" s="38"/>
      <c r="G66" s="58">
        <f>IF(Table2[[#This Row],[WMPInitiativeActivity]]="","x",IF(Table2[[#This Row],[WMPInitiativeActivity]]="other", Table2[[#This Row],[ActivityNameifOther]], INDEX('Initiative mapping-DO NOT EDIT'!$C$3:$C$89,MATCH(Table2[[#This Row],[WMPInitiativeActivity]],'Initiative mapping-DO NOT EDIT'!$D$3:$D$89,0))))</f>
        <v>3</v>
      </c>
      <c r="H66" s="38" t="s">
        <v>362</v>
      </c>
      <c r="I66" s="42" t="s">
        <v>363</v>
      </c>
      <c r="J6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Inspections_Improvement of inspections _WMP.498_2022</v>
      </c>
      <c r="K66" s="43">
        <v>291</v>
      </c>
      <c r="L66" s="42" t="s">
        <v>129</v>
      </c>
      <c r="M66" s="42" t="s">
        <v>129</v>
      </c>
      <c r="N66" s="42" t="s">
        <v>129</v>
      </c>
      <c r="O66" s="42" t="s">
        <v>129</v>
      </c>
      <c r="P66" s="42" t="s">
        <v>129</v>
      </c>
      <c r="Q66" s="42" t="s">
        <v>129</v>
      </c>
      <c r="R66" s="42" t="s">
        <v>129</v>
      </c>
      <c r="S66" s="42" t="s">
        <v>129</v>
      </c>
      <c r="T66" s="42" t="s">
        <v>129</v>
      </c>
      <c r="U66" s="42" t="s">
        <v>129</v>
      </c>
      <c r="V66" s="44" t="s">
        <v>129</v>
      </c>
      <c r="W66" s="44" t="s">
        <v>129</v>
      </c>
      <c r="X66" s="44" t="s">
        <v>129</v>
      </c>
      <c r="Y66" s="44" t="s">
        <v>129</v>
      </c>
      <c r="Z66" s="44" t="s">
        <v>129</v>
      </c>
      <c r="AA66" s="45" t="s">
        <v>129</v>
      </c>
      <c r="AB66" s="45"/>
      <c r="AC66" s="36"/>
      <c r="AE66" s="47"/>
      <c r="AF66" s="49"/>
      <c r="AG66" s="49"/>
      <c r="AH66" s="49"/>
    </row>
    <row r="67" spans="1:34" ht="48" customHeight="1" x14ac:dyDescent="0.3">
      <c r="A67" s="50" t="str">
        <f>'READ ME FIRST'!$D$12</f>
        <v>SDGE</v>
      </c>
      <c r="B67" s="37">
        <f>'READ ME FIRST'!$D$15</f>
        <v>44683</v>
      </c>
      <c r="C67" s="38" t="s">
        <v>340</v>
      </c>
      <c r="D67" s="39" t="str">
        <f>IF(Table2[[#This Row],[WMPInitiativeCategory]]="", "",INDEX('Initiative mapping-DO NOT EDIT'!$H$3:$H$12, MATCH(Table2[[#This Row],[WMPInitiativeCategory]],'Initiative mapping-DO NOT EDIT'!$G$3:$G$12,0)))</f>
        <v>5.3.5.</v>
      </c>
      <c r="E67" s="38" t="s">
        <v>364</v>
      </c>
      <c r="F67" s="38"/>
      <c r="G67" s="58">
        <f>IF(Table2[[#This Row],[WMPInitiativeActivity]]="","x",IF(Table2[[#This Row],[WMPInitiativeActivity]]="other", Table2[[#This Row],[ActivityNameifOther]], INDEX('Initiative mapping-DO NOT EDIT'!$C$3:$C$89,MATCH(Table2[[#This Row],[WMPInitiativeActivity]],'Initiative mapping-DO NOT EDIT'!$D$3:$D$89,0))))</f>
        <v>7</v>
      </c>
      <c r="H67" s="38" t="s">
        <v>365</v>
      </c>
      <c r="I67" s="42" t="s">
        <v>366</v>
      </c>
      <c r="J6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Inspections_LiDAR inspections of vegetation around distribution electric lines and equipment _WMP.499_2022</v>
      </c>
      <c r="K67" s="43">
        <v>292</v>
      </c>
      <c r="L67" s="42" t="s">
        <v>367</v>
      </c>
      <c r="M67" s="42">
        <v>730</v>
      </c>
      <c r="N67" s="42">
        <f>Table2[[#This Row],[QuantActualProgressQ1]]</f>
        <v>56.2</v>
      </c>
      <c r="O67" s="42">
        <v>555</v>
      </c>
      <c r="P67" s="42">
        <v>688</v>
      </c>
      <c r="Q67" s="42">
        <v>746</v>
      </c>
      <c r="R67" s="42">
        <v>56.2</v>
      </c>
      <c r="S67" s="42">
        <v>250.85</v>
      </c>
      <c r="T67" s="45"/>
      <c r="U67" s="45"/>
      <c r="V67" s="44" t="s">
        <v>129</v>
      </c>
      <c r="W67" s="44" t="s">
        <v>129</v>
      </c>
      <c r="X67" s="44" t="s">
        <v>129</v>
      </c>
      <c r="Y67" s="44" t="s">
        <v>129</v>
      </c>
      <c r="Z67" s="44" t="s">
        <v>129</v>
      </c>
      <c r="AA67" s="46" t="s">
        <v>132</v>
      </c>
      <c r="AB67" s="45"/>
      <c r="AC67" s="36"/>
      <c r="AE67" s="47"/>
      <c r="AF67" s="49"/>
      <c r="AG67" s="49"/>
      <c r="AH67" s="49"/>
    </row>
    <row r="68" spans="1:34" ht="48" customHeight="1" x14ac:dyDescent="0.3">
      <c r="A68" s="50" t="str">
        <f>'READ ME FIRST'!$D$12</f>
        <v>SDGE</v>
      </c>
      <c r="B68" s="37">
        <f>'READ ME FIRST'!$D$15</f>
        <v>44683</v>
      </c>
      <c r="C68" s="38" t="s">
        <v>340</v>
      </c>
      <c r="D68" s="39" t="str">
        <f>IF(Table2[[#This Row],[WMPInitiativeCategory]]="", "",INDEX('Initiative mapping-DO NOT EDIT'!$H$3:$H$12, MATCH(Table2[[#This Row],[WMPInitiativeCategory]],'Initiative mapping-DO NOT EDIT'!$G$3:$G$12,0)))</f>
        <v>5.3.5.</v>
      </c>
      <c r="E68" s="38" t="s">
        <v>306</v>
      </c>
      <c r="F68" s="38"/>
      <c r="G68" s="58">
        <f>IF(Table2[[#This Row],[WMPInitiativeActivity]]="","x",IF(Table2[[#This Row],[WMPInitiativeActivity]]="other", Table2[[#This Row],[ActivityNameifOther]], INDEX('Initiative mapping-DO NOT EDIT'!$C$3:$C$89,MATCH(Table2[[#This Row],[WMPInitiativeActivity]],'Initiative mapping-DO NOT EDIT'!$D$3:$D$89,0))))</f>
        <v>8</v>
      </c>
      <c r="H68" s="38" t="s">
        <v>368</v>
      </c>
      <c r="I68" s="42" t="s">
        <v>369</v>
      </c>
      <c r="J6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Inspections_LiDAR inspections of transmission electric lines and equipment _WMP.500_2022</v>
      </c>
      <c r="K68" s="43">
        <v>292</v>
      </c>
      <c r="L68" s="42" t="s">
        <v>129</v>
      </c>
      <c r="M68" s="42" t="s">
        <v>129</v>
      </c>
      <c r="N68" s="42" t="s">
        <v>129</v>
      </c>
      <c r="O68" s="42" t="s">
        <v>129</v>
      </c>
      <c r="P68" s="42" t="s">
        <v>129</v>
      </c>
      <c r="Q68" s="42" t="s">
        <v>129</v>
      </c>
      <c r="R68" s="42" t="s">
        <v>129</v>
      </c>
      <c r="S68" s="42" t="s">
        <v>129</v>
      </c>
      <c r="T68" s="42" t="s">
        <v>129</v>
      </c>
      <c r="U68" s="42" t="s">
        <v>129</v>
      </c>
      <c r="V68" s="44" t="s">
        <v>129</v>
      </c>
      <c r="W68" s="44" t="s">
        <v>129</v>
      </c>
      <c r="X68" s="44" t="s">
        <v>129</v>
      </c>
      <c r="Y68" s="44" t="s">
        <v>129</v>
      </c>
      <c r="Z68" s="44" t="s">
        <v>129</v>
      </c>
      <c r="AA68" s="45" t="s">
        <v>129</v>
      </c>
      <c r="AB68" s="45"/>
      <c r="AC68" s="36"/>
      <c r="AE68" s="47"/>
      <c r="AF68" s="49"/>
      <c r="AG68" s="49"/>
      <c r="AH68" s="49"/>
    </row>
    <row r="69" spans="1:34" s="63" customFormat="1" ht="48" customHeight="1" x14ac:dyDescent="0.3">
      <c r="A69" s="63" t="str">
        <f>'READ ME FIRST'!$D$12</f>
        <v>SDGE</v>
      </c>
      <c r="B69" s="64">
        <f>'READ ME FIRST'!$D$15</f>
        <v>44683</v>
      </c>
      <c r="C69" s="65" t="s">
        <v>340</v>
      </c>
      <c r="D69" s="66" t="str">
        <f>IF(Table2[[#This Row],[WMPInitiativeCategory]]="", "",INDEX('Initiative mapping-DO NOT EDIT'!$H$3:$H$12, MATCH(Table2[[#This Row],[WMPInitiativeCategory]],'Initiative mapping-DO NOT EDIT'!$G$3:$G$12,0)))</f>
        <v>5.3.5.</v>
      </c>
      <c r="E69" s="65" t="s">
        <v>370</v>
      </c>
      <c r="F69" s="65"/>
      <c r="G69" s="67">
        <f>IF(Table2[[#This Row],[WMPInitiativeActivity]]="","x",IF(Table2[[#This Row],[WMPInitiativeActivity]]="other", Table2[[#This Row],[ActivityNameifOther]], INDEX('Initiative mapping-DO NOT EDIT'!$C$3:$C$89,MATCH(Table2[[#This Row],[WMPInitiativeActivity]],'Initiative mapping-DO NOT EDIT'!$D$3:$D$89,0))))</f>
        <v>9</v>
      </c>
      <c r="H69" s="65" t="s">
        <v>371</v>
      </c>
      <c r="I69" s="42" t="s">
        <v>372</v>
      </c>
      <c r="J69" s="6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Inspections_Other discretionary inspection of distribution electric lines and equipment, beyond inspections mandated by rules and regulations  _WMP.501_2022</v>
      </c>
      <c r="K69" s="43">
        <v>292</v>
      </c>
      <c r="L69" s="43" t="s">
        <v>373</v>
      </c>
      <c r="M69" s="69">
        <v>12500</v>
      </c>
      <c r="N69" s="42">
        <f>Table2[[#This Row],[QuantActualProgressQ1]]</f>
        <v>2110</v>
      </c>
      <c r="O69" s="43">
        <v>5576</v>
      </c>
      <c r="P69" s="43">
        <v>9038</v>
      </c>
      <c r="Q69" s="43">
        <v>12500</v>
      </c>
      <c r="R69" s="43">
        <v>2110</v>
      </c>
      <c r="S69" s="43">
        <v>5462</v>
      </c>
      <c r="T69" s="70"/>
      <c r="U69" s="70"/>
      <c r="V69" s="71" t="s">
        <v>129</v>
      </c>
      <c r="W69" s="71" t="s">
        <v>129</v>
      </c>
      <c r="X69" s="71" t="s">
        <v>129</v>
      </c>
      <c r="Y69" s="71" t="s">
        <v>129</v>
      </c>
      <c r="Z69" s="71" t="s">
        <v>129</v>
      </c>
      <c r="AA69" s="73" t="s">
        <v>132</v>
      </c>
      <c r="AB69" s="70"/>
      <c r="AC69" s="74"/>
      <c r="AE69" s="75"/>
      <c r="AF69" s="76"/>
      <c r="AG69" s="76"/>
      <c r="AH69" s="76"/>
    </row>
    <row r="70" spans="1:34" ht="48" customHeight="1" x14ac:dyDescent="0.3">
      <c r="A70" s="50" t="str">
        <f>'READ ME FIRST'!$D$12</f>
        <v>SDGE</v>
      </c>
      <c r="B70" s="37">
        <f>'READ ME FIRST'!$D$15</f>
        <v>44683</v>
      </c>
      <c r="C70" s="38" t="s">
        <v>340</v>
      </c>
      <c r="D70" s="39" t="str">
        <f>IF(Table2[[#This Row],[WMPInitiativeCategory]]="", "",INDEX('Initiative mapping-DO NOT EDIT'!$H$3:$H$12, MATCH(Table2[[#This Row],[WMPInitiativeCategory]],'Initiative mapping-DO NOT EDIT'!$G$3:$G$12,0)))</f>
        <v>5.3.5.</v>
      </c>
      <c r="E70" s="38" t="s">
        <v>374</v>
      </c>
      <c r="F70" s="38"/>
      <c r="G70" s="58">
        <f>IF(Table2[[#This Row],[WMPInitiativeActivity]]="","x",IF(Table2[[#This Row],[WMPInitiativeActivity]]="other", Table2[[#This Row],[ActivityNameifOther]], INDEX('Initiative mapping-DO NOT EDIT'!$C$3:$C$89,MATCH(Table2[[#This Row],[WMPInitiativeActivity]],'Initiative mapping-DO NOT EDIT'!$D$3:$D$89,0))))</f>
        <v>10</v>
      </c>
      <c r="H70" s="38" t="s">
        <v>375</v>
      </c>
      <c r="I70" s="42" t="s">
        <v>376</v>
      </c>
      <c r="J70"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Inspections_Other discretionary inspection of transmission electric lines and _WMP.502_2022</v>
      </c>
      <c r="K70" s="43">
        <v>292</v>
      </c>
      <c r="L70" s="42" t="s">
        <v>129</v>
      </c>
      <c r="M70" s="42" t="s">
        <v>129</v>
      </c>
      <c r="N70" s="42" t="s">
        <v>129</v>
      </c>
      <c r="O70" s="42" t="s">
        <v>129</v>
      </c>
      <c r="P70" s="42" t="s">
        <v>129</v>
      </c>
      <c r="Q70" s="42" t="s">
        <v>129</v>
      </c>
      <c r="R70" s="42" t="s">
        <v>129</v>
      </c>
      <c r="S70" s="42" t="s">
        <v>129</v>
      </c>
      <c r="T70" s="42" t="s">
        <v>129</v>
      </c>
      <c r="U70" s="42" t="s">
        <v>129</v>
      </c>
      <c r="V70" s="44" t="s">
        <v>129</v>
      </c>
      <c r="W70" s="44" t="s">
        <v>129</v>
      </c>
      <c r="X70" s="44" t="s">
        <v>129</v>
      </c>
      <c r="Y70" s="44" t="s">
        <v>129</v>
      </c>
      <c r="Z70" s="44" t="s">
        <v>129</v>
      </c>
      <c r="AA70" s="45" t="s">
        <v>129</v>
      </c>
      <c r="AB70" s="45"/>
      <c r="AC70" s="36"/>
      <c r="AE70" s="47"/>
      <c r="AF70" s="49"/>
      <c r="AG70" s="49"/>
      <c r="AH70" s="49"/>
    </row>
    <row r="71" spans="1:34" ht="48" customHeight="1" x14ac:dyDescent="0.3">
      <c r="A71" s="50" t="str">
        <f>'READ ME FIRST'!$D$12</f>
        <v>SDGE</v>
      </c>
      <c r="B71" s="37">
        <f>'READ ME FIRST'!$D$15</f>
        <v>44683</v>
      </c>
      <c r="C71" s="38" t="s">
        <v>340</v>
      </c>
      <c r="D71" s="39" t="str">
        <f>IF(Table2[[#This Row],[WMPInitiativeCategory]]="", "",INDEX('Initiative mapping-DO NOT EDIT'!$H$3:$H$12, MATCH(Table2[[#This Row],[WMPInitiativeCategory]],'Initiative mapping-DO NOT EDIT'!$G$3:$G$12,0)))</f>
        <v>5.3.5.</v>
      </c>
      <c r="E71" s="38" t="s">
        <v>324</v>
      </c>
      <c r="F71" s="38"/>
      <c r="G71" s="58">
        <f>IF(Table2[[#This Row],[WMPInitiativeActivity]]="","x",IF(Table2[[#This Row],[WMPInitiativeActivity]]="other", Table2[[#This Row],[ActivityNameifOther]], INDEX('Initiative mapping-DO NOT EDIT'!$C$3:$C$89,MATCH(Table2[[#This Row],[WMPInitiativeActivity]],'Initiative mapping-DO NOT EDIT'!$D$3:$D$89,0))))</f>
        <v>11</v>
      </c>
      <c r="H71" s="38" t="s">
        <v>377</v>
      </c>
      <c r="I71" s="42" t="s">
        <v>378</v>
      </c>
      <c r="J7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Inspections_Patrol inspections of distribution electric lines and equipment  _WMP.503_2022</v>
      </c>
      <c r="K71" s="43">
        <v>292</v>
      </c>
      <c r="L71" s="42" t="s">
        <v>129</v>
      </c>
      <c r="M71" s="42" t="s">
        <v>129</v>
      </c>
      <c r="N71" s="42" t="s">
        <v>129</v>
      </c>
      <c r="O71" s="42" t="s">
        <v>129</v>
      </c>
      <c r="P71" s="42" t="s">
        <v>129</v>
      </c>
      <c r="Q71" s="42" t="s">
        <v>129</v>
      </c>
      <c r="R71" s="42" t="s">
        <v>129</v>
      </c>
      <c r="S71" s="42" t="s">
        <v>129</v>
      </c>
      <c r="T71" s="42" t="s">
        <v>129</v>
      </c>
      <c r="U71" s="42" t="s">
        <v>129</v>
      </c>
      <c r="V71" s="44" t="s">
        <v>129</v>
      </c>
      <c r="W71" s="44" t="s">
        <v>129</v>
      </c>
      <c r="X71" s="44" t="s">
        <v>129</v>
      </c>
      <c r="Y71" s="44" t="s">
        <v>129</v>
      </c>
      <c r="Z71" s="44" t="s">
        <v>129</v>
      </c>
      <c r="AA71" s="45" t="s">
        <v>129</v>
      </c>
      <c r="AB71" s="45"/>
      <c r="AC71" s="36"/>
      <c r="AE71" s="47"/>
      <c r="AF71" s="49"/>
      <c r="AG71" s="49"/>
      <c r="AH71" s="49"/>
    </row>
    <row r="72" spans="1:34" ht="48" customHeight="1" x14ac:dyDescent="0.3">
      <c r="A72" s="50" t="str">
        <f>'READ ME FIRST'!$D$12</f>
        <v>SDGE</v>
      </c>
      <c r="B72" s="37">
        <f>'READ ME FIRST'!$D$15</f>
        <v>44683</v>
      </c>
      <c r="C72" s="38" t="s">
        <v>340</v>
      </c>
      <c r="D72" s="39" t="str">
        <f>IF(Table2[[#This Row],[WMPInitiativeCategory]]="", "",INDEX('Initiative mapping-DO NOT EDIT'!$H$3:$H$12, MATCH(Table2[[#This Row],[WMPInitiativeCategory]],'Initiative mapping-DO NOT EDIT'!$G$3:$G$12,0)))</f>
        <v>5.3.5.</v>
      </c>
      <c r="E72" s="38" t="s">
        <v>327</v>
      </c>
      <c r="F72" s="38"/>
      <c r="G72" s="58">
        <f>IF(Table2[[#This Row],[WMPInitiativeActivity]]="","x",IF(Table2[[#This Row],[WMPInitiativeActivity]]="other", Table2[[#This Row],[ActivityNameifOther]], INDEX('Initiative mapping-DO NOT EDIT'!$C$3:$C$89,MATCH(Table2[[#This Row],[WMPInitiativeActivity]],'Initiative mapping-DO NOT EDIT'!$D$3:$D$89,0))))</f>
        <v>12</v>
      </c>
      <c r="H72" s="38" t="s">
        <v>379</v>
      </c>
      <c r="I72" s="42" t="s">
        <v>380</v>
      </c>
      <c r="J7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Inspections_Patrol inspections of transmission electric lines and equipment  _WMP.504_2022</v>
      </c>
      <c r="K72" s="43">
        <v>293</v>
      </c>
      <c r="L72" s="42" t="s">
        <v>129</v>
      </c>
      <c r="M72" s="42" t="s">
        <v>129</v>
      </c>
      <c r="N72" s="42" t="s">
        <v>129</v>
      </c>
      <c r="O72" s="42" t="s">
        <v>129</v>
      </c>
      <c r="P72" s="42" t="s">
        <v>129</v>
      </c>
      <c r="Q72" s="42" t="s">
        <v>129</v>
      </c>
      <c r="R72" s="42" t="s">
        <v>129</v>
      </c>
      <c r="S72" s="42" t="s">
        <v>129</v>
      </c>
      <c r="T72" s="42" t="s">
        <v>129</v>
      </c>
      <c r="U72" s="42" t="s">
        <v>129</v>
      </c>
      <c r="V72" s="44" t="s">
        <v>129</v>
      </c>
      <c r="W72" s="44" t="s">
        <v>129</v>
      </c>
      <c r="X72" s="44" t="s">
        <v>129</v>
      </c>
      <c r="Y72" s="44" t="s">
        <v>129</v>
      </c>
      <c r="Z72" s="44" t="s">
        <v>129</v>
      </c>
      <c r="AA72" s="45" t="s">
        <v>129</v>
      </c>
      <c r="AB72" s="45"/>
      <c r="AC72" s="36"/>
      <c r="AE72" s="47"/>
      <c r="AF72" s="49"/>
      <c r="AG72" s="49"/>
      <c r="AH72" s="49"/>
    </row>
    <row r="73" spans="1:34" ht="48" customHeight="1" x14ac:dyDescent="0.3">
      <c r="A73" s="50" t="str">
        <f>'READ ME FIRST'!$D$12</f>
        <v>SDGE</v>
      </c>
      <c r="B73" s="37">
        <f>'READ ME FIRST'!$D$15</f>
        <v>44683</v>
      </c>
      <c r="C73" s="38" t="s">
        <v>340</v>
      </c>
      <c r="D73" s="39" t="str">
        <f>IF(Table2[[#This Row],[WMPInitiativeCategory]]="", "",INDEX('Initiative mapping-DO NOT EDIT'!$H$3:$H$12, MATCH(Table2[[#This Row],[WMPInitiativeCategory]],'Initiative mapping-DO NOT EDIT'!$G$3:$G$12,0)))</f>
        <v>5.3.5.</v>
      </c>
      <c r="E73" s="38" t="s">
        <v>381</v>
      </c>
      <c r="F73" s="38"/>
      <c r="G73" s="58">
        <f>IF(Table2[[#This Row],[WMPInitiativeActivity]]="","x",IF(Table2[[#This Row],[WMPInitiativeActivity]]="other", Table2[[#This Row],[ActivityNameifOther]], INDEX('Initiative mapping-DO NOT EDIT'!$C$3:$C$89,MATCH(Table2[[#This Row],[WMPInitiativeActivity]],'Initiative mapping-DO NOT EDIT'!$D$3:$D$89,0))))</f>
        <v>13</v>
      </c>
      <c r="H73" s="38" t="s">
        <v>382</v>
      </c>
      <c r="I73" s="42" t="s">
        <v>383</v>
      </c>
      <c r="J7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Inspections_Quality assurance / quality control of vegetation inspections  _WMP.505_2022</v>
      </c>
      <c r="K73" s="43">
        <v>293</v>
      </c>
      <c r="L73" s="77" t="s">
        <v>285</v>
      </c>
      <c r="M73" s="77">
        <v>0.15</v>
      </c>
      <c r="N73" s="78">
        <v>3.7499999999999999E-2</v>
      </c>
      <c r="O73" s="78">
        <v>7.4999999999999997E-2</v>
      </c>
      <c r="P73" s="78">
        <v>0.1125</v>
      </c>
      <c r="Q73" s="77">
        <v>0.15</v>
      </c>
      <c r="R73" s="78">
        <v>3.7499999999999999E-2</v>
      </c>
      <c r="S73" s="87">
        <v>6.4000000000000001E-2</v>
      </c>
      <c r="T73" s="45"/>
      <c r="U73" s="45"/>
      <c r="V73" s="44" t="s">
        <v>129</v>
      </c>
      <c r="W73" s="44" t="s">
        <v>129</v>
      </c>
      <c r="X73" s="44" t="s">
        <v>129</v>
      </c>
      <c r="Y73" s="44" t="s">
        <v>129</v>
      </c>
      <c r="Z73" s="44" t="s">
        <v>129</v>
      </c>
      <c r="AA73" s="46" t="s">
        <v>132</v>
      </c>
      <c r="AB73" s="45"/>
      <c r="AC73" s="36"/>
      <c r="AE73" s="47"/>
      <c r="AF73" s="49"/>
      <c r="AG73" s="49"/>
      <c r="AH73" s="49"/>
    </row>
    <row r="74" spans="1:34" ht="48" customHeight="1" x14ac:dyDescent="0.3">
      <c r="A74" s="50" t="str">
        <f>'READ ME FIRST'!$D$12</f>
        <v>SDGE</v>
      </c>
      <c r="B74" s="37">
        <f>'READ ME FIRST'!$D$15</f>
        <v>44683</v>
      </c>
      <c r="C74" s="38" t="s">
        <v>340</v>
      </c>
      <c r="D74" s="39" t="str">
        <f>IF(Table2[[#This Row],[WMPInitiativeCategory]]="", "",INDEX('Initiative mapping-DO NOT EDIT'!$H$3:$H$12, MATCH(Table2[[#This Row],[WMPInitiativeCategory]],'Initiative mapping-DO NOT EDIT'!$G$3:$G$12,0)))</f>
        <v>5.3.5.</v>
      </c>
      <c r="E74" s="38" t="s">
        <v>384</v>
      </c>
      <c r="F74" s="38"/>
      <c r="G74" s="58">
        <f>IF(Table2[[#This Row],[WMPInitiativeActivity]]="","x",IF(Table2[[#This Row],[WMPInitiativeActivity]]="other", Table2[[#This Row],[ActivityNameifOther]], INDEX('Initiative mapping-DO NOT EDIT'!$C$3:$C$89,MATCH(Table2[[#This Row],[WMPInitiativeActivity]],'Initiative mapping-DO NOT EDIT'!$D$3:$D$89,0))))</f>
        <v>14</v>
      </c>
      <c r="H74" s="38" t="s">
        <v>385</v>
      </c>
      <c r="I74" s="42" t="s">
        <v>386</v>
      </c>
      <c r="J7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Inspections_Recruiting and training of vegetation management personnel  _WMP.506_2022</v>
      </c>
      <c r="K74" s="43">
        <v>294</v>
      </c>
      <c r="L74" s="42" t="s">
        <v>129</v>
      </c>
      <c r="M74" s="42" t="s">
        <v>129</v>
      </c>
      <c r="N74" s="42" t="s">
        <v>129</v>
      </c>
      <c r="O74" s="42" t="s">
        <v>129</v>
      </c>
      <c r="P74" s="42" t="s">
        <v>129</v>
      </c>
      <c r="Q74" s="42" t="s">
        <v>129</v>
      </c>
      <c r="R74" s="42" t="s">
        <v>129</v>
      </c>
      <c r="S74" s="42" t="s">
        <v>129</v>
      </c>
      <c r="T74" s="42" t="s">
        <v>129</v>
      </c>
      <c r="U74" s="42" t="s">
        <v>129</v>
      </c>
      <c r="V74" s="44" t="s">
        <v>387</v>
      </c>
      <c r="W74" s="44" t="s">
        <v>388</v>
      </c>
      <c r="X74" s="44" t="s">
        <v>582</v>
      </c>
      <c r="Y74" s="45"/>
      <c r="Z74" s="56"/>
      <c r="AA74" s="46" t="s">
        <v>132</v>
      </c>
      <c r="AB74" s="45"/>
      <c r="AC74" s="36"/>
      <c r="AE74" s="47"/>
      <c r="AF74" s="49"/>
      <c r="AG74" s="49"/>
      <c r="AH74" s="49"/>
    </row>
    <row r="75" spans="1:34" ht="48" customHeight="1" x14ac:dyDescent="0.3">
      <c r="A75" s="50" t="str">
        <f>'READ ME FIRST'!$D$12</f>
        <v>SDGE</v>
      </c>
      <c r="B75" s="37">
        <f>'READ ME FIRST'!$D$15</f>
        <v>44683</v>
      </c>
      <c r="C75" s="38" t="s">
        <v>340</v>
      </c>
      <c r="D75" s="39" t="str">
        <f>IF(Table2[[#This Row],[WMPInitiativeCategory]]="", "",INDEX('Initiative mapping-DO NOT EDIT'!$H$3:$H$12, MATCH(Table2[[#This Row],[WMPInitiativeCategory]],'Initiative mapping-DO NOT EDIT'!$G$3:$G$12,0)))</f>
        <v>5.3.5.</v>
      </c>
      <c r="E75" s="38" t="s">
        <v>389</v>
      </c>
      <c r="F75" s="38"/>
      <c r="G75" s="58">
        <f>IF(Table2[[#This Row],[WMPInitiativeActivity]]="","x",IF(Table2[[#This Row],[WMPInitiativeActivity]]="other", Table2[[#This Row],[ActivityNameifOther]], INDEX('Initiative mapping-DO NOT EDIT'!$C$3:$C$89,MATCH(Table2[[#This Row],[WMPInitiativeActivity]],'Initiative mapping-DO NOT EDIT'!$D$3:$D$89,0))))</f>
        <v>15</v>
      </c>
      <c r="H75" s="38" t="s">
        <v>390</v>
      </c>
      <c r="I75" s="42" t="s">
        <v>391</v>
      </c>
      <c r="J7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Inspections_Remediation of at-risk species  _WMP.507_2022</v>
      </c>
      <c r="K75" s="43">
        <v>296</v>
      </c>
      <c r="L75" s="42" t="s">
        <v>129</v>
      </c>
      <c r="M75" s="42" t="s">
        <v>129</v>
      </c>
      <c r="N75" s="42" t="s">
        <v>129</v>
      </c>
      <c r="O75" s="42" t="s">
        <v>129</v>
      </c>
      <c r="P75" s="42" t="s">
        <v>129</v>
      </c>
      <c r="Q75" s="42" t="s">
        <v>129</v>
      </c>
      <c r="R75" s="42" t="s">
        <v>129</v>
      </c>
      <c r="S75" s="42" t="s">
        <v>129</v>
      </c>
      <c r="T75" s="42" t="s">
        <v>129</v>
      </c>
      <c r="U75" s="42" t="s">
        <v>129</v>
      </c>
      <c r="V75" s="44" t="s">
        <v>392</v>
      </c>
      <c r="W75" s="44" t="s">
        <v>393</v>
      </c>
      <c r="X75" s="44" t="s">
        <v>605</v>
      </c>
      <c r="Y75" s="45"/>
      <c r="Z75" s="56"/>
      <c r="AA75" s="46" t="s">
        <v>132</v>
      </c>
      <c r="AB75" s="45"/>
      <c r="AC75" s="36"/>
      <c r="AE75" s="47"/>
      <c r="AF75" s="49"/>
      <c r="AG75" s="49"/>
      <c r="AH75" s="49"/>
    </row>
    <row r="76" spans="1:34" ht="48" customHeight="1" x14ac:dyDescent="0.3">
      <c r="A76" s="50" t="str">
        <f>'READ ME FIRST'!$D$12</f>
        <v>SDGE</v>
      </c>
      <c r="B76" s="37">
        <f>'READ ME FIRST'!$D$15</f>
        <v>44683</v>
      </c>
      <c r="C76" s="38" t="s">
        <v>340</v>
      </c>
      <c r="D76" s="39" t="str">
        <f>IF(Table2[[#This Row],[WMPInitiativeCategory]]="", "",INDEX('Initiative mapping-DO NOT EDIT'!$H$3:$H$12, MATCH(Table2[[#This Row],[WMPInitiativeCategory]],'Initiative mapping-DO NOT EDIT'!$G$3:$G$12,0)))</f>
        <v>5.3.5.</v>
      </c>
      <c r="E76" s="38" t="s">
        <v>394</v>
      </c>
      <c r="F76" s="38"/>
      <c r="G76" s="58">
        <f>IF(Table2[[#This Row],[WMPInitiativeActivity]]="","x",IF(Table2[[#This Row],[WMPInitiativeActivity]]="other", Table2[[#This Row],[ActivityNameifOther]], INDEX('Initiative mapping-DO NOT EDIT'!$C$3:$C$89,MATCH(Table2[[#This Row],[WMPInitiativeActivity]],'Initiative mapping-DO NOT EDIT'!$D$3:$D$89,0))))</f>
        <v>16</v>
      </c>
      <c r="H76" s="38" t="s">
        <v>395</v>
      </c>
      <c r="I76" s="42" t="s">
        <v>396</v>
      </c>
      <c r="J7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Inspections_Removal and remediation of trees with strike potential to electric lines and equipment  _WMP.508_2022</v>
      </c>
      <c r="K76" s="43">
        <v>299</v>
      </c>
      <c r="L76" s="42" t="s">
        <v>397</v>
      </c>
      <c r="M76" s="42">
        <v>106</v>
      </c>
      <c r="N76" s="42">
        <f>Table2[[#This Row],[QuantActualProgressQ1]]</f>
        <v>0</v>
      </c>
      <c r="O76" s="42">
        <v>9</v>
      </c>
      <c r="P76" s="42">
        <v>106</v>
      </c>
      <c r="Q76" s="42">
        <v>106</v>
      </c>
      <c r="R76" s="42">
        <v>0</v>
      </c>
      <c r="S76" s="42">
        <v>34</v>
      </c>
      <c r="T76" s="45"/>
      <c r="U76" s="45"/>
      <c r="V76" s="44" t="s">
        <v>129</v>
      </c>
      <c r="W76" s="44" t="s">
        <v>129</v>
      </c>
      <c r="X76" s="44" t="s">
        <v>129</v>
      </c>
      <c r="Y76" s="44" t="s">
        <v>129</v>
      </c>
      <c r="Z76" s="44" t="s">
        <v>129</v>
      </c>
      <c r="AA76" s="46" t="s">
        <v>227</v>
      </c>
      <c r="AB76" s="45"/>
      <c r="AC76" s="36"/>
      <c r="AE76" s="47"/>
      <c r="AF76" s="49"/>
      <c r="AG76" s="49"/>
      <c r="AH76" s="49"/>
    </row>
    <row r="77" spans="1:34" ht="48" customHeight="1" x14ac:dyDescent="0.3">
      <c r="A77" s="50" t="str">
        <f>'READ ME FIRST'!$D$12</f>
        <v>SDGE</v>
      </c>
      <c r="B77" s="37">
        <f>'READ ME FIRST'!$D$15</f>
        <v>44683</v>
      </c>
      <c r="C77" s="38" t="s">
        <v>340</v>
      </c>
      <c r="D77" s="39" t="str">
        <f>IF(Table2[[#This Row],[WMPInitiativeCategory]]="", "",INDEX('Initiative mapping-DO NOT EDIT'!$H$3:$H$12, MATCH(Table2[[#This Row],[WMPInitiativeCategory]],'Initiative mapping-DO NOT EDIT'!$G$3:$G$12,0)))</f>
        <v>5.3.5.</v>
      </c>
      <c r="E77" s="38" t="s">
        <v>398</v>
      </c>
      <c r="F77" s="38"/>
      <c r="G77" s="58">
        <f>IF(Table2[[#This Row],[WMPInitiativeActivity]]="","x",IF(Table2[[#This Row],[WMPInitiativeActivity]]="other", Table2[[#This Row],[ActivityNameifOther]], INDEX('Initiative mapping-DO NOT EDIT'!$C$3:$C$89,MATCH(Table2[[#This Row],[WMPInitiativeActivity]],'Initiative mapping-DO NOT EDIT'!$D$3:$D$89,0))))</f>
        <v>17</v>
      </c>
      <c r="H77" s="38" t="s">
        <v>399</v>
      </c>
      <c r="I77" s="42" t="s">
        <v>400</v>
      </c>
      <c r="J7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Inspections_Substation inspection _WMP.509_2022</v>
      </c>
      <c r="K77" s="43">
        <v>300</v>
      </c>
      <c r="L77" s="42" t="s">
        <v>129</v>
      </c>
      <c r="M77" s="42" t="s">
        <v>129</v>
      </c>
      <c r="N77" s="42" t="s">
        <v>129</v>
      </c>
      <c r="O77" s="42" t="s">
        <v>129</v>
      </c>
      <c r="P77" s="42" t="s">
        <v>129</v>
      </c>
      <c r="Q77" s="42" t="s">
        <v>129</v>
      </c>
      <c r="R77" s="42" t="s">
        <v>129</v>
      </c>
      <c r="S77" s="42" t="s">
        <v>129</v>
      </c>
      <c r="T77" s="42" t="s">
        <v>129</v>
      </c>
      <c r="U77" s="42" t="s">
        <v>129</v>
      </c>
      <c r="V77" s="44" t="s">
        <v>129</v>
      </c>
      <c r="W77" s="44" t="s">
        <v>129</v>
      </c>
      <c r="X77" s="44" t="s">
        <v>129</v>
      </c>
      <c r="Y77" s="44" t="s">
        <v>129</v>
      </c>
      <c r="Z77" s="44" t="s">
        <v>129</v>
      </c>
      <c r="AA77" s="45" t="s">
        <v>129</v>
      </c>
      <c r="AB77" s="45"/>
      <c r="AC77" s="36"/>
      <c r="AE77" s="47"/>
      <c r="AF77" s="49"/>
      <c r="AG77" s="49"/>
      <c r="AH77" s="49"/>
    </row>
    <row r="78" spans="1:34" ht="48" customHeight="1" x14ac:dyDescent="0.3">
      <c r="A78" s="50" t="str">
        <f>'READ ME FIRST'!$D$12</f>
        <v>SDGE</v>
      </c>
      <c r="B78" s="37">
        <f>'READ ME FIRST'!$D$15</f>
        <v>44683</v>
      </c>
      <c r="C78" s="38" t="s">
        <v>340</v>
      </c>
      <c r="D78" s="39" t="str">
        <f>IF(Table2[[#This Row],[WMPInitiativeCategory]]="", "",INDEX('Initiative mapping-DO NOT EDIT'!$H$3:$H$12, MATCH(Table2[[#This Row],[WMPInitiativeCategory]],'Initiative mapping-DO NOT EDIT'!$G$3:$G$12,0)))</f>
        <v>5.3.5.</v>
      </c>
      <c r="E78" s="38" t="s">
        <v>401</v>
      </c>
      <c r="F78" s="38"/>
      <c r="G78" s="58">
        <f>IF(Table2[[#This Row],[WMPInitiativeActivity]]="","x",IF(Table2[[#This Row],[WMPInitiativeActivity]]="other", Table2[[#This Row],[ActivityNameifOther]], INDEX('Initiative mapping-DO NOT EDIT'!$C$3:$C$89,MATCH(Table2[[#This Row],[WMPInitiativeActivity]],'Initiative mapping-DO NOT EDIT'!$D$3:$D$89,0))))</f>
        <v>18</v>
      </c>
      <c r="H78" s="38" t="s">
        <v>402</v>
      </c>
      <c r="I78" s="42" t="s">
        <v>403</v>
      </c>
      <c r="J7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Inspections_Substation vegetation management  _WMP.510_2022</v>
      </c>
      <c r="K78" s="43">
        <v>300</v>
      </c>
      <c r="L78" s="42" t="s">
        <v>129</v>
      </c>
      <c r="M78" s="42" t="s">
        <v>129</v>
      </c>
      <c r="N78" s="42" t="s">
        <v>129</v>
      </c>
      <c r="O78" s="42" t="s">
        <v>129</v>
      </c>
      <c r="P78" s="42" t="s">
        <v>129</v>
      </c>
      <c r="Q78" s="42" t="s">
        <v>129</v>
      </c>
      <c r="R78" s="42" t="s">
        <v>129</v>
      </c>
      <c r="S78" s="42" t="s">
        <v>129</v>
      </c>
      <c r="T78" s="42" t="s">
        <v>129</v>
      </c>
      <c r="U78" s="42" t="s">
        <v>129</v>
      </c>
      <c r="V78" s="44" t="s">
        <v>129</v>
      </c>
      <c r="W78" s="44" t="s">
        <v>129</v>
      </c>
      <c r="X78" s="44" t="s">
        <v>129</v>
      </c>
      <c r="Y78" s="44" t="s">
        <v>129</v>
      </c>
      <c r="Z78" s="44" t="s">
        <v>129</v>
      </c>
      <c r="AA78" s="45" t="s">
        <v>129</v>
      </c>
      <c r="AB78" s="45"/>
      <c r="AC78" s="36"/>
      <c r="AE78" s="47"/>
      <c r="AF78" s="49"/>
      <c r="AG78" s="49"/>
      <c r="AH78" s="49"/>
    </row>
    <row r="79" spans="1:34" ht="48" customHeight="1" x14ac:dyDescent="0.3">
      <c r="A79" s="50" t="str">
        <f>'READ ME FIRST'!$D$12</f>
        <v>SDGE</v>
      </c>
      <c r="B79" s="37">
        <f>'READ ME FIRST'!$D$15</f>
        <v>44683</v>
      </c>
      <c r="C79" s="38" t="s">
        <v>340</v>
      </c>
      <c r="D79" s="39" t="str">
        <f>IF(Table2[[#This Row],[WMPInitiativeCategory]]="", "",INDEX('Initiative mapping-DO NOT EDIT'!$H$3:$H$12, MATCH(Table2[[#This Row],[WMPInitiativeCategory]],'Initiative mapping-DO NOT EDIT'!$G$3:$G$12,0)))</f>
        <v>5.3.5.</v>
      </c>
      <c r="E79" s="38" t="s">
        <v>404</v>
      </c>
      <c r="F79" s="38"/>
      <c r="G79" s="58">
        <f>IF(Table2[[#This Row],[WMPInitiativeActivity]]="","x",IF(Table2[[#This Row],[WMPInitiativeActivity]]="other", Table2[[#This Row],[ActivityNameifOther]], INDEX('Initiative mapping-DO NOT EDIT'!$C$3:$C$89,MATCH(Table2[[#This Row],[WMPInitiativeActivity]],'Initiative mapping-DO NOT EDIT'!$D$3:$D$89,0))))</f>
        <v>19</v>
      </c>
      <c r="H79" s="38" t="s">
        <v>405</v>
      </c>
      <c r="I79" s="42" t="s">
        <v>406</v>
      </c>
      <c r="J7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Inspections_Vegetation inventory system _WMP.511_2022</v>
      </c>
      <c r="K79" s="43">
        <v>300</v>
      </c>
      <c r="L79" s="42" t="s">
        <v>129</v>
      </c>
      <c r="M79" s="42" t="s">
        <v>129</v>
      </c>
      <c r="N79" s="42" t="s">
        <v>129</v>
      </c>
      <c r="O79" s="42" t="s">
        <v>129</v>
      </c>
      <c r="P79" s="42" t="s">
        <v>129</v>
      </c>
      <c r="Q79" s="42" t="s">
        <v>129</v>
      </c>
      <c r="R79" s="42" t="s">
        <v>129</v>
      </c>
      <c r="S79" s="42" t="s">
        <v>129</v>
      </c>
      <c r="T79" s="42" t="s">
        <v>129</v>
      </c>
      <c r="U79" s="42" t="s">
        <v>129</v>
      </c>
      <c r="V79" s="44" t="s">
        <v>407</v>
      </c>
      <c r="W79" s="44" t="s">
        <v>408</v>
      </c>
      <c r="X79" s="44" t="s">
        <v>606</v>
      </c>
      <c r="Y79" s="45"/>
      <c r="Z79" s="56"/>
      <c r="AA79" s="46" t="s">
        <v>132</v>
      </c>
      <c r="AB79" s="45"/>
      <c r="AC79" s="36"/>
      <c r="AE79" s="47"/>
      <c r="AF79" s="49"/>
      <c r="AG79" s="49"/>
      <c r="AH79" s="49"/>
    </row>
    <row r="80" spans="1:34" s="63" customFormat="1" ht="48" customHeight="1" x14ac:dyDescent="0.3">
      <c r="A80" s="63" t="str">
        <f>'READ ME FIRST'!$D$12</f>
        <v>SDGE</v>
      </c>
      <c r="B80" s="64">
        <f>'READ ME FIRST'!$D$15</f>
        <v>44683</v>
      </c>
      <c r="C80" s="65" t="s">
        <v>340</v>
      </c>
      <c r="D80" s="66" t="str">
        <f>IF(Table2[[#This Row],[WMPInitiativeCategory]]="", "",INDEX('Initiative mapping-DO NOT EDIT'!$H$3:$H$12, MATCH(Table2[[#This Row],[WMPInitiativeCategory]],'Initiative mapping-DO NOT EDIT'!$G$3:$G$12,0)))</f>
        <v>5.3.5.</v>
      </c>
      <c r="E80" s="65" t="s">
        <v>409</v>
      </c>
      <c r="F80" s="65"/>
      <c r="G80" s="67">
        <f>IF(Table2[[#This Row],[WMPInitiativeActivity]]="","x",IF(Table2[[#This Row],[WMPInitiativeActivity]]="other", Table2[[#This Row],[ActivityNameifOther]], INDEX('Initiative mapping-DO NOT EDIT'!$C$3:$C$89,MATCH(Table2[[#This Row],[WMPInitiativeActivity]],'Initiative mapping-DO NOT EDIT'!$D$3:$D$89,0))))</f>
        <v>20</v>
      </c>
      <c r="H80" s="65" t="s">
        <v>410</v>
      </c>
      <c r="I80" s="42" t="s">
        <v>411</v>
      </c>
      <c r="J80" s="68"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Inspections_Vegetation management to achieve clearances around electric lines and equipment  _WMP.512_2022</v>
      </c>
      <c r="K80" s="43">
        <v>302</v>
      </c>
      <c r="L80" s="43" t="s">
        <v>412</v>
      </c>
      <c r="M80" s="69">
        <v>34000</v>
      </c>
      <c r="N80" s="42">
        <f>Table2[[#This Row],[QuantActualProgressQ1]]</f>
        <v>13317</v>
      </c>
      <c r="O80" s="43">
        <v>20317</v>
      </c>
      <c r="P80" s="43">
        <v>27317</v>
      </c>
      <c r="Q80" s="43">
        <v>34000</v>
      </c>
      <c r="R80" s="43">
        <v>13317</v>
      </c>
      <c r="S80" s="43">
        <v>24698</v>
      </c>
      <c r="T80" s="70"/>
      <c r="U80" s="70"/>
      <c r="V80" s="71" t="s">
        <v>129</v>
      </c>
      <c r="W80" s="71" t="s">
        <v>129</v>
      </c>
      <c r="X80" s="71" t="s">
        <v>129</v>
      </c>
      <c r="Y80" s="71" t="s">
        <v>129</v>
      </c>
      <c r="Z80" s="71" t="s">
        <v>129</v>
      </c>
      <c r="AA80" s="73" t="s">
        <v>132</v>
      </c>
      <c r="AB80" s="70"/>
      <c r="AC80" s="74"/>
      <c r="AE80" s="75"/>
      <c r="AF80" s="76"/>
      <c r="AG80" s="76"/>
      <c r="AH80" s="76"/>
    </row>
    <row r="81" spans="1:34" s="63" customFormat="1" ht="48" customHeight="1" x14ac:dyDescent="0.3">
      <c r="A81" s="36" t="str">
        <f>'READ ME FIRST'!$D$12</f>
        <v>SDGE</v>
      </c>
      <c r="B81" s="37">
        <f>'READ ME FIRST'!$D$15</f>
        <v>44683</v>
      </c>
      <c r="C81" s="38" t="s">
        <v>340</v>
      </c>
      <c r="D81" s="39" t="str">
        <f>IF(Table2[[#This Row],[WMPInitiativeCategory]]="", "",INDEX('Initiative mapping-DO NOT EDIT'!$H$3:$H$12, MATCH(Table2[[#This Row],[WMPInitiativeCategory]],'Initiative mapping-DO NOT EDIT'!$G$3:$G$12,0)))</f>
        <v>5.3.5.</v>
      </c>
      <c r="E81" s="38" t="s">
        <v>153</v>
      </c>
      <c r="F81" s="38" t="s">
        <v>413</v>
      </c>
      <c r="G81" s="58" t="str">
        <f>IF(Table2[[#This Row],[WMPInitiativeActivity]]="","x",IF(Table2[[#This Row],[WMPInitiativeActivity]]="other", Table2[[#This Row],[ActivityNameifOther]], INDEX('Initiative mapping-DO NOT EDIT'!$C$3:$C$89,MATCH(Table2[[#This Row],[WMPInitiativeActivity]],'Initiative mapping-DO NOT EDIT'!$D$3:$D$89,0))))</f>
        <v xml:space="preserve">Vegetation management activities post-fire </v>
      </c>
      <c r="H81" s="38" t="s">
        <v>414</v>
      </c>
      <c r="I81" s="51" t="s">
        <v>415</v>
      </c>
      <c r="J8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SDGE_Vegetation Management &amp; Inspections_Vegetation management activities post-fire _WMP.551_2022</v>
      </c>
      <c r="K81" s="52">
        <v>304</v>
      </c>
      <c r="L81" s="42" t="s">
        <v>129</v>
      </c>
      <c r="M81" s="42" t="s">
        <v>129</v>
      </c>
      <c r="N81" s="42" t="s">
        <v>129</v>
      </c>
      <c r="O81" s="42" t="s">
        <v>129</v>
      </c>
      <c r="P81" s="42" t="s">
        <v>129</v>
      </c>
      <c r="Q81" s="42" t="s">
        <v>129</v>
      </c>
      <c r="R81" s="42" t="s">
        <v>129</v>
      </c>
      <c r="S81" s="42" t="s">
        <v>129</v>
      </c>
      <c r="T81" s="42" t="s">
        <v>129</v>
      </c>
      <c r="U81" s="42" t="s">
        <v>129</v>
      </c>
      <c r="V81" s="44" t="s">
        <v>129</v>
      </c>
      <c r="W81" s="44" t="s">
        <v>129</v>
      </c>
      <c r="X81" s="44" t="s">
        <v>129</v>
      </c>
      <c r="Y81" s="44" t="s">
        <v>129</v>
      </c>
      <c r="Z81" s="44" t="s">
        <v>129</v>
      </c>
      <c r="AA81" s="45" t="s">
        <v>129</v>
      </c>
      <c r="AB81" s="45"/>
      <c r="AC81" s="36"/>
      <c r="AD81" s="36"/>
      <c r="AE81" s="47"/>
      <c r="AF81" s="49"/>
      <c r="AG81" s="49"/>
      <c r="AH81" s="49"/>
    </row>
    <row r="82" spans="1:34" ht="48" customHeight="1" x14ac:dyDescent="0.3">
      <c r="A82" s="50" t="str">
        <f>'READ ME FIRST'!$D$12</f>
        <v>SDGE</v>
      </c>
      <c r="B82" s="37">
        <f>'READ ME FIRST'!$D$15</f>
        <v>44683</v>
      </c>
      <c r="C82" s="38" t="s">
        <v>416</v>
      </c>
      <c r="D82" s="39" t="str">
        <f>IF(Table2[[#This Row],[WMPInitiativeCategory]]="", "",INDEX('Initiative mapping-DO NOT EDIT'!$H$3:$H$12, MATCH(Table2[[#This Row],[WMPInitiativeCategory]],'Initiative mapping-DO NOT EDIT'!$G$3:$G$12,0)))</f>
        <v>5.3.6.</v>
      </c>
      <c r="E82" s="38" t="s">
        <v>417</v>
      </c>
      <c r="F82" s="38"/>
      <c r="G82" s="58">
        <f>IF(Table2[[#This Row],[WMPInitiativeActivity]]="","x",IF(Table2[[#This Row],[WMPInitiativeActivity]]="other", Table2[[#This Row],[ActivityNameifOther]], INDEX('Initiative mapping-DO NOT EDIT'!$C$3:$C$89,MATCH(Table2[[#This Row],[WMPInitiativeActivity]],'Initiative mapping-DO NOT EDIT'!$D$3:$D$89,0))))</f>
        <v>1</v>
      </c>
      <c r="H82" s="38" t="s">
        <v>418</v>
      </c>
      <c r="I82" s="42" t="s">
        <v>419</v>
      </c>
      <c r="J8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Protocols_Automatic recloser operations  _WMP.513_2022</v>
      </c>
      <c r="K82" s="43">
        <v>305</v>
      </c>
      <c r="L82" s="42" t="s">
        <v>129</v>
      </c>
      <c r="M82" s="42" t="s">
        <v>129</v>
      </c>
      <c r="N82" s="42" t="s">
        <v>129</v>
      </c>
      <c r="O82" s="42" t="s">
        <v>129</v>
      </c>
      <c r="P82" s="42" t="s">
        <v>129</v>
      </c>
      <c r="Q82" s="42" t="s">
        <v>129</v>
      </c>
      <c r="R82" s="42" t="s">
        <v>129</v>
      </c>
      <c r="S82" s="42" t="s">
        <v>129</v>
      </c>
      <c r="T82" s="42" t="s">
        <v>129</v>
      </c>
      <c r="U82" s="42" t="s">
        <v>129</v>
      </c>
      <c r="V82" s="44" t="s">
        <v>129</v>
      </c>
      <c r="W82" s="44" t="s">
        <v>129</v>
      </c>
      <c r="X82" s="44" t="s">
        <v>129</v>
      </c>
      <c r="Y82" s="44" t="s">
        <v>129</v>
      </c>
      <c r="Z82" s="44" t="s">
        <v>129</v>
      </c>
      <c r="AA82" s="45" t="s">
        <v>129</v>
      </c>
      <c r="AB82" s="45"/>
      <c r="AC82" s="36"/>
      <c r="AE82" s="47"/>
      <c r="AF82" s="49"/>
      <c r="AG82" s="49"/>
      <c r="AH82" s="49"/>
    </row>
    <row r="83" spans="1:34" ht="48" customHeight="1" x14ac:dyDescent="0.3">
      <c r="A83" s="50" t="str">
        <f>'READ ME FIRST'!$D$12</f>
        <v>SDGE</v>
      </c>
      <c r="B83" s="37">
        <f>'READ ME FIRST'!$D$15</f>
        <v>44683</v>
      </c>
      <c r="C83" s="38" t="s">
        <v>416</v>
      </c>
      <c r="D83" s="39" t="str">
        <f>IF(Table2[[#This Row],[WMPInitiativeCategory]]="", "",INDEX('Initiative mapping-DO NOT EDIT'!$H$3:$H$12, MATCH(Table2[[#This Row],[WMPInitiativeCategory]],'Initiative mapping-DO NOT EDIT'!$G$3:$G$12,0)))</f>
        <v>5.3.6.</v>
      </c>
      <c r="E83" s="38" t="s">
        <v>153</v>
      </c>
      <c r="F83" s="38" t="s">
        <v>420</v>
      </c>
      <c r="G83" s="58" t="str">
        <f>IF(Table2[[#This Row],[WMPInitiativeActivity]]="","x",IF(Table2[[#This Row],[WMPInitiativeActivity]]="other", Table2[[#This Row],[ActivityNameifOther]], INDEX('Initiative mapping-DO NOT EDIT'!$C$3:$C$89,MATCH(Table2[[#This Row],[WMPInitiativeActivity]],'Initiative mapping-DO NOT EDIT'!$D$3:$D$89,0))))</f>
        <v>Sensitive/Fast Protection settings</v>
      </c>
      <c r="H83" s="38" t="s">
        <v>421</v>
      </c>
      <c r="I83" s="42" t="s">
        <v>422</v>
      </c>
      <c r="J8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Protocols_Sensitive/Fast Protection settings_WMP.552_2022</v>
      </c>
      <c r="K83" s="43">
        <v>291</v>
      </c>
      <c r="L83" s="42" t="s">
        <v>129</v>
      </c>
      <c r="M83" s="42" t="s">
        <v>129</v>
      </c>
      <c r="N83" s="42" t="s">
        <v>129</v>
      </c>
      <c r="O83" s="42" t="s">
        <v>129</v>
      </c>
      <c r="P83" s="42" t="s">
        <v>129</v>
      </c>
      <c r="Q83" s="42" t="s">
        <v>129</v>
      </c>
      <c r="R83" s="42" t="s">
        <v>129</v>
      </c>
      <c r="S83" s="42" t="s">
        <v>129</v>
      </c>
      <c r="T83" s="42" t="s">
        <v>129</v>
      </c>
      <c r="U83" s="42" t="s">
        <v>129</v>
      </c>
      <c r="V83" s="44" t="s">
        <v>129</v>
      </c>
      <c r="W83" s="44" t="s">
        <v>129</v>
      </c>
      <c r="X83" s="44" t="s">
        <v>129</v>
      </c>
      <c r="Y83" s="44" t="s">
        <v>129</v>
      </c>
      <c r="Z83" s="44" t="s">
        <v>129</v>
      </c>
      <c r="AA83" s="46" t="s">
        <v>129</v>
      </c>
      <c r="AB83" s="45"/>
      <c r="AC83" s="36"/>
      <c r="AE83" s="47"/>
      <c r="AF83" s="49"/>
      <c r="AG83" s="49"/>
      <c r="AH83" s="49"/>
    </row>
    <row r="84" spans="1:34" ht="48" customHeight="1" x14ac:dyDescent="0.3">
      <c r="A84" s="36" t="str">
        <f>'READ ME FIRST'!$D$12</f>
        <v>SDGE</v>
      </c>
      <c r="B84" s="37">
        <f>'READ ME FIRST'!$D$15</f>
        <v>44683</v>
      </c>
      <c r="C84" s="38" t="s">
        <v>416</v>
      </c>
      <c r="D84" s="39" t="str">
        <f>IF(Table2[[#This Row],[WMPInitiativeCategory]]="", "",INDEX('Initiative mapping-DO NOT EDIT'!$H$3:$H$12, MATCH(Table2[[#This Row],[WMPInitiativeCategory]],'Initiative mapping-DO NOT EDIT'!$G$3:$G$12,0)))</f>
        <v>5.3.6.</v>
      </c>
      <c r="E84" s="38" t="s">
        <v>153</v>
      </c>
      <c r="F84" s="38" t="s">
        <v>423</v>
      </c>
      <c r="G84" s="58" t="str">
        <f>IF(Table2[[#This Row],[WMPInitiativeActivity]]="","x",IF(Table2[[#This Row],[WMPInitiativeActivity]]="other", Table2[[#This Row],[ActivityNameifOther]], INDEX('Initiative mapping-DO NOT EDIT'!$C$3:$C$89,MATCH(Table2[[#This Row],[WMPInitiativeActivity]],'Initiative mapping-DO NOT EDIT'!$D$3:$D$89,0))))</f>
        <v xml:space="preserve">Protective equipment and device settings </v>
      </c>
      <c r="H84" s="38" t="s">
        <v>424</v>
      </c>
      <c r="I84" s="51" t="s">
        <v>425</v>
      </c>
      <c r="J8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Protocols_Protective equipment and device settings _WMP.553_2022</v>
      </c>
      <c r="K84" s="52">
        <v>306</v>
      </c>
      <c r="L84" s="42" t="s">
        <v>129</v>
      </c>
      <c r="M84" s="42" t="s">
        <v>129</v>
      </c>
      <c r="N84" s="42" t="s">
        <v>129</v>
      </c>
      <c r="O84" s="42" t="s">
        <v>129</v>
      </c>
      <c r="P84" s="42" t="s">
        <v>129</v>
      </c>
      <c r="Q84" s="42" t="s">
        <v>129</v>
      </c>
      <c r="R84" s="42" t="s">
        <v>129</v>
      </c>
      <c r="S84" s="42" t="s">
        <v>129</v>
      </c>
      <c r="T84" s="42" t="s">
        <v>129</v>
      </c>
      <c r="U84" s="42" t="s">
        <v>129</v>
      </c>
      <c r="V84" s="44" t="s">
        <v>129</v>
      </c>
      <c r="W84" s="44" t="s">
        <v>129</v>
      </c>
      <c r="X84" s="44"/>
      <c r="Y84" s="44" t="s">
        <v>129</v>
      </c>
      <c r="Z84" s="44" t="s">
        <v>129</v>
      </c>
      <c r="AA84" s="46" t="s">
        <v>129</v>
      </c>
      <c r="AB84" s="45"/>
      <c r="AC84" s="36"/>
      <c r="AD84" s="36"/>
      <c r="AE84" s="47"/>
      <c r="AF84" s="49"/>
      <c r="AG84" s="49"/>
      <c r="AH84" s="49"/>
    </row>
    <row r="85" spans="1:34" ht="48" customHeight="1" x14ac:dyDescent="0.3">
      <c r="A85" s="50" t="str">
        <f>'READ ME FIRST'!$D$12</f>
        <v>SDGE</v>
      </c>
      <c r="B85" s="37">
        <f>'READ ME FIRST'!$D$15</f>
        <v>44683</v>
      </c>
      <c r="C85" s="38" t="s">
        <v>416</v>
      </c>
      <c r="D85" s="39" t="str">
        <f>IF(Table2[[#This Row],[WMPInitiativeCategory]]="", "",INDEX('Initiative mapping-DO NOT EDIT'!$H$3:$H$12, MATCH(Table2[[#This Row],[WMPInitiativeCategory]],'Initiative mapping-DO NOT EDIT'!$G$3:$G$12,0)))</f>
        <v>5.3.6.</v>
      </c>
      <c r="E85" s="38" t="s">
        <v>426</v>
      </c>
      <c r="F85" s="38"/>
      <c r="G85" s="58">
        <f>IF(Table2[[#This Row],[WMPInitiativeActivity]]="","x",IF(Table2[[#This Row],[WMPInitiativeActivity]]="other", Table2[[#This Row],[ActivityNameifOther]], INDEX('Initiative mapping-DO NOT EDIT'!$C$3:$C$89,MATCH(Table2[[#This Row],[WMPInitiativeActivity]],'Initiative mapping-DO NOT EDIT'!$D$3:$D$89,0))))</f>
        <v>2</v>
      </c>
      <c r="H85" s="38" t="s">
        <v>427</v>
      </c>
      <c r="I85" s="42" t="s">
        <v>428</v>
      </c>
      <c r="J8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Protocols_Crew-accompanying ignition prevention and suppression resources and services _WMP.514_2022</v>
      </c>
      <c r="K85" s="43">
        <v>307</v>
      </c>
      <c r="L85" s="42" t="s">
        <v>129</v>
      </c>
      <c r="M85" s="42" t="s">
        <v>129</v>
      </c>
      <c r="N85" s="42" t="s">
        <v>129</v>
      </c>
      <c r="O85" s="42" t="s">
        <v>129</v>
      </c>
      <c r="P85" s="42" t="s">
        <v>129</v>
      </c>
      <c r="Q85" s="42" t="s">
        <v>129</v>
      </c>
      <c r="R85" s="42" t="s">
        <v>129</v>
      </c>
      <c r="S85" s="42" t="s">
        <v>129</v>
      </c>
      <c r="T85" s="42" t="s">
        <v>129</v>
      </c>
      <c r="U85" s="42" t="s">
        <v>129</v>
      </c>
      <c r="V85" s="44" t="s">
        <v>429</v>
      </c>
      <c r="W85" s="44" t="s">
        <v>430</v>
      </c>
      <c r="X85" s="44" t="s">
        <v>430</v>
      </c>
      <c r="Y85" s="45"/>
      <c r="Z85" s="56"/>
      <c r="AA85" s="46" t="s">
        <v>132</v>
      </c>
      <c r="AB85" s="45"/>
      <c r="AC85" s="36"/>
      <c r="AE85" s="47"/>
      <c r="AF85" s="49"/>
      <c r="AG85" s="49"/>
      <c r="AH85" s="49"/>
    </row>
    <row r="86" spans="1:34" ht="48" customHeight="1" x14ac:dyDescent="0.3">
      <c r="A86" s="50" t="str">
        <f>'READ ME FIRST'!$D$12</f>
        <v>SDGE</v>
      </c>
      <c r="B86" s="37">
        <f>'READ ME FIRST'!$D$15</f>
        <v>44683</v>
      </c>
      <c r="C86" s="38" t="s">
        <v>416</v>
      </c>
      <c r="D86" s="39" t="str">
        <f>IF(Table2[[#This Row],[WMPInitiativeCategory]]="", "",INDEX('Initiative mapping-DO NOT EDIT'!$H$3:$H$12, MATCH(Table2[[#This Row],[WMPInitiativeCategory]],'Initiative mapping-DO NOT EDIT'!$G$3:$G$12,0)))</f>
        <v>5.3.6.</v>
      </c>
      <c r="E86" s="38" t="s">
        <v>431</v>
      </c>
      <c r="F86" s="38"/>
      <c r="G86" s="58">
        <f>IF(Table2[[#This Row],[WMPInitiativeActivity]]="","x",IF(Table2[[#This Row],[WMPInitiativeActivity]]="other", Table2[[#This Row],[ActivityNameifOther]], INDEX('Initiative mapping-DO NOT EDIT'!$C$3:$C$89,MATCH(Table2[[#This Row],[WMPInitiativeActivity]],'Initiative mapping-DO NOT EDIT'!$D$3:$D$89,0))))</f>
        <v>3</v>
      </c>
      <c r="H86" s="38" t="s">
        <v>432</v>
      </c>
      <c r="I86" s="42" t="s">
        <v>433</v>
      </c>
      <c r="J8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Protocols_Personnel work procedures and training in conditions of elevated fire risk  _WMP.515_2022</v>
      </c>
      <c r="K86" s="43">
        <v>308</v>
      </c>
      <c r="L86" s="42" t="s">
        <v>129</v>
      </c>
      <c r="M86" s="42" t="s">
        <v>129</v>
      </c>
      <c r="N86" s="42" t="s">
        <v>129</v>
      </c>
      <c r="O86" s="42" t="s">
        <v>129</v>
      </c>
      <c r="P86" s="42" t="s">
        <v>129</v>
      </c>
      <c r="Q86" s="42" t="s">
        <v>129</v>
      </c>
      <c r="R86" s="42" t="s">
        <v>129</v>
      </c>
      <c r="S86" s="42" t="s">
        <v>129</v>
      </c>
      <c r="T86" s="42" t="s">
        <v>129</v>
      </c>
      <c r="U86" s="42" t="s">
        <v>129</v>
      </c>
      <c r="V86" s="44" t="s">
        <v>434</v>
      </c>
      <c r="W86" s="44" t="s">
        <v>435</v>
      </c>
      <c r="X86" s="44" t="s">
        <v>583</v>
      </c>
      <c r="Y86" s="45"/>
      <c r="Z86" s="56"/>
      <c r="AA86" s="46" t="s">
        <v>132</v>
      </c>
      <c r="AB86" s="45"/>
      <c r="AC86" s="36"/>
      <c r="AE86" s="47"/>
      <c r="AF86" s="49"/>
      <c r="AG86" s="49"/>
      <c r="AH86" s="49"/>
    </row>
    <row r="87" spans="1:34" ht="48" customHeight="1" x14ac:dyDescent="0.3">
      <c r="A87" s="50" t="str">
        <f>'READ ME FIRST'!$D$12</f>
        <v>SDGE</v>
      </c>
      <c r="B87" s="37">
        <f>'READ ME FIRST'!$D$15</f>
        <v>44683</v>
      </c>
      <c r="C87" s="38" t="s">
        <v>416</v>
      </c>
      <c r="D87" s="39" t="str">
        <f>IF(Table2[[#This Row],[WMPInitiativeCategory]]="", "",INDEX('Initiative mapping-DO NOT EDIT'!$H$3:$H$12, MATCH(Table2[[#This Row],[WMPInitiativeCategory]],'Initiative mapping-DO NOT EDIT'!$G$3:$G$12,0)))</f>
        <v>5.3.6.</v>
      </c>
      <c r="E87" s="38" t="s">
        <v>436</v>
      </c>
      <c r="F87" s="38"/>
      <c r="G87" s="58">
        <f>IF(Table2[[#This Row],[WMPInitiativeActivity]]="","x",IF(Table2[[#This Row],[WMPInitiativeActivity]]="other", Table2[[#This Row],[ActivityNameifOther]], INDEX('Initiative mapping-DO NOT EDIT'!$C$3:$C$89,MATCH(Table2[[#This Row],[WMPInitiativeActivity]],'Initiative mapping-DO NOT EDIT'!$D$3:$D$89,0))))</f>
        <v>4</v>
      </c>
      <c r="H87" s="38" t="s">
        <v>437</v>
      </c>
      <c r="I87" s="42" t="s">
        <v>438</v>
      </c>
      <c r="J8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Protocols_Protocols for PSPS re-energization _WMP.516_2022</v>
      </c>
      <c r="K87" s="43">
        <v>309</v>
      </c>
      <c r="L87" s="42" t="s">
        <v>129</v>
      </c>
      <c r="M87" s="42" t="s">
        <v>129</v>
      </c>
      <c r="N87" s="42" t="s">
        <v>129</v>
      </c>
      <c r="O87" s="42" t="s">
        <v>129</v>
      </c>
      <c r="P87" s="42" t="s">
        <v>129</v>
      </c>
      <c r="Q87" s="42" t="s">
        <v>129</v>
      </c>
      <c r="R87" s="42" t="s">
        <v>129</v>
      </c>
      <c r="S87" s="42" t="s">
        <v>129</v>
      </c>
      <c r="T87" s="42" t="s">
        <v>129</v>
      </c>
      <c r="U87" s="42" t="s">
        <v>129</v>
      </c>
      <c r="V87" s="83" t="s">
        <v>129</v>
      </c>
      <c r="W87" s="44" t="s">
        <v>439</v>
      </c>
      <c r="X87" s="44" t="s">
        <v>584</v>
      </c>
      <c r="Y87" s="45"/>
      <c r="Z87" s="56"/>
      <c r="AA87" s="46" t="s">
        <v>132</v>
      </c>
      <c r="AB87" s="45"/>
      <c r="AC87" s="36"/>
      <c r="AE87" s="47"/>
      <c r="AF87" s="49"/>
      <c r="AG87" s="49"/>
      <c r="AH87" s="49"/>
    </row>
    <row r="88" spans="1:34" ht="48" customHeight="1" x14ac:dyDescent="0.3">
      <c r="A88" s="50" t="str">
        <f>'READ ME FIRST'!$D$12</f>
        <v>SDGE</v>
      </c>
      <c r="B88" s="37">
        <f>'READ ME FIRST'!$D$15</f>
        <v>44683</v>
      </c>
      <c r="C88" s="38" t="s">
        <v>416</v>
      </c>
      <c r="D88" s="39" t="str">
        <f>IF(Table2[[#This Row],[WMPInitiativeCategory]]="", "",INDEX('Initiative mapping-DO NOT EDIT'!$H$3:$H$12, MATCH(Table2[[#This Row],[WMPInitiativeCategory]],'Initiative mapping-DO NOT EDIT'!$G$3:$G$12,0)))</f>
        <v>5.3.6.</v>
      </c>
      <c r="E88" s="38" t="s">
        <v>440</v>
      </c>
      <c r="F88" s="38"/>
      <c r="G88" s="58">
        <f>IF(Table2[[#This Row],[WMPInitiativeActivity]]="","x",IF(Table2[[#This Row],[WMPInitiativeActivity]]="other", Table2[[#This Row],[ActivityNameifOther]], INDEX('Initiative mapping-DO NOT EDIT'!$C$3:$C$89,MATCH(Table2[[#This Row],[WMPInitiativeActivity]],'Initiative mapping-DO NOT EDIT'!$D$3:$D$89,0))))</f>
        <v>5</v>
      </c>
      <c r="H88" s="38" t="s">
        <v>441</v>
      </c>
      <c r="I88" s="42" t="s">
        <v>442</v>
      </c>
      <c r="J88" s="61"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Protocols_PSPS events and mitigation of PSPS impacts  _WMP.517_2022</v>
      </c>
      <c r="K88" s="43">
        <v>311</v>
      </c>
      <c r="L88" s="42" t="s">
        <v>129</v>
      </c>
      <c r="M88" s="42" t="s">
        <v>129</v>
      </c>
      <c r="N88" s="42" t="s">
        <v>129</v>
      </c>
      <c r="O88" s="42" t="s">
        <v>129</v>
      </c>
      <c r="P88" s="42" t="s">
        <v>129</v>
      </c>
      <c r="Q88" s="42" t="s">
        <v>129</v>
      </c>
      <c r="R88" s="42" t="s">
        <v>129</v>
      </c>
      <c r="S88" s="42" t="s">
        <v>129</v>
      </c>
      <c r="T88" s="42" t="s">
        <v>129</v>
      </c>
      <c r="U88" s="42" t="s">
        <v>129</v>
      </c>
      <c r="V88" s="83" t="s">
        <v>129</v>
      </c>
      <c r="W88" s="44" t="s">
        <v>443</v>
      </c>
      <c r="X88" s="44" t="s">
        <v>585</v>
      </c>
      <c r="Y88" s="45"/>
      <c r="Z88" s="56"/>
      <c r="AA88" s="46" t="s">
        <v>132</v>
      </c>
      <c r="AB88" s="45"/>
      <c r="AC88" s="36"/>
      <c r="AE88" s="47"/>
      <c r="AF88" s="49"/>
      <c r="AG88" s="49"/>
      <c r="AH88" s="49"/>
    </row>
    <row r="89" spans="1:34" ht="48" customHeight="1" x14ac:dyDescent="0.3">
      <c r="A89" s="50" t="str">
        <f>'READ ME FIRST'!$D$12</f>
        <v>SDGE</v>
      </c>
      <c r="B89" s="37">
        <f>'READ ME FIRST'!$D$15</f>
        <v>44683</v>
      </c>
      <c r="C89" s="38" t="s">
        <v>416</v>
      </c>
      <c r="D89" s="39" t="str">
        <f>IF(Table2[[#This Row],[WMPInitiativeCategory]]="", "",INDEX('Initiative mapping-DO NOT EDIT'!$H$3:$H$12, MATCH(Table2[[#This Row],[WMPInitiativeCategory]],'Initiative mapping-DO NOT EDIT'!$G$3:$G$12,0)))</f>
        <v>5.3.6.</v>
      </c>
      <c r="E89" s="38" t="s">
        <v>444</v>
      </c>
      <c r="F89" s="38"/>
      <c r="G89" s="58">
        <f>IF(Table2[[#This Row],[WMPInitiativeActivity]]="","x",IF(Table2[[#This Row],[WMPInitiativeActivity]]="other", Table2[[#This Row],[ActivityNameifOther]], INDEX('Initiative mapping-DO NOT EDIT'!$C$3:$C$89,MATCH(Table2[[#This Row],[WMPInitiativeActivity]],'Initiative mapping-DO NOT EDIT'!$D$3:$D$89,0))))</f>
        <v>6</v>
      </c>
      <c r="H89" s="38" t="s">
        <v>445</v>
      </c>
      <c r="I89" s="42" t="s">
        <v>446</v>
      </c>
      <c r="J8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Protocols_Stationed and on-call ignition prevention and suppression resources and services _WMP.518_2022</v>
      </c>
      <c r="K89" s="43">
        <v>312</v>
      </c>
      <c r="L89" s="42" t="s">
        <v>129</v>
      </c>
      <c r="M89" s="42" t="s">
        <v>129</v>
      </c>
      <c r="N89" s="42" t="s">
        <v>129</v>
      </c>
      <c r="O89" s="42" t="s">
        <v>129</v>
      </c>
      <c r="P89" s="42" t="s">
        <v>129</v>
      </c>
      <c r="Q89" s="42" t="s">
        <v>129</v>
      </c>
      <c r="R89" s="42" t="s">
        <v>129</v>
      </c>
      <c r="S89" s="42" t="s">
        <v>129</v>
      </c>
      <c r="T89" s="42" t="s">
        <v>129</v>
      </c>
      <c r="U89" s="42" t="s">
        <v>129</v>
      </c>
      <c r="V89" s="44" t="s">
        <v>129</v>
      </c>
      <c r="W89" s="44" t="s">
        <v>129</v>
      </c>
      <c r="X89" s="44" t="s">
        <v>129</v>
      </c>
      <c r="Y89" s="44" t="s">
        <v>129</v>
      </c>
      <c r="Z89" s="44" t="s">
        <v>129</v>
      </c>
      <c r="AA89" s="45" t="s">
        <v>129</v>
      </c>
      <c r="AB89" s="45"/>
      <c r="AC89" s="36"/>
      <c r="AE89" s="47"/>
      <c r="AF89" s="49"/>
      <c r="AG89" s="49"/>
      <c r="AH89" s="49"/>
    </row>
    <row r="90" spans="1:34" ht="48" customHeight="1" x14ac:dyDescent="0.3">
      <c r="A90" s="50" t="str">
        <f>'READ ME FIRST'!$D$12</f>
        <v>SDGE</v>
      </c>
      <c r="B90" s="37">
        <f>'READ ME FIRST'!$D$15</f>
        <v>44683</v>
      </c>
      <c r="C90" s="38" t="s">
        <v>416</v>
      </c>
      <c r="D90" s="39" t="str">
        <f>IF(Table2[[#This Row],[WMPInitiativeCategory]]="", "",INDEX('Initiative mapping-DO NOT EDIT'!$H$3:$H$12, MATCH(Table2[[#This Row],[WMPInitiativeCategory]],'Initiative mapping-DO NOT EDIT'!$G$3:$G$12,0)))</f>
        <v>5.3.6.</v>
      </c>
      <c r="E90" s="38" t="s">
        <v>153</v>
      </c>
      <c r="F90" s="38" t="s">
        <v>447</v>
      </c>
      <c r="G90" s="60" t="str">
        <f>IF(Table2[[#This Row],[WMPInitiativeActivity]]="","x",IF(Table2[[#This Row],[WMPInitiativeActivity]]="other", Table2[[#This Row],[ActivityNameifOther]], INDEX('Initiative mapping-DO NOT EDIT'!$C$3:$C$89,MATCH(Table2[[#This Row],[WMPInitiativeActivity]],'Initiative mapping-DO NOT EDIT'!$D$3:$D$89,0))))</f>
        <v>Aviation firefighting program</v>
      </c>
      <c r="H90" s="38" t="s">
        <v>448</v>
      </c>
      <c r="I90" s="42" t="s">
        <v>449</v>
      </c>
      <c r="J90"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SDGE_Grid Operations &amp; Operating Protocols_Aviation firefighting program_WMP.554_2022</v>
      </c>
      <c r="K90" s="43">
        <v>312</v>
      </c>
      <c r="L90" s="42" t="s">
        <v>129</v>
      </c>
      <c r="M90" s="42" t="s">
        <v>129</v>
      </c>
      <c r="N90" s="42" t="s">
        <v>129</v>
      </c>
      <c r="O90" s="42" t="s">
        <v>129</v>
      </c>
      <c r="P90" s="42" t="s">
        <v>129</v>
      </c>
      <c r="Q90" s="42" t="s">
        <v>129</v>
      </c>
      <c r="R90" s="42" t="s">
        <v>129</v>
      </c>
      <c r="S90" s="42" t="s">
        <v>129</v>
      </c>
      <c r="T90" s="42" t="s">
        <v>129</v>
      </c>
      <c r="U90" s="42" t="s">
        <v>129</v>
      </c>
      <c r="V90" s="44" t="s">
        <v>450</v>
      </c>
      <c r="W90" s="44" t="s">
        <v>451</v>
      </c>
      <c r="X90" s="44" t="s">
        <v>586</v>
      </c>
      <c r="Y90" s="45"/>
      <c r="Z90" s="56"/>
      <c r="AA90" s="46" t="s">
        <v>132</v>
      </c>
      <c r="AB90" s="45"/>
      <c r="AC90" s="36"/>
      <c r="AE90" s="47"/>
      <c r="AF90" s="49"/>
      <c r="AG90" s="49"/>
      <c r="AH90" s="49"/>
    </row>
    <row r="91" spans="1:34" ht="48" customHeight="1" x14ac:dyDescent="0.3">
      <c r="A91" s="50" t="str">
        <f>'READ ME FIRST'!$D$12</f>
        <v>SDGE</v>
      </c>
      <c r="B91" s="37">
        <f>'READ ME FIRST'!$D$15</f>
        <v>44683</v>
      </c>
      <c r="C91" s="38" t="s">
        <v>452</v>
      </c>
      <c r="D91" s="39" t="str">
        <f>IF(Table2[[#This Row],[WMPInitiativeCategory]]="", "",INDEX('Initiative mapping-DO NOT EDIT'!$H$3:$H$12, MATCH(Table2[[#This Row],[WMPInitiativeCategory]],'Initiative mapping-DO NOT EDIT'!$G$3:$G$12,0)))</f>
        <v>5.3.7.</v>
      </c>
      <c r="E91" s="38" t="s">
        <v>453</v>
      </c>
      <c r="F91" s="38"/>
      <c r="G91" s="58">
        <f>IF(Table2[[#This Row],[WMPInitiativeActivity]]="","x",IF(Table2[[#This Row],[WMPInitiativeActivity]]="other", Table2[[#This Row],[ActivityNameifOther]], INDEX('Initiative mapping-DO NOT EDIT'!$C$3:$C$89,MATCH(Table2[[#This Row],[WMPInitiativeActivity]],'Initiative mapping-DO NOT EDIT'!$D$3:$D$89,0))))</f>
        <v>1</v>
      </c>
      <c r="H91" s="38" t="s">
        <v>454</v>
      </c>
      <c r="I91" s="42" t="s">
        <v>455</v>
      </c>
      <c r="J9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Governance_Centralized repository for data _WMP.519_2022</v>
      </c>
      <c r="K91" s="43">
        <v>315</v>
      </c>
      <c r="L91" s="42" t="s">
        <v>129</v>
      </c>
      <c r="M91" s="42" t="s">
        <v>129</v>
      </c>
      <c r="N91" s="42" t="s">
        <v>129</v>
      </c>
      <c r="O91" s="42" t="s">
        <v>129</v>
      </c>
      <c r="P91" s="42" t="s">
        <v>129</v>
      </c>
      <c r="Q91" s="42" t="s">
        <v>129</v>
      </c>
      <c r="R91" s="42" t="s">
        <v>129</v>
      </c>
      <c r="S91" s="42" t="s">
        <v>129</v>
      </c>
      <c r="T91" s="42" t="s">
        <v>129</v>
      </c>
      <c r="U91" s="42" t="s">
        <v>129</v>
      </c>
      <c r="V91" s="44" t="s">
        <v>456</v>
      </c>
      <c r="W91" s="44" t="s">
        <v>457</v>
      </c>
      <c r="X91" s="44" t="s">
        <v>607</v>
      </c>
      <c r="Y91" s="45"/>
      <c r="Z91" s="56"/>
      <c r="AA91" s="46" t="s">
        <v>132</v>
      </c>
      <c r="AB91" s="45"/>
      <c r="AC91" s="36"/>
      <c r="AE91" s="47"/>
      <c r="AF91" s="49"/>
      <c r="AG91" s="49"/>
      <c r="AH91" s="49"/>
    </row>
    <row r="92" spans="1:34" ht="48" customHeight="1" x14ac:dyDescent="0.3">
      <c r="A92" s="50" t="str">
        <f>'READ ME FIRST'!$D$12</f>
        <v>SDGE</v>
      </c>
      <c r="B92" s="37">
        <f>'READ ME FIRST'!$D$15</f>
        <v>44683</v>
      </c>
      <c r="C92" s="38" t="s">
        <v>452</v>
      </c>
      <c r="D92" s="39" t="str">
        <f>IF(Table2[[#This Row],[WMPInitiativeCategory]]="", "",INDEX('Initiative mapping-DO NOT EDIT'!$H$3:$H$12, MATCH(Table2[[#This Row],[WMPInitiativeCategory]],'Initiative mapping-DO NOT EDIT'!$G$3:$G$12,0)))</f>
        <v>5.3.7.</v>
      </c>
      <c r="E92" s="38" t="s">
        <v>458</v>
      </c>
      <c r="F92" s="38"/>
      <c r="G92" s="58">
        <f>IF(Table2[[#This Row],[WMPInitiativeActivity]]="","x",IF(Table2[[#This Row],[WMPInitiativeActivity]]="other", Table2[[#This Row],[ActivityNameifOther]], INDEX('Initiative mapping-DO NOT EDIT'!$C$3:$C$89,MATCH(Table2[[#This Row],[WMPInitiativeActivity]],'Initiative mapping-DO NOT EDIT'!$D$3:$D$89,0))))</f>
        <v>2</v>
      </c>
      <c r="H92" s="38" t="s">
        <v>459</v>
      </c>
      <c r="I92" s="42" t="s">
        <v>460</v>
      </c>
      <c r="J9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Governance_Collaborative research on utility ignition and/or wildfire _WMP.520_2022</v>
      </c>
      <c r="K92" s="43">
        <v>317</v>
      </c>
      <c r="L92" s="42" t="s">
        <v>129</v>
      </c>
      <c r="M92" s="42" t="s">
        <v>129</v>
      </c>
      <c r="N92" s="42" t="s">
        <v>129</v>
      </c>
      <c r="O92" s="42" t="s">
        <v>129</v>
      </c>
      <c r="P92" s="42" t="s">
        <v>129</v>
      </c>
      <c r="Q92" s="42" t="s">
        <v>129</v>
      </c>
      <c r="R92" s="42" t="s">
        <v>129</v>
      </c>
      <c r="S92" s="42" t="s">
        <v>129</v>
      </c>
      <c r="T92" s="42" t="s">
        <v>129</v>
      </c>
      <c r="U92" s="42" t="s">
        <v>129</v>
      </c>
      <c r="V92" s="44" t="s">
        <v>461</v>
      </c>
      <c r="W92" s="44" t="s">
        <v>462</v>
      </c>
      <c r="X92" s="44" t="s">
        <v>587</v>
      </c>
      <c r="Y92" s="45"/>
      <c r="Z92" s="56"/>
      <c r="AA92" s="46" t="s">
        <v>132</v>
      </c>
      <c r="AB92" s="45"/>
      <c r="AC92" s="36"/>
      <c r="AE92" s="47"/>
      <c r="AF92" s="49"/>
      <c r="AG92" s="49"/>
      <c r="AH92" s="49"/>
    </row>
    <row r="93" spans="1:34" ht="48" customHeight="1" x14ac:dyDescent="0.3">
      <c r="A93" s="50" t="str">
        <f>'READ ME FIRST'!$D$12</f>
        <v>SDGE</v>
      </c>
      <c r="B93" s="37">
        <f>'READ ME FIRST'!$D$15</f>
        <v>44683</v>
      </c>
      <c r="C93" s="38" t="s">
        <v>452</v>
      </c>
      <c r="D93" s="39" t="str">
        <f>IF(Table2[[#This Row],[WMPInitiativeCategory]]="", "",INDEX('Initiative mapping-DO NOT EDIT'!$H$3:$H$12, MATCH(Table2[[#This Row],[WMPInitiativeCategory]],'Initiative mapping-DO NOT EDIT'!$G$3:$G$12,0)))</f>
        <v>5.3.7.</v>
      </c>
      <c r="E93" s="38" t="s">
        <v>463</v>
      </c>
      <c r="F93" s="38"/>
      <c r="G93" s="58">
        <f>IF(Table2[[#This Row],[WMPInitiativeActivity]]="","x",IF(Table2[[#This Row],[WMPInitiativeActivity]]="other", Table2[[#This Row],[ActivityNameifOther]], INDEX('Initiative mapping-DO NOT EDIT'!$C$3:$C$89,MATCH(Table2[[#This Row],[WMPInitiativeActivity]],'Initiative mapping-DO NOT EDIT'!$D$3:$D$89,0))))</f>
        <v>3</v>
      </c>
      <c r="H93" s="38" t="s">
        <v>464</v>
      </c>
      <c r="I93" s="42" t="s">
        <v>465</v>
      </c>
      <c r="J9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Governance_Documentation and disclosure of wildfire-related data and algorithms _WMP.521_2022</v>
      </c>
      <c r="K93" s="43">
        <v>318</v>
      </c>
      <c r="L93" s="42" t="s">
        <v>129</v>
      </c>
      <c r="M93" s="42" t="s">
        <v>129</v>
      </c>
      <c r="N93" s="42" t="s">
        <v>129</v>
      </c>
      <c r="O93" s="42" t="s">
        <v>129</v>
      </c>
      <c r="P93" s="42" t="s">
        <v>129</v>
      </c>
      <c r="Q93" s="42" t="s">
        <v>129</v>
      </c>
      <c r="R93" s="42" t="s">
        <v>129</v>
      </c>
      <c r="S93" s="42" t="s">
        <v>129</v>
      </c>
      <c r="T93" s="42" t="s">
        <v>129</v>
      </c>
      <c r="U93" s="42" t="s">
        <v>129</v>
      </c>
      <c r="V93" s="44" t="s">
        <v>129</v>
      </c>
      <c r="W93" s="44" t="s">
        <v>129</v>
      </c>
      <c r="X93" s="44" t="s">
        <v>129</v>
      </c>
      <c r="Y93" s="44" t="s">
        <v>129</v>
      </c>
      <c r="Z93" s="44" t="s">
        <v>129</v>
      </c>
      <c r="AA93" s="45" t="s">
        <v>129</v>
      </c>
      <c r="AB93" s="45"/>
      <c r="AC93" s="36"/>
      <c r="AE93" s="47"/>
      <c r="AF93" s="49"/>
      <c r="AG93" s="49"/>
      <c r="AH93" s="49"/>
    </row>
    <row r="94" spans="1:34" ht="48" customHeight="1" x14ac:dyDescent="0.3">
      <c r="A94" s="50" t="str">
        <f>'READ ME FIRST'!$D$12</f>
        <v>SDGE</v>
      </c>
      <c r="B94" s="37">
        <f>'READ ME FIRST'!$D$15</f>
        <v>44683</v>
      </c>
      <c r="C94" s="38" t="s">
        <v>452</v>
      </c>
      <c r="D94" s="39" t="str">
        <f>IF(Table2[[#This Row],[WMPInitiativeCategory]]="", "",INDEX('Initiative mapping-DO NOT EDIT'!$H$3:$H$12, MATCH(Table2[[#This Row],[WMPInitiativeCategory]],'Initiative mapping-DO NOT EDIT'!$G$3:$G$12,0)))</f>
        <v>5.3.7.</v>
      </c>
      <c r="E94" s="38" t="s">
        <v>466</v>
      </c>
      <c r="F94" s="38"/>
      <c r="G94" s="58">
        <f>IF(Table2[[#This Row],[WMPInitiativeActivity]]="","x",IF(Table2[[#This Row],[WMPInitiativeActivity]]="other", Table2[[#This Row],[ActivityNameifOther]], INDEX('Initiative mapping-DO NOT EDIT'!$C$3:$C$89,MATCH(Table2[[#This Row],[WMPInitiativeActivity]],'Initiative mapping-DO NOT EDIT'!$D$3:$D$89,0))))</f>
        <v>4</v>
      </c>
      <c r="H94" s="38" t="s">
        <v>467</v>
      </c>
      <c r="I94" s="42" t="s">
        <v>468</v>
      </c>
      <c r="J9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Governance_Tracking and analysis of near miss data _WMP.522_2022</v>
      </c>
      <c r="K94" s="43">
        <v>318</v>
      </c>
      <c r="L94" s="42" t="s">
        <v>129</v>
      </c>
      <c r="M94" s="42" t="s">
        <v>129</v>
      </c>
      <c r="N94" s="42" t="s">
        <v>129</v>
      </c>
      <c r="O94" s="42" t="s">
        <v>129</v>
      </c>
      <c r="P94" s="42" t="s">
        <v>129</v>
      </c>
      <c r="Q94" s="42" t="s">
        <v>129</v>
      </c>
      <c r="R94" s="42" t="s">
        <v>129</v>
      </c>
      <c r="S94" s="42" t="s">
        <v>129</v>
      </c>
      <c r="T94" s="42" t="s">
        <v>129</v>
      </c>
      <c r="U94" s="42" t="s">
        <v>129</v>
      </c>
      <c r="V94" s="44" t="s">
        <v>129</v>
      </c>
      <c r="W94" s="44" t="s">
        <v>129</v>
      </c>
      <c r="X94" s="44" t="s">
        <v>129</v>
      </c>
      <c r="Y94" s="44" t="s">
        <v>129</v>
      </c>
      <c r="Z94" s="44" t="s">
        <v>129</v>
      </c>
      <c r="AA94" s="45" t="s">
        <v>129</v>
      </c>
      <c r="AB94" s="45"/>
      <c r="AC94" s="36"/>
      <c r="AE94" s="47"/>
      <c r="AF94" s="49"/>
      <c r="AG94" s="49"/>
      <c r="AH94" s="49"/>
    </row>
    <row r="95" spans="1:34" ht="48" customHeight="1" x14ac:dyDescent="0.3">
      <c r="A95" s="50" t="str">
        <f>'READ ME FIRST'!$D$12</f>
        <v>SDGE</v>
      </c>
      <c r="B95" s="37">
        <f>'READ ME FIRST'!$D$15</f>
        <v>44683</v>
      </c>
      <c r="C95" s="38" t="s">
        <v>452</v>
      </c>
      <c r="D95" s="39" t="str">
        <f>IF(Table2[[#This Row],[WMPInitiativeCategory]]="", "",INDEX('Initiative mapping-DO NOT EDIT'!$H$3:$H$12, MATCH(Table2[[#This Row],[WMPInitiativeCategory]],'Initiative mapping-DO NOT EDIT'!$G$3:$G$12,0)))</f>
        <v>5.3.7.</v>
      </c>
      <c r="E95" s="38" t="s">
        <v>153</v>
      </c>
      <c r="F95" s="38" t="s">
        <v>469</v>
      </c>
      <c r="G95" s="58" t="str">
        <f>IF(Table2[[#This Row],[WMPInitiativeActivity]]="","x",IF(Table2[[#This Row],[WMPInitiativeActivity]]="other", Table2[[#This Row],[ActivityNameifOther]], INDEX('Initiative mapping-DO NOT EDIT'!$C$3:$C$89,MATCH(Table2[[#This Row],[WMPInitiativeActivity]],'Initiative mapping-DO NOT EDIT'!$D$3:$D$89,0))))</f>
        <v>Ignition management program</v>
      </c>
      <c r="H95" s="38" t="s">
        <v>470</v>
      </c>
      <c r="I95" s="42" t="s">
        <v>471</v>
      </c>
      <c r="J9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Governance_Ignition management program_WMP.558_2022</v>
      </c>
      <c r="K95" s="43">
        <v>318</v>
      </c>
      <c r="L95" s="42" t="s">
        <v>129</v>
      </c>
      <c r="M95" s="42" t="s">
        <v>129</v>
      </c>
      <c r="N95" s="42" t="s">
        <v>129</v>
      </c>
      <c r="O95" s="42" t="s">
        <v>129</v>
      </c>
      <c r="P95" s="42" t="s">
        <v>129</v>
      </c>
      <c r="Q95" s="42" t="s">
        <v>129</v>
      </c>
      <c r="R95" s="42" t="s">
        <v>129</v>
      </c>
      <c r="S95" s="42" t="s">
        <v>129</v>
      </c>
      <c r="T95" s="42" t="s">
        <v>129</v>
      </c>
      <c r="U95" s="42" t="s">
        <v>129</v>
      </c>
      <c r="V95" s="44" t="s">
        <v>472</v>
      </c>
      <c r="W95" s="44" t="s">
        <v>473</v>
      </c>
      <c r="X95" s="44" t="s">
        <v>588</v>
      </c>
      <c r="Y95" s="45"/>
      <c r="Z95" s="56"/>
      <c r="AA95" s="46" t="s">
        <v>132</v>
      </c>
      <c r="AB95" s="45"/>
      <c r="AC95" s="36"/>
      <c r="AE95" s="47"/>
      <c r="AF95" s="49"/>
      <c r="AG95" s="49"/>
      <c r="AH95" s="49"/>
    </row>
    <row r="96" spans="1:34" ht="48" customHeight="1" x14ac:dyDescent="0.3">
      <c r="A96" s="50" t="str">
        <f>'READ ME FIRST'!$D$12</f>
        <v>SDGE</v>
      </c>
      <c r="B96" s="37">
        <f>'READ ME FIRST'!$D$15</f>
        <v>44683</v>
      </c>
      <c r="C96" s="38" t="s">
        <v>452</v>
      </c>
      <c r="D96" s="39" t="str">
        <f>IF(Table2[[#This Row],[WMPInitiativeCategory]]="", "",INDEX('Initiative mapping-DO NOT EDIT'!$H$3:$H$12, MATCH(Table2[[#This Row],[WMPInitiativeCategory]],'Initiative mapping-DO NOT EDIT'!$G$3:$G$12,0)))</f>
        <v>5.3.7.</v>
      </c>
      <c r="E96" s="38" t="s">
        <v>153</v>
      </c>
      <c r="F96" s="38" t="s">
        <v>474</v>
      </c>
      <c r="G96" s="79" t="s">
        <v>474</v>
      </c>
      <c r="H96" s="38" t="s">
        <v>475</v>
      </c>
      <c r="I96" s="42" t="s">
        <v>476</v>
      </c>
      <c r="J9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SDGE_Data Governance_Reliability database_WMP.559_2022</v>
      </c>
      <c r="K96" s="43">
        <v>319</v>
      </c>
      <c r="L96" s="42" t="s">
        <v>129</v>
      </c>
      <c r="M96" s="42" t="s">
        <v>129</v>
      </c>
      <c r="N96" s="42" t="s">
        <v>129</v>
      </c>
      <c r="O96" s="42" t="s">
        <v>129</v>
      </c>
      <c r="P96" s="42" t="s">
        <v>129</v>
      </c>
      <c r="Q96" s="42" t="s">
        <v>129</v>
      </c>
      <c r="R96" s="42" t="s">
        <v>129</v>
      </c>
      <c r="S96" s="42" t="s">
        <v>129</v>
      </c>
      <c r="T96" s="42" t="s">
        <v>129</v>
      </c>
      <c r="U96" s="42" t="s">
        <v>129</v>
      </c>
      <c r="V96" s="44"/>
      <c r="W96" s="44" t="s">
        <v>477</v>
      </c>
      <c r="X96" s="44" t="s">
        <v>589</v>
      </c>
      <c r="Y96" s="45"/>
      <c r="Z96" s="56"/>
      <c r="AA96" s="46" t="s">
        <v>132</v>
      </c>
      <c r="AB96" s="45"/>
      <c r="AC96" s="36"/>
      <c r="AE96" s="47"/>
      <c r="AF96" s="49"/>
      <c r="AG96" s="49"/>
      <c r="AH96" s="49"/>
    </row>
    <row r="97" spans="1:34" ht="185.4" customHeight="1" x14ac:dyDescent="0.3">
      <c r="A97" s="50" t="str">
        <f>'READ ME FIRST'!$D$12</f>
        <v>SDGE</v>
      </c>
      <c r="B97" s="37">
        <f>'READ ME FIRST'!$D$15</f>
        <v>44683</v>
      </c>
      <c r="C97" s="38" t="s">
        <v>478</v>
      </c>
      <c r="D97" s="39" t="str">
        <f>IF(Table2[[#This Row],[WMPInitiativeCategory]]="", "",INDEX('Initiative mapping-DO NOT EDIT'!$H$3:$H$12, MATCH(Table2[[#This Row],[WMPInitiativeCategory]],'Initiative mapping-DO NOT EDIT'!$G$3:$G$12,0)))</f>
        <v>5.3.8.</v>
      </c>
      <c r="E97" s="38" t="s">
        <v>479</v>
      </c>
      <c r="F97" s="38"/>
      <c r="G97" s="58">
        <f>IF(Table2[[#This Row],[WMPInitiativeActivity]]="","x",IF(Table2[[#This Row],[WMPInitiativeActivity]]="other", Table2[[#This Row],[ActivityNameifOther]], INDEX('Initiative mapping-DO NOT EDIT'!$C$3:$C$89,MATCH(Table2[[#This Row],[WMPInitiativeActivity]],'Initiative mapping-DO NOT EDIT'!$D$3:$D$89,0))))</f>
        <v>1</v>
      </c>
      <c r="H97" s="38" t="s">
        <v>480</v>
      </c>
      <c r="I97" s="42" t="s">
        <v>481</v>
      </c>
      <c r="J9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SDGE_Resource Allocation Methodology_Allocation methodology development and application _WMP.523_2022</v>
      </c>
      <c r="K97" s="43">
        <v>320</v>
      </c>
      <c r="L97" s="42" t="s">
        <v>129</v>
      </c>
      <c r="M97" s="42" t="s">
        <v>129</v>
      </c>
      <c r="N97" s="42" t="s">
        <v>129</v>
      </c>
      <c r="O97" s="42" t="s">
        <v>129</v>
      </c>
      <c r="P97" s="42" t="s">
        <v>129</v>
      </c>
      <c r="Q97" s="42" t="s">
        <v>129</v>
      </c>
      <c r="R97" s="42" t="s">
        <v>129</v>
      </c>
      <c r="S97" s="42" t="s">
        <v>129</v>
      </c>
      <c r="T97" s="42" t="s">
        <v>129</v>
      </c>
      <c r="U97" s="42" t="s">
        <v>129</v>
      </c>
      <c r="V97" s="44" t="s">
        <v>482</v>
      </c>
      <c r="W97" s="44" t="s">
        <v>483</v>
      </c>
      <c r="X97" s="44" t="s">
        <v>590</v>
      </c>
      <c r="Y97" s="45"/>
      <c r="Z97" s="56"/>
      <c r="AA97" s="46" t="s">
        <v>132</v>
      </c>
      <c r="AB97" s="45"/>
      <c r="AC97" s="36"/>
      <c r="AE97" s="47"/>
      <c r="AF97" s="49"/>
      <c r="AG97" s="49"/>
      <c r="AH97" s="49"/>
    </row>
    <row r="98" spans="1:34" ht="48" customHeight="1" x14ac:dyDescent="0.3">
      <c r="A98" s="50" t="str">
        <f>'READ ME FIRST'!$D$12</f>
        <v>SDGE</v>
      </c>
      <c r="B98" s="37">
        <f>'READ ME FIRST'!$D$15</f>
        <v>44683</v>
      </c>
      <c r="C98" s="38" t="s">
        <v>478</v>
      </c>
      <c r="D98" s="39" t="str">
        <f>IF(Table2[[#This Row],[WMPInitiativeCategory]]="", "",INDEX('Initiative mapping-DO NOT EDIT'!$H$3:$H$12, MATCH(Table2[[#This Row],[WMPInitiativeCategory]],'Initiative mapping-DO NOT EDIT'!$G$3:$G$12,0)))</f>
        <v>5.3.8.</v>
      </c>
      <c r="E98" s="38" t="s">
        <v>484</v>
      </c>
      <c r="F98" s="38"/>
      <c r="G98" s="58">
        <f>IF(Table2[[#This Row],[WMPInitiativeActivity]]="","x",IF(Table2[[#This Row],[WMPInitiativeActivity]]="other", Table2[[#This Row],[ActivityNameifOther]], INDEX('Initiative mapping-DO NOT EDIT'!$C$3:$C$89,MATCH(Table2[[#This Row],[WMPInitiativeActivity]],'Initiative mapping-DO NOT EDIT'!$D$3:$D$89,0))))</f>
        <v>2</v>
      </c>
      <c r="H98" s="38" t="s">
        <v>485</v>
      </c>
      <c r="I98" s="42" t="s">
        <v>486</v>
      </c>
      <c r="J9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SDGE_Resource Allocation Methodology_Risk reduction scenario development and analysis _WMP.524_2022</v>
      </c>
      <c r="K98" s="43">
        <v>324</v>
      </c>
      <c r="L98" s="42" t="s">
        <v>129</v>
      </c>
      <c r="M98" s="42" t="s">
        <v>129</v>
      </c>
      <c r="N98" s="42" t="s">
        <v>129</v>
      </c>
      <c r="O98" s="42" t="s">
        <v>129</v>
      </c>
      <c r="P98" s="42" t="s">
        <v>129</v>
      </c>
      <c r="Q98" s="42" t="s">
        <v>129</v>
      </c>
      <c r="R98" s="42" t="s">
        <v>129</v>
      </c>
      <c r="S98" s="42" t="s">
        <v>129</v>
      </c>
      <c r="T98" s="42" t="s">
        <v>129</v>
      </c>
      <c r="U98" s="42" t="s">
        <v>129</v>
      </c>
      <c r="V98" s="44" t="s">
        <v>129</v>
      </c>
      <c r="W98" s="44" t="s">
        <v>129</v>
      </c>
      <c r="X98" s="44" t="s">
        <v>129</v>
      </c>
      <c r="Y98" s="44" t="s">
        <v>129</v>
      </c>
      <c r="Z98" s="44" t="s">
        <v>129</v>
      </c>
      <c r="AA98" s="44" t="s">
        <v>129</v>
      </c>
      <c r="AB98" s="45"/>
      <c r="AC98" s="36"/>
      <c r="AE98" s="47"/>
      <c r="AF98" s="49"/>
      <c r="AG98" s="49"/>
      <c r="AH98" s="49"/>
    </row>
    <row r="99" spans="1:34" ht="48" customHeight="1" x14ac:dyDescent="0.3">
      <c r="A99" s="50" t="str">
        <f>'READ ME FIRST'!$D$12</f>
        <v>SDGE</v>
      </c>
      <c r="B99" s="37">
        <f>'READ ME FIRST'!$D$15</f>
        <v>44683</v>
      </c>
      <c r="C99" s="38" t="s">
        <v>478</v>
      </c>
      <c r="D99" s="39" t="str">
        <f>IF(Table2[[#This Row],[WMPInitiativeCategory]]="", "",INDEX('Initiative mapping-DO NOT EDIT'!$H$3:$H$12, MATCH(Table2[[#This Row],[WMPInitiativeCategory]],'Initiative mapping-DO NOT EDIT'!$G$3:$G$12,0)))</f>
        <v>5.3.8.</v>
      </c>
      <c r="E99" s="38" t="s">
        <v>487</v>
      </c>
      <c r="F99" s="38"/>
      <c r="G99" s="58">
        <f>IF(Table2[[#This Row],[WMPInitiativeActivity]]="","x",IF(Table2[[#This Row],[WMPInitiativeActivity]]="other", Table2[[#This Row],[ActivityNameifOther]], INDEX('Initiative mapping-DO NOT EDIT'!$C$3:$C$89,MATCH(Table2[[#This Row],[WMPInitiativeActivity]],'Initiative mapping-DO NOT EDIT'!$D$3:$D$89,0))))</f>
        <v>3</v>
      </c>
      <c r="H99" s="38" t="s">
        <v>488</v>
      </c>
      <c r="I99" s="42" t="s">
        <v>489</v>
      </c>
      <c r="J9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SDGE_Resource Allocation Methodology_Risk spend efficiency analysis_WMP.525_2022</v>
      </c>
      <c r="K99" s="43">
        <v>324</v>
      </c>
      <c r="L99" s="42" t="s">
        <v>129</v>
      </c>
      <c r="M99" s="42" t="s">
        <v>129</v>
      </c>
      <c r="N99" s="42" t="s">
        <v>129</v>
      </c>
      <c r="O99" s="42" t="s">
        <v>129</v>
      </c>
      <c r="P99" s="42" t="s">
        <v>129</v>
      </c>
      <c r="Q99" s="42" t="s">
        <v>129</v>
      </c>
      <c r="R99" s="42" t="s">
        <v>129</v>
      </c>
      <c r="S99" s="42" t="s">
        <v>129</v>
      </c>
      <c r="T99" s="42" t="s">
        <v>129</v>
      </c>
      <c r="U99" s="42" t="s">
        <v>129</v>
      </c>
      <c r="V99" s="44" t="s">
        <v>129</v>
      </c>
      <c r="W99" s="44" t="s">
        <v>129</v>
      </c>
      <c r="X99" s="44" t="s">
        <v>129</v>
      </c>
      <c r="Y99" s="44" t="s">
        <v>129</v>
      </c>
      <c r="Z99" s="44" t="s">
        <v>129</v>
      </c>
      <c r="AA99" s="44" t="s">
        <v>129</v>
      </c>
      <c r="AB99" s="45"/>
      <c r="AC99" s="36"/>
      <c r="AE99" s="47"/>
      <c r="AF99" s="49"/>
      <c r="AG99" s="49"/>
      <c r="AH99" s="49"/>
    </row>
    <row r="100" spans="1:34" ht="48" customHeight="1" x14ac:dyDescent="0.3">
      <c r="A100" s="50" t="str">
        <f>'READ ME FIRST'!$D$12</f>
        <v>SDGE</v>
      </c>
      <c r="B100" s="37">
        <f>'READ ME FIRST'!$D$15</f>
        <v>44683</v>
      </c>
      <c r="C100" s="38" t="s">
        <v>490</v>
      </c>
      <c r="D100" s="39" t="str">
        <f>IF(Table2[[#This Row],[WMPInitiativeCategory]]="", "",INDEX('Initiative mapping-DO NOT EDIT'!$H$3:$H$12, MATCH(Table2[[#This Row],[WMPInitiativeCategory]],'Initiative mapping-DO NOT EDIT'!$G$3:$G$12,0)))</f>
        <v>5.3.9.</v>
      </c>
      <c r="E100" s="38" t="s">
        <v>491</v>
      </c>
      <c r="F100" s="38"/>
      <c r="G100" s="58">
        <f>IF(Table2[[#This Row],[WMPInitiativeActivity]]="","x",IF(Table2[[#This Row],[WMPInitiativeActivity]]="other", Table2[[#This Row],[ActivityNameifOther]], INDEX('Initiative mapping-DO NOT EDIT'!$C$3:$C$89,MATCH(Table2[[#This Row],[WMPInitiativeActivity]],'Initiative mapping-DO NOT EDIT'!$D$3:$D$89,0))))</f>
        <v>1</v>
      </c>
      <c r="H100" s="38" t="s">
        <v>492</v>
      </c>
      <c r="I100" s="42" t="s">
        <v>493</v>
      </c>
      <c r="J100"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Preparedness_Adequate and trained workforce for service restoration _WMP.526_2022</v>
      </c>
      <c r="K100" s="43">
        <v>325</v>
      </c>
      <c r="L100" s="42" t="s">
        <v>129</v>
      </c>
      <c r="M100" s="42" t="s">
        <v>129</v>
      </c>
      <c r="N100" s="42" t="s">
        <v>129</v>
      </c>
      <c r="O100" s="42" t="s">
        <v>129</v>
      </c>
      <c r="P100" s="42" t="s">
        <v>129</v>
      </c>
      <c r="Q100" s="42" t="s">
        <v>129</v>
      </c>
      <c r="R100" s="42" t="s">
        <v>129</v>
      </c>
      <c r="S100" s="42" t="s">
        <v>129</v>
      </c>
      <c r="T100" s="42" t="s">
        <v>129</v>
      </c>
      <c r="U100" s="42" t="s">
        <v>129</v>
      </c>
      <c r="V100" s="83" t="s">
        <v>129</v>
      </c>
      <c r="W100" s="44" t="s">
        <v>494</v>
      </c>
      <c r="X100" s="44" t="s">
        <v>591</v>
      </c>
      <c r="Y100" s="45"/>
      <c r="Z100" s="56"/>
      <c r="AA100" s="46" t="s">
        <v>132</v>
      </c>
      <c r="AB100" s="45"/>
      <c r="AC100" s="36"/>
      <c r="AE100" s="47"/>
      <c r="AF100" s="49"/>
      <c r="AG100" s="49"/>
      <c r="AH100" s="49"/>
    </row>
    <row r="101" spans="1:34" ht="48" customHeight="1" x14ac:dyDescent="0.3">
      <c r="A101" s="50" t="str">
        <f>'READ ME FIRST'!$D$12</f>
        <v>SDGE</v>
      </c>
      <c r="B101" s="37">
        <f>'READ ME FIRST'!$D$15</f>
        <v>44683</v>
      </c>
      <c r="C101" s="38" t="s">
        <v>490</v>
      </c>
      <c r="D101" s="39" t="str">
        <f>IF(Table2[[#This Row],[WMPInitiativeCategory]]="", "",INDEX('Initiative mapping-DO NOT EDIT'!$H$3:$H$12, MATCH(Table2[[#This Row],[WMPInitiativeCategory]],'Initiative mapping-DO NOT EDIT'!$G$3:$G$12,0)))</f>
        <v>5.3.9.</v>
      </c>
      <c r="E101" s="38" t="s">
        <v>495</v>
      </c>
      <c r="F101" s="38"/>
      <c r="G101" s="58">
        <f>IF(Table2[[#This Row],[WMPInitiativeActivity]]="","x",IF(Table2[[#This Row],[WMPInitiativeActivity]]="other", Table2[[#This Row],[ActivityNameifOther]], INDEX('Initiative mapping-DO NOT EDIT'!$C$3:$C$89,MATCH(Table2[[#This Row],[WMPInitiativeActivity]],'Initiative mapping-DO NOT EDIT'!$D$3:$D$89,0))))</f>
        <v>2</v>
      </c>
      <c r="H101" s="38" t="s">
        <v>496</v>
      </c>
      <c r="I101" s="42" t="s">
        <v>497</v>
      </c>
      <c r="J101"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Preparedness_Community outreach, public awareness, and communications efforts _WMP.527_2022</v>
      </c>
      <c r="K101" s="43">
        <v>326</v>
      </c>
      <c r="L101" s="42" t="s">
        <v>129</v>
      </c>
      <c r="M101" s="42" t="s">
        <v>129</v>
      </c>
      <c r="N101" s="42" t="s">
        <v>129</v>
      </c>
      <c r="O101" s="42" t="s">
        <v>129</v>
      </c>
      <c r="P101" s="42" t="s">
        <v>129</v>
      </c>
      <c r="Q101" s="42" t="s">
        <v>129</v>
      </c>
      <c r="R101" s="42" t="s">
        <v>129</v>
      </c>
      <c r="S101" s="42" t="s">
        <v>129</v>
      </c>
      <c r="T101" s="42" t="s">
        <v>129</v>
      </c>
      <c r="U101" s="42" t="s">
        <v>129</v>
      </c>
      <c r="V101" s="44" t="s">
        <v>498</v>
      </c>
      <c r="W101" s="44" t="s">
        <v>499</v>
      </c>
      <c r="X101" s="44" t="s">
        <v>592</v>
      </c>
      <c r="Y101" s="44"/>
      <c r="Z101" s="56"/>
      <c r="AA101" s="46" t="s">
        <v>500</v>
      </c>
      <c r="AB101" s="45"/>
      <c r="AC101" s="36"/>
      <c r="AE101" s="47"/>
      <c r="AF101" s="49"/>
      <c r="AG101" s="49"/>
      <c r="AH101" s="49"/>
    </row>
    <row r="102" spans="1:34" ht="48" customHeight="1" x14ac:dyDescent="0.3">
      <c r="A102" s="50" t="str">
        <f>'READ ME FIRST'!$D$12</f>
        <v>SDGE</v>
      </c>
      <c r="B102" s="37">
        <f>'READ ME FIRST'!$D$15</f>
        <v>44683</v>
      </c>
      <c r="C102" s="38" t="s">
        <v>490</v>
      </c>
      <c r="D102" s="39" t="str">
        <f>IF(Table2[[#This Row],[WMPInitiativeCategory]]="", "",INDEX('Initiative mapping-DO NOT EDIT'!$H$3:$H$12, MATCH(Table2[[#This Row],[WMPInitiativeCategory]],'Initiative mapping-DO NOT EDIT'!$G$3:$G$12,0)))</f>
        <v>5.3.9.</v>
      </c>
      <c r="E102" s="38" t="s">
        <v>501</v>
      </c>
      <c r="F102" s="38"/>
      <c r="G102" s="58">
        <f>IF(Table2[[#This Row],[WMPInitiativeActivity]]="","x",IF(Table2[[#This Row],[WMPInitiativeActivity]]="other", Table2[[#This Row],[ActivityNameifOther]], INDEX('Initiative mapping-DO NOT EDIT'!$C$3:$C$89,MATCH(Table2[[#This Row],[WMPInitiativeActivity]],'Initiative mapping-DO NOT EDIT'!$D$3:$D$89,0))))</f>
        <v>3</v>
      </c>
      <c r="H102" s="38" t="s">
        <v>502</v>
      </c>
      <c r="I102" s="42" t="s">
        <v>503</v>
      </c>
      <c r="J102"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Preparedness_Customer support in emergencies _WMP.528_2022</v>
      </c>
      <c r="K102" s="43">
        <v>331</v>
      </c>
      <c r="L102" s="42" t="s">
        <v>129</v>
      </c>
      <c r="M102" s="42" t="s">
        <v>129</v>
      </c>
      <c r="N102" s="42" t="s">
        <v>129</v>
      </c>
      <c r="O102" s="42" t="s">
        <v>129</v>
      </c>
      <c r="P102" s="42" t="s">
        <v>129</v>
      </c>
      <c r="Q102" s="42" t="s">
        <v>129</v>
      </c>
      <c r="R102" s="42" t="s">
        <v>129</v>
      </c>
      <c r="S102" s="42" t="s">
        <v>129</v>
      </c>
      <c r="T102" s="42" t="s">
        <v>129</v>
      </c>
      <c r="U102" s="42" t="s">
        <v>129</v>
      </c>
      <c r="V102" s="44" t="s">
        <v>504</v>
      </c>
      <c r="W102" s="44" t="s">
        <v>505</v>
      </c>
      <c r="X102" s="44" t="s">
        <v>593</v>
      </c>
      <c r="Y102" s="45"/>
      <c r="Z102" s="56"/>
      <c r="AA102" s="46" t="s">
        <v>500</v>
      </c>
      <c r="AB102" s="45"/>
      <c r="AC102" s="36"/>
      <c r="AE102" s="47"/>
      <c r="AF102" s="49"/>
      <c r="AG102" s="49"/>
      <c r="AH102" s="49"/>
    </row>
    <row r="103" spans="1:34" ht="48" customHeight="1" x14ac:dyDescent="0.3">
      <c r="A103" s="50" t="str">
        <f>'READ ME FIRST'!$D$12</f>
        <v>SDGE</v>
      </c>
      <c r="B103" s="37">
        <f>'READ ME FIRST'!$D$15</f>
        <v>44683</v>
      </c>
      <c r="C103" s="38" t="s">
        <v>490</v>
      </c>
      <c r="D103" s="39" t="str">
        <f>IF(Table2[[#This Row],[WMPInitiativeCategory]]="", "",INDEX('Initiative mapping-DO NOT EDIT'!$H$3:$H$12, MATCH(Table2[[#This Row],[WMPInitiativeCategory]],'Initiative mapping-DO NOT EDIT'!$G$3:$G$12,0)))</f>
        <v>5.3.9.</v>
      </c>
      <c r="E103" s="38" t="s">
        <v>506</v>
      </c>
      <c r="F103" s="38"/>
      <c r="G103" s="58">
        <f>IF(Table2[[#This Row],[WMPInitiativeActivity]]="","x",IF(Table2[[#This Row],[WMPInitiativeActivity]]="other", Table2[[#This Row],[ActivityNameifOther]], INDEX('Initiative mapping-DO NOT EDIT'!$C$3:$C$89,MATCH(Table2[[#This Row],[WMPInitiativeActivity]],'Initiative mapping-DO NOT EDIT'!$D$3:$D$89,0))))</f>
        <v>4</v>
      </c>
      <c r="H103" s="38" t="s">
        <v>507</v>
      </c>
      <c r="I103" s="42" t="s">
        <v>508</v>
      </c>
      <c r="J103"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Preparedness_Disaster and emergency preparedness plan _WMP.529_2022</v>
      </c>
      <c r="K103" s="43">
        <v>335</v>
      </c>
      <c r="L103" s="42" t="s">
        <v>129</v>
      </c>
      <c r="M103" s="42" t="s">
        <v>129</v>
      </c>
      <c r="N103" s="42" t="s">
        <v>129</v>
      </c>
      <c r="O103" s="42" t="s">
        <v>129</v>
      </c>
      <c r="P103" s="42" t="s">
        <v>129</v>
      </c>
      <c r="Q103" s="42" t="s">
        <v>129</v>
      </c>
      <c r="R103" s="42" t="s">
        <v>129</v>
      </c>
      <c r="S103" s="42" t="s">
        <v>129</v>
      </c>
      <c r="T103" s="42" t="s">
        <v>129</v>
      </c>
      <c r="U103" s="42" t="s">
        <v>129</v>
      </c>
      <c r="V103" s="44" t="s">
        <v>509</v>
      </c>
      <c r="W103" s="44" t="s">
        <v>510</v>
      </c>
      <c r="X103" s="44" t="s">
        <v>594</v>
      </c>
      <c r="Y103" s="45"/>
      <c r="Z103" s="56"/>
      <c r="AA103" s="46" t="s">
        <v>500</v>
      </c>
      <c r="AB103" s="45"/>
      <c r="AC103" s="36"/>
      <c r="AE103" s="47"/>
      <c r="AF103" s="49"/>
      <c r="AG103" s="49"/>
      <c r="AH103" s="49"/>
    </row>
    <row r="104" spans="1:34" ht="48" customHeight="1" x14ac:dyDescent="0.3">
      <c r="A104" s="50" t="str">
        <f>'READ ME FIRST'!$D$12</f>
        <v>SDGE</v>
      </c>
      <c r="B104" s="37">
        <f>'READ ME FIRST'!$D$15</f>
        <v>44683</v>
      </c>
      <c r="C104" s="38" t="s">
        <v>490</v>
      </c>
      <c r="D104" s="39" t="str">
        <f>IF(Table2[[#This Row],[WMPInitiativeCategory]]="", "",INDEX('Initiative mapping-DO NOT EDIT'!$H$3:$H$12, MATCH(Table2[[#This Row],[WMPInitiativeCategory]],'Initiative mapping-DO NOT EDIT'!$G$3:$G$12,0)))</f>
        <v>5.3.9.</v>
      </c>
      <c r="E104" s="38" t="s">
        <v>511</v>
      </c>
      <c r="F104" s="38"/>
      <c r="G104" s="58">
        <f>IF(Table2[[#This Row],[WMPInitiativeActivity]]="","x",IF(Table2[[#This Row],[WMPInitiativeActivity]]="other", Table2[[#This Row],[ActivityNameifOther]], INDEX('Initiative mapping-DO NOT EDIT'!$C$3:$C$89,MATCH(Table2[[#This Row],[WMPInitiativeActivity]],'Initiative mapping-DO NOT EDIT'!$D$3:$D$89,0))))</f>
        <v>5</v>
      </c>
      <c r="H104" s="38" t="s">
        <v>512</v>
      </c>
      <c r="I104" s="42" t="s">
        <v>513</v>
      </c>
      <c r="J104"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Preparedness_Preparedness and planning for service restoration _WMP.530_2022</v>
      </c>
      <c r="K104" s="43">
        <v>336</v>
      </c>
      <c r="L104" s="42" t="s">
        <v>129</v>
      </c>
      <c r="M104" s="42" t="s">
        <v>129</v>
      </c>
      <c r="N104" s="42"/>
      <c r="O104" s="42" t="s">
        <v>129</v>
      </c>
      <c r="P104" s="42" t="s">
        <v>129</v>
      </c>
      <c r="Q104" s="42" t="s">
        <v>129</v>
      </c>
      <c r="R104" s="42" t="s">
        <v>129</v>
      </c>
      <c r="S104" s="42" t="s">
        <v>129</v>
      </c>
      <c r="T104" s="42" t="s">
        <v>129</v>
      </c>
      <c r="U104" s="42" t="s">
        <v>129</v>
      </c>
      <c r="V104" s="44" t="s">
        <v>514</v>
      </c>
      <c r="W104" s="44" t="s">
        <v>515</v>
      </c>
      <c r="X104" s="44" t="s">
        <v>608</v>
      </c>
      <c r="Y104" s="45"/>
      <c r="Z104" s="56"/>
      <c r="AA104" s="46" t="s">
        <v>500</v>
      </c>
      <c r="AB104" s="45"/>
      <c r="AC104" s="36"/>
      <c r="AE104" s="47"/>
      <c r="AF104" s="49"/>
      <c r="AG104" s="49"/>
      <c r="AH104" s="49"/>
    </row>
    <row r="105" spans="1:34" ht="48" customHeight="1" x14ac:dyDescent="0.3">
      <c r="A105" s="50" t="str">
        <f>'READ ME FIRST'!$D$12</f>
        <v>SDGE</v>
      </c>
      <c r="B105" s="37">
        <f>'READ ME FIRST'!$D$15</f>
        <v>44683</v>
      </c>
      <c r="C105" s="38" t="s">
        <v>490</v>
      </c>
      <c r="D105" s="39" t="str">
        <f>IF(Table2[[#This Row],[WMPInitiativeCategory]]="", "",INDEX('Initiative mapping-DO NOT EDIT'!$H$3:$H$12, MATCH(Table2[[#This Row],[WMPInitiativeCategory]],'Initiative mapping-DO NOT EDIT'!$G$3:$G$12,0)))</f>
        <v>5.3.9.</v>
      </c>
      <c r="E105" s="38" t="s">
        <v>516</v>
      </c>
      <c r="F105" s="38"/>
      <c r="G105" s="58">
        <f>IF(Table2[[#This Row],[WMPInitiativeActivity]]="","x",IF(Table2[[#This Row],[WMPInitiativeActivity]]="other", Table2[[#This Row],[ActivityNameifOther]], INDEX('Initiative mapping-DO NOT EDIT'!$C$3:$C$89,MATCH(Table2[[#This Row],[WMPInitiativeActivity]],'Initiative mapping-DO NOT EDIT'!$D$3:$D$89,0))))</f>
        <v>6</v>
      </c>
      <c r="H105" s="38" t="s">
        <v>517</v>
      </c>
      <c r="I105" s="42" t="s">
        <v>518</v>
      </c>
      <c r="J105"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SDGE_Emergency Planning &amp; Preparedness_Protocols in place to learn from wildfire events _WMP.531_2022</v>
      </c>
      <c r="K105" s="43">
        <v>338</v>
      </c>
      <c r="L105" s="42" t="s">
        <v>129</v>
      </c>
      <c r="M105" s="42" t="s">
        <v>129</v>
      </c>
      <c r="N105" s="42"/>
      <c r="O105" s="42" t="s">
        <v>129</v>
      </c>
      <c r="P105" s="42" t="s">
        <v>129</v>
      </c>
      <c r="Q105" s="42" t="s">
        <v>129</v>
      </c>
      <c r="R105" s="42" t="s">
        <v>129</v>
      </c>
      <c r="S105" s="42" t="s">
        <v>129</v>
      </c>
      <c r="T105" s="42" t="s">
        <v>129</v>
      </c>
      <c r="U105" s="42" t="s">
        <v>129</v>
      </c>
      <c r="V105" s="44" t="s">
        <v>519</v>
      </c>
      <c r="W105" s="44" t="s">
        <v>520</v>
      </c>
      <c r="X105" s="44" t="s">
        <v>595</v>
      </c>
      <c r="Y105" s="45"/>
      <c r="Z105" s="56"/>
      <c r="AA105" s="46" t="s">
        <v>500</v>
      </c>
      <c r="AB105" s="45"/>
      <c r="AC105" s="36"/>
      <c r="AE105" s="47"/>
      <c r="AF105" s="49"/>
      <c r="AG105" s="49"/>
      <c r="AH105" s="49"/>
    </row>
    <row r="106" spans="1:34" ht="48" customHeight="1" x14ac:dyDescent="0.3">
      <c r="A106" s="50" t="str">
        <f>'READ ME FIRST'!$D$12</f>
        <v>SDGE</v>
      </c>
      <c r="B106" s="37">
        <f>'READ ME FIRST'!$D$15</f>
        <v>44683</v>
      </c>
      <c r="C106" s="38" t="s">
        <v>521</v>
      </c>
      <c r="D106" s="39" t="str">
        <f>IF(Table2[[#This Row],[WMPInitiativeCategory]]="", "",INDEX('Initiative mapping-DO NOT EDIT'!$H$3:$H$12, MATCH(Table2[[#This Row],[WMPInitiativeCategory]],'Initiative mapping-DO NOT EDIT'!$G$3:$G$12,0)))</f>
        <v>5.3.10.</v>
      </c>
      <c r="E106" s="38" t="s">
        <v>495</v>
      </c>
      <c r="F106" s="38"/>
      <c r="G106" s="58">
        <f>IF(Table2[[#This Row],[WMPInitiativeActivity]]="","x",IF(Table2[[#This Row],[WMPInitiativeActivity]]="other", Table2[[#This Row],[ActivityNameifOther]], INDEX('Initiative mapping-DO NOT EDIT'!$C$3:$C$89,MATCH(Table2[[#This Row],[WMPInitiativeActivity]],'Initiative mapping-DO NOT EDIT'!$D$3:$D$89,0))))</f>
        <v>2</v>
      </c>
      <c r="H106" s="38" t="s">
        <v>522</v>
      </c>
      <c r="I106" s="42" t="s">
        <v>523</v>
      </c>
      <c r="J106"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Engagement_Community outreach, public awareness, and communications efforts _WMP.532_2022</v>
      </c>
      <c r="K106" s="43">
        <v>340</v>
      </c>
      <c r="L106" s="42" t="s">
        <v>129</v>
      </c>
      <c r="M106" s="42" t="s">
        <v>129</v>
      </c>
      <c r="N106" s="42"/>
      <c r="O106" s="42" t="s">
        <v>129</v>
      </c>
      <c r="P106" s="42" t="s">
        <v>129</v>
      </c>
      <c r="Q106" s="42" t="s">
        <v>129</v>
      </c>
      <c r="R106" s="42" t="s">
        <v>129</v>
      </c>
      <c r="S106" s="42" t="s">
        <v>129</v>
      </c>
      <c r="T106" s="42" t="s">
        <v>129</v>
      </c>
      <c r="U106" s="42" t="s">
        <v>129</v>
      </c>
      <c r="V106" s="44" t="s">
        <v>524</v>
      </c>
      <c r="W106" s="44" t="s">
        <v>525</v>
      </c>
      <c r="X106" s="44" t="s">
        <v>596</v>
      </c>
      <c r="Y106" s="45"/>
      <c r="Z106" s="56"/>
      <c r="AA106" s="46" t="s">
        <v>500</v>
      </c>
      <c r="AB106" s="45"/>
      <c r="AC106" s="36"/>
      <c r="AE106" s="47"/>
      <c r="AF106" s="49"/>
      <c r="AG106" s="49"/>
      <c r="AH106" s="49"/>
    </row>
    <row r="107" spans="1:34" ht="48" customHeight="1" x14ac:dyDescent="0.3">
      <c r="A107" s="50" t="str">
        <f>'READ ME FIRST'!$D$12</f>
        <v>SDGE</v>
      </c>
      <c r="B107" s="37">
        <f>'READ ME FIRST'!$D$15</f>
        <v>44683</v>
      </c>
      <c r="C107" s="38" t="s">
        <v>521</v>
      </c>
      <c r="D107" s="39" t="str">
        <f>IF(Table2[[#This Row],[WMPInitiativeCategory]]="", "",INDEX('Initiative mapping-DO NOT EDIT'!$H$3:$H$12, MATCH(Table2[[#This Row],[WMPInitiativeCategory]],'Initiative mapping-DO NOT EDIT'!$G$3:$G$12,0)))</f>
        <v>5.3.10.</v>
      </c>
      <c r="E107" s="38" t="s">
        <v>153</v>
      </c>
      <c r="F107" s="38" t="s">
        <v>526</v>
      </c>
      <c r="G107" s="58" t="str">
        <f>IF(Table2[[#This Row],[WMPInitiativeActivity]]="","x",IF(Table2[[#This Row],[WMPInitiativeActivity]]="other", Table2[[#This Row],[ActivityNameifOther]], INDEX('Initiative mapping-DO NOT EDIT'!$C$3:$C$89,MATCH(Table2[[#This Row],[WMPInitiativeActivity]],'Initiative mapping-DO NOT EDIT'!$D$3:$D$89,0))))</f>
        <v>PSPS communication practices</v>
      </c>
      <c r="H107" s="38" t="s">
        <v>527</v>
      </c>
      <c r="I107" s="42" t="s">
        <v>528</v>
      </c>
      <c r="J107"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Engagement_PSPS communication practices_WMP.563_2022</v>
      </c>
      <c r="K107" s="43">
        <v>342</v>
      </c>
      <c r="L107" s="42" t="s">
        <v>129</v>
      </c>
      <c r="M107" s="42" t="s">
        <v>129</v>
      </c>
      <c r="N107" s="42"/>
      <c r="O107" s="42" t="s">
        <v>129</v>
      </c>
      <c r="P107" s="42" t="s">
        <v>129</v>
      </c>
      <c r="Q107" s="42" t="s">
        <v>129</v>
      </c>
      <c r="R107" s="42" t="s">
        <v>129</v>
      </c>
      <c r="S107" s="42" t="s">
        <v>129</v>
      </c>
      <c r="T107" s="42" t="s">
        <v>129</v>
      </c>
      <c r="U107" s="42" t="s">
        <v>129</v>
      </c>
      <c r="V107" s="44" t="s">
        <v>529</v>
      </c>
      <c r="W107" s="44" t="s">
        <v>530</v>
      </c>
      <c r="X107" s="44" t="s">
        <v>597</v>
      </c>
      <c r="Y107" s="45"/>
      <c r="Z107" s="56"/>
      <c r="AA107" s="46" t="s">
        <v>500</v>
      </c>
      <c r="AB107" s="45"/>
      <c r="AC107" s="36"/>
      <c r="AE107" s="47"/>
      <c r="AF107" s="49"/>
      <c r="AG107" s="49"/>
      <c r="AH107" s="49"/>
    </row>
    <row r="108" spans="1:34" ht="48" customHeight="1" x14ac:dyDescent="0.3">
      <c r="A108" s="50" t="str">
        <f>'READ ME FIRST'!$D$12</f>
        <v>SDGE</v>
      </c>
      <c r="B108" s="37">
        <f>'READ ME FIRST'!$D$15</f>
        <v>44683</v>
      </c>
      <c r="C108" s="38" t="s">
        <v>521</v>
      </c>
      <c r="D108" s="39" t="str">
        <f>IF(Table2[[#This Row],[WMPInitiativeCategory]]="", "",INDEX('Initiative mapping-DO NOT EDIT'!$H$3:$H$12, MATCH(Table2[[#This Row],[WMPInitiativeCategory]],'Initiative mapping-DO NOT EDIT'!$G$3:$G$12,0)))</f>
        <v>5.3.10.</v>
      </c>
      <c r="E108" s="38" t="s">
        <v>531</v>
      </c>
      <c r="F108" s="38"/>
      <c r="G108" s="58">
        <f>IF(Table2[[#This Row],[WMPInitiativeActivity]]="","x",IF(Table2[[#This Row],[WMPInitiativeActivity]]="other", Table2[[#This Row],[ActivityNameifOther]], INDEX('Initiative mapping-DO NOT EDIT'!$C$3:$C$89,MATCH(Table2[[#This Row],[WMPInitiativeActivity]],'Initiative mapping-DO NOT EDIT'!$D$3:$D$89,0))))</f>
        <v>2</v>
      </c>
      <c r="H108" s="38" t="s">
        <v>532</v>
      </c>
      <c r="I108" s="42" t="s">
        <v>533</v>
      </c>
      <c r="J108"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Engagement_Cooperation and best practice sharing with agencies outside CA _WMP.533_2022</v>
      </c>
      <c r="K108" s="43">
        <v>346</v>
      </c>
      <c r="L108" s="42" t="s">
        <v>129</v>
      </c>
      <c r="M108" s="42" t="s">
        <v>129</v>
      </c>
      <c r="N108" s="42"/>
      <c r="O108" s="42" t="s">
        <v>129</v>
      </c>
      <c r="P108" s="42" t="s">
        <v>129</v>
      </c>
      <c r="Q108" s="42" t="s">
        <v>129</v>
      </c>
      <c r="R108" s="42" t="s">
        <v>129</v>
      </c>
      <c r="S108" s="42" t="s">
        <v>129</v>
      </c>
      <c r="T108" s="42" t="s">
        <v>129</v>
      </c>
      <c r="U108" s="42" t="s">
        <v>129</v>
      </c>
      <c r="V108" s="44" t="s">
        <v>129</v>
      </c>
      <c r="W108" s="44" t="s">
        <v>129</v>
      </c>
      <c r="X108" s="44" t="s">
        <v>129</v>
      </c>
      <c r="Y108" s="44" t="s">
        <v>129</v>
      </c>
      <c r="Z108" s="44" t="s">
        <v>129</v>
      </c>
      <c r="AA108" s="45" t="s">
        <v>129</v>
      </c>
      <c r="AB108" s="45"/>
      <c r="AC108" s="36"/>
      <c r="AE108" s="47"/>
      <c r="AF108" s="49"/>
      <c r="AG108" s="49"/>
      <c r="AH108" s="49"/>
    </row>
    <row r="109" spans="1:34" ht="48" customHeight="1" x14ac:dyDescent="0.3">
      <c r="A109" s="50" t="str">
        <f>'READ ME FIRST'!$D$12</f>
        <v>SDGE</v>
      </c>
      <c r="B109" s="37">
        <f>'READ ME FIRST'!$D$15</f>
        <v>44683</v>
      </c>
      <c r="C109" s="38" t="s">
        <v>521</v>
      </c>
      <c r="D109" s="39" t="str">
        <f>IF(Table2[[#This Row],[WMPInitiativeCategory]]="", "",INDEX('Initiative mapping-DO NOT EDIT'!$H$3:$H$12, MATCH(Table2[[#This Row],[WMPInitiativeCategory]],'Initiative mapping-DO NOT EDIT'!$G$3:$G$12,0)))</f>
        <v>5.3.10.</v>
      </c>
      <c r="E109" s="38" t="s">
        <v>534</v>
      </c>
      <c r="F109" s="38"/>
      <c r="G109" s="58">
        <f>IF(Table2[[#This Row],[WMPInitiativeActivity]]="","x",IF(Table2[[#This Row],[WMPInitiativeActivity]]="other", Table2[[#This Row],[ActivityNameifOther]], INDEX('Initiative mapping-DO NOT EDIT'!$C$3:$C$89,MATCH(Table2[[#This Row],[WMPInitiativeActivity]],'Initiative mapping-DO NOT EDIT'!$D$3:$D$89,0))))</f>
        <v>3</v>
      </c>
      <c r="H109" s="38" t="s">
        <v>535</v>
      </c>
      <c r="I109" s="42" t="s">
        <v>536</v>
      </c>
      <c r="J109" s="55"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Engagement_Cooperation with suppression agencies _WMP.534_2022</v>
      </c>
      <c r="K109" s="43">
        <v>348</v>
      </c>
      <c r="L109" s="42" t="s">
        <v>129</v>
      </c>
      <c r="M109" s="42" t="s">
        <v>129</v>
      </c>
      <c r="N109" s="42"/>
      <c r="O109" s="42" t="s">
        <v>129</v>
      </c>
      <c r="P109" s="42" t="s">
        <v>129</v>
      </c>
      <c r="Q109" s="42" t="s">
        <v>129</v>
      </c>
      <c r="R109" s="42" t="s">
        <v>129</v>
      </c>
      <c r="S109" s="42" t="s">
        <v>129</v>
      </c>
      <c r="T109" s="42" t="s">
        <v>129</v>
      </c>
      <c r="U109" s="42" t="s">
        <v>129</v>
      </c>
      <c r="V109" s="44" t="s">
        <v>537</v>
      </c>
      <c r="W109" s="44" t="s">
        <v>538</v>
      </c>
      <c r="X109" s="44" t="s">
        <v>538</v>
      </c>
      <c r="Y109" s="45"/>
      <c r="Z109" s="56"/>
      <c r="AA109" s="46" t="s">
        <v>132</v>
      </c>
      <c r="AB109" s="45"/>
      <c r="AC109" s="36"/>
      <c r="AE109" s="47"/>
      <c r="AF109" s="49"/>
      <c r="AG109" s="49"/>
      <c r="AH109" s="49"/>
    </row>
    <row r="110" spans="1:34" ht="48" customHeight="1" x14ac:dyDescent="0.3">
      <c r="A110" s="50" t="str">
        <f>'READ ME FIRST'!$D$12</f>
        <v>SDGE</v>
      </c>
      <c r="B110" s="37">
        <f>'READ ME FIRST'!$D$15</f>
        <v>44683</v>
      </c>
      <c r="C110" s="38" t="s">
        <v>521</v>
      </c>
      <c r="D110" s="39" t="str">
        <f>IF(Table2[[#This Row],[WMPInitiativeCategory]]="", "",INDEX('Initiative mapping-DO NOT EDIT'!$H$3:$H$12, MATCH(Table2[[#This Row],[WMPInitiativeCategory]],'Initiative mapping-DO NOT EDIT'!$G$3:$G$12,0)))</f>
        <v>5.3.10.</v>
      </c>
      <c r="E110" s="38" t="s">
        <v>539</v>
      </c>
      <c r="F110" s="38"/>
      <c r="G110" s="57">
        <f>IF(Table2[[#This Row],[WMPInitiativeActivity]]="","x",IF(Table2[[#This Row],[WMPInitiativeActivity]]="other", Table2[[#This Row],[ActivityNameifOther]], INDEX('Initiative mapping-DO NOT EDIT'!$C$3:$C$89,MATCH(Table2[[#This Row],[WMPInitiativeActivity]],'Initiative mapping-DO NOT EDIT'!$D$3:$D$89,0))))</f>
        <v>4</v>
      </c>
      <c r="H110" s="38" t="s">
        <v>540</v>
      </c>
      <c r="I110" s="42" t="s">
        <v>541</v>
      </c>
      <c r="J110" s="80" t="str">
        <f>_xlfn.CONCAT(Table2[[#This Row],[UtilityID]],"_", Table2[[#This Row],[WMPInitiativeCategory]],"_", IF(Table2[[#This Row],[WMPInitiativeActivity]]="","x",IF(Table2[[#This Row],[WMPInitiativeActivity]]="other", Table2[[#This Row],[ActivityNameifOther]], Table2[[#This Row],[WMPInitiativeActivity]])),"_",Table2[[#This Row],[InitiativeActivityID]], "_",YEAR(Table2[[#This Row],[Submission Date]]))</f>
        <v>SDGE_Stakeholder Cooperation &amp; Community Engagement_Forest service and fuel reduction cooperation and joint roadmap _WMP.535_2022</v>
      </c>
      <c r="K110" s="43">
        <v>349</v>
      </c>
      <c r="L110" s="42" t="s">
        <v>129</v>
      </c>
      <c r="M110" s="42" t="s">
        <v>129</v>
      </c>
      <c r="N110" s="42"/>
      <c r="O110" s="42" t="s">
        <v>129</v>
      </c>
      <c r="P110" s="42" t="s">
        <v>129</v>
      </c>
      <c r="Q110" s="42" t="s">
        <v>129</v>
      </c>
      <c r="R110" s="42" t="s">
        <v>129</v>
      </c>
      <c r="S110" s="42" t="s">
        <v>129</v>
      </c>
      <c r="T110" s="42" t="s">
        <v>129</v>
      </c>
      <c r="U110" s="42" t="s">
        <v>129</v>
      </c>
      <c r="V110" s="44" t="s">
        <v>129</v>
      </c>
      <c r="W110" s="44" t="s">
        <v>129</v>
      </c>
      <c r="X110" s="44" t="s">
        <v>129</v>
      </c>
      <c r="Y110" s="44" t="s">
        <v>129</v>
      </c>
      <c r="Z110" s="44" t="s">
        <v>129</v>
      </c>
      <c r="AA110" s="45" t="s">
        <v>129</v>
      </c>
      <c r="AB110" s="45"/>
      <c r="AC110" s="36"/>
      <c r="AE110" s="47"/>
      <c r="AF110" s="49"/>
      <c r="AG110" s="49"/>
      <c r="AH110" s="49"/>
    </row>
    <row r="1048576" ht="15" customHeight="1" x14ac:dyDescent="0.3"/>
  </sheetData>
  <phoneticPr fontId="4" type="noConversion"/>
  <pageMargins left="0.7" right="0.7" top="0.75" bottom="0.75" header="0.3" footer="0.3"/>
  <pageSetup paperSize="7" scale="11" orientation="landscape" horizontalDpi="90" verticalDpi="90" r:id="rId1"/>
  <ignoredErrors>
    <ignoredError sqref="G9" calculatedColumn="1"/>
  </ignoredErrors>
  <tableParts count="1">
    <tablePart r:id="rId2"/>
  </tableParts>
  <extLst>
    <ext xmlns:x14="http://schemas.microsoft.com/office/spreadsheetml/2009/9/main" uri="{CCE6A557-97BC-4b89-ADB6-D9C93CAAB3DF}">
      <x14:dataValidations xmlns:xm="http://schemas.microsoft.com/office/excel/2006/main" count="3">
        <x14:dataValidation type="list" allowBlank="1" showInputMessage="1" showErrorMessage="1" xr:uid="{18BD1329-617C-4C2D-B0F7-E7230B781EB9}">
          <x14:formula1>
            <xm:f>'Initiative mapping-DO NOT EDIT'!$G$3:$G$12</xm:f>
          </x14:formula1>
          <xm:sqref>C2:C110</xm:sqref>
        </x14:dataValidation>
        <x14:dataValidation type="list" allowBlank="1" showInputMessage="1" showErrorMessage="1" xr:uid="{722E26F3-54CC-44FB-91DB-75E238D58D9D}">
          <x14:formula1>
            <xm:f>'Initiative mapping-DO NOT EDIT'!$J$3:$J$10</xm:f>
          </x14:formula1>
          <xm:sqref>A2:A110</xm:sqref>
        </x14:dataValidation>
        <x14:dataValidation type="list" allowBlank="1" showInputMessage="1" showErrorMessage="1" xr:uid="{CCEE9C1A-50CA-4B9D-AC85-CE0C7A846FB9}">
          <x14:formula1>
            <xm:f>'Initiative mapping-DO NOT EDIT'!$D$3:$D$89</xm:f>
          </x14:formula1>
          <xm:sqref>E2:E110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BBA3-C263-4861-B8AB-FBB29047BC54}">
  <dimension ref="B2:J89"/>
  <sheetViews>
    <sheetView workbookViewId="0"/>
  </sheetViews>
  <sheetFormatPr defaultRowHeight="14.4" x14ac:dyDescent="0.3"/>
  <sheetData>
    <row r="2" spans="2:10" x14ac:dyDescent="0.3">
      <c r="B2" t="s">
        <v>542</v>
      </c>
      <c r="C2" t="s">
        <v>543</v>
      </c>
      <c r="D2" t="s">
        <v>544</v>
      </c>
      <c r="G2" t="s">
        <v>545</v>
      </c>
      <c r="H2" t="s">
        <v>546</v>
      </c>
      <c r="J2" t="s">
        <v>7</v>
      </c>
    </row>
    <row r="3" spans="2:10" x14ac:dyDescent="0.3">
      <c r="B3" t="s">
        <v>125</v>
      </c>
      <c r="C3">
        <v>1</v>
      </c>
      <c r="D3" t="s">
        <v>126</v>
      </c>
      <c r="G3" t="s">
        <v>125</v>
      </c>
      <c r="H3" t="s">
        <v>547</v>
      </c>
      <c r="J3" t="s">
        <v>548</v>
      </c>
    </row>
    <row r="4" spans="2:10" x14ac:dyDescent="0.3">
      <c r="B4" t="s">
        <v>125</v>
      </c>
      <c r="C4">
        <v>2</v>
      </c>
      <c r="D4" t="s">
        <v>133</v>
      </c>
      <c r="G4" t="s">
        <v>145</v>
      </c>
      <c r="H4" t="s">
        <v>549</v>
      </c>
      <c r="J4" t="s">
        <v>550</v>
      </c>
    </row>
    <row r="5" spans="2:10" x14ac:dyDescent="0.3">
      <c r="B5" t="s">
        <v>125</v>
      </c>
      <c r="C5">
        <v>3</v>
      </c>
      <c r="D5" t="s">
        <v>136</v>
      </c>
      <c r="G5" t="s">
        <v>190</v>
      </c>
      <c r="H5" t="s">
        <v>551</v>
      </c>
      <c r="J5" t="s">
        <v>8</v>
      </c>
    </row>
    <row r="6" spans="2:10" x14ac:dyDescent="0.3">
      <c r="B6" t="s">
        <v>125</v>
      </c>
      <c r="C6">
        <v>4</v>
      </c>
      <c r="D6" t="s">
        <v>139</v>
      </c>
      <c r="G6" t="s">
        <v>281</v>
      </c>
      <c r="H6" t="s">
        <v>552</v>
      </c>
      <c r="J6" t="s">
        <v>553</v>
      </c>
    </row>
    <row r="7" spans="2:10" x14ac:dyDescent="0.3">
      <c r="B7" t="s">
        <v>125</v>
      </c>
      <c r="C7">
        <v>5</v>
      </c>
      <c r="D7" t="s">
        <v>142</v>
      </c>
      <c r="G7" t="s">
        <v>340</v>
      </c>
      <c r="H7" t="s">
        <v>554</v>
      </c>
      <c r="J7" t="s">
        <v>555</v>
      </c>
    </row>
    <row r="8" spans="2:10" x14ac:dyDescent="0.3">
      <c r="B8" t="s">
        <v>145</v>
      </c>
      <c r="C8">
        <v>1</v>
      </c>
      <c r="D8" t="s">
        <v>146</v>
      </c>
      <c r="G8" t="s">
        <v>416</v>
      </c>
      <c r="H8" t="s">
        <v>556</v>
      </c>
      <c r="J8" t="s">
        <v>557</v>
      </c>
    </row>
    <row r="9" spans="2:10" x14ac:dyDescent="0.3">
      <c r="B9" t="s">
        <v>145</v>
      </c>
      <c r="C9">
        <v>2</v>
      </c>
      <c r="D9" t="s">
        <v>150</v>
      </c>
      <c r="G9" t="s">
        <v>452</v>
      </c>
      <c r="H9" t="s">
        <v>558</v>
      </c>
      <c r="J9" t="s">
        <v>559</v>
      </c>
    </row>
    <row r="10" spans="2:10" x14ac:dyDescent="0.3">
      <c r="B10" t="s">
        <v>145</v>
      </c>
      <c r="C10">
        <v>3</v>
      </c>
      <c r="D10" t="s">
        <v>162</v>
      </c>
      <c r="G10" t="s">
        <v>478</v>
      </c>
      <c r="H10" t="s">
        <v>560</v>
      </c>
      <c r="J10" t="s">
        <v>561</v>
      </c>
    </row>
    <row r="11" spans="2:10" x14ac:dyDescent="0.3">
      <c r="B11" t="s">
        <v>145</v>
      </c>
      <c r="C11">
        <v>4</v>
      </c>
      <c r="D11" t="s">
        <v>166</v>
      </c>
      <c r="G11" t="s">
        <v>490</v>
      </c>
      <c r="H11" t="s">
        <v>562</v>
      </c>
    </row>
    <row r="12" spans="2:10" x14ac:dyDescent="0.3">
      <c r="B12" t="s">
        <v>145</v>
      </c>
      <c r="C12">
        <v>5</v>
      </c>
      <c r="D12" t="s">
        <v>182</v>
      </c>
      <c r="G12" t="s">
        <v>521</v>
      </c>
      <c r="H12" t="s">
        <v>563</v>
      </c>
    </row>
    <row r="13" spans="2:10" x14ac:dyDescent="0.3">
      <c r="B13" t="s">
        <v>145</v>
      </c>
      <c r="C13">
        <v>6</v>
      </c>
      <c r="D13" t="s">
        <v>187</v>
      </c>
    </row>
    <row r="14" spans="2:10" x14ac:dyDescent="0.3">
      <c r="B14" t="s">
        <v>190</v>
      </c>
      <c r="C14">
        <v>1</v>
      </c>
      <c r="D14" t="s">
        <v>191</v>
      </c>
    </row>
    <row r="15" spans="2:10" x14ac:dyDescent="0.3">
      <c r="B15" t="s">
        <v>190</v>
      </c>
      <c r="C15">
        <v>2</v>
      </c>
      <c r="D15" t="s">
        <v>195</v>
      </c>
    </row>
    <row r="16" spans="2:10" x14ac:dyDescent="0.3">
      <c r="B16" t="s">
        <v>190</v>
      </c>
      <c r="C16">
        <v>3</v>
      </c>
      <c r="D16" t="s">
        <v>198</v>
      </c>
    </row>
    <row r="17" spans="2:4" x14ac:dyDescent="0.3">
      <c r="B17" t="s">
        <v>190</v>
      </c>
      <c r="C17">
        <v>4</v>
      </c>
      <c r="D17" t="s">
        <v>202</v>
      </c>
    </row>
    <row r="18" spans="2:4" x14ac:dyDescent="0.3">
      <c r="B18" t="s">
        <v>190</v>
      </c>
      <c r="C18">
        <v>5</v>
      </c>
      <c r="D18" t="s">
        <v>205</v>
      </c>
    </row>
    <row r="19" spans="2:4" x14ac:dyDescent="0.3">
      <c r="B19" t="s">
        <v>190</v>
      </c>
      <c r="C19">
        <v>6</v>
      </c>
      <c r="D19" t="s">
        <v>208</v>
      </c>
    </row>
    <row r="20" spans="2:4" x14ac:dyDescent="0.3">
      <c r="B20" t="s">
        <v>190</v>
      </c>
      <c r="C20">
        <v>7</v>
      </c>
      <c r="D20" t="s">
        <v>212</v>
      </c>
    </row>
    <row r="21" spans="2:4" x14ac:dyDescent="0.3">
      <c r="B21" t="s">
        <v>190</v>
      </c>
      <c r="C21">
        <v>8</v>
      </c>
      <c r="D21" t="s">
        <v>564</v>
      </c>
    </row>
    <row r="22" spans="2:4" x14ac:dyDescent="0.3">
      <c r="B22" t="s">
        <v>190</v>
      </c>
      <c r="C22">
        <v>9</v>
      </c>
      <c r="D22" t="s">
        <v>223</v>
      </c>
    </row>
    <row r="23" spans="2:4" x14ac:dyDescent="0.3">
      <c r="B23" t="s">
        <v>190</v>
      </c>
      <c r="C23">
        <v>10</v>
      </c>
      <c r="D23" t="s">
        <v>228</v>
      </c>
    </row>
    <row r="24" spans="2:4" x14ac:dyDescent="0.3">
      <c r="B24" t="s">
        <v>190</v>
      </c>
      <c r="C24">
        <v>11</v>
      </c>
      <c r="D24" t="s">
        <v>565</v>
      </c>
    </row>
    <row r="25" spans="2:4" x14ac:dyDescent="0.3">
      <c r="B25" t="s">
        <v>190</v>
      </c>
      <c r="C25">
        <v>12</v>
      </c>
      <c r="D25" t="s">
        <v>242</v>
      </c>
    </row>
    <row r="26" spans="2:4" x14ac:dyDescent="0.3">
      <c r="B26" t="s">
        <v>190</v>
      </c>
      <c r="C26">
        <v>13</v>
      </c>
      <c r="D26" t="s">
        <v>245</v>
      </c>
    </row>
    <row r="27" spans="2:4" x14ac:dyDescent="0.3">
      <c r="B27" t="s">
        <v>190</v>
      </c>
      <c r="C27">
        <v>14</v>
      </c>
      <c r="D27" t="s">
        <v>248</v>
      </c>
    </row>
    <row r="28" spans="2:4" x14ac:dyDescent="0.3">
      <c r="B28" t="s">
        <v>190</v>
      </c>
      <c r="C28">
        <v>15</v>
      </c>
      <c r="D28" t="s">
        <v>251</v>
      </c>
    </row>
    <row r="29" spans="2:4" x14ac:dyDescent="0.3">
      <c r="B29" t="s">
        <v>190</v>
      </c>
      <c r="C29">
        <v>16</v>
      </c>
      <c r="D29" t="s">
        <v>254</v>
      </c>
    </row>
    <row r="30" spans="2:4" x14ac:dyDescent="0.3">
      <c r="B30" t="s">
        <v>190</v>
      </c>
      <c r="C30">
        <v>17</v>
      </c>
      <c r="D30" t="s">
        <v>566</v>
      </c>
    </row>
    <row r="31" spans="2:4" x14ac:dyDescent="0.3">
      <c r="B31" t="s">
        <v>281</v>
      </c>
      <c r="C31">
        <v>1</v>
      </c>
      <c r="D31" t="s">
        <v>282</v>
      </c>
    </row>
    <row r="32" spans="2:4" x14ac:dyDescent="0.3">
      <c r="B32" t="s">
        <v>281</v>
      </c>
      <c r="C32">
        <v>2</v>
      </c>
      <c r="D32" t="s">
        <v>286</v>
      </c>
    </row>
    <row r="33" spans="2:4" x14ac:dyDescent="0.3">
      <c r="B33" t="s">
        <v>281</v>
      </c>
      <c r="C33">
        <v>3</v>
      </c>
      <c r="D33" t="s">
        <v>289</v>
      </c>
    </row>
    <row r="34" spans="2:4" x14ac:dyDescent="0.3">
      <c r="B34" t="s">
        <v>281</v>
      </c>
      <c r="C34">
        <v>4</v>
      </c>
      <c r="D34" t="s">
        <v>292</v>
      </c>
    </row>
    <row r="35" spans="2:4" x14ac:dyDescent="0.3">
      <c r="B35" t="s">
        <v>281</v>
      </c>
      <c r="C35">
        <v>5</v>
      </c>
      <c r="D35" t="s">
        <v>295</v>
      </c>
    </row>
    <row r="36" spans="2:4" x14ac:dyDescent="0.3">
      <c r="B36" t="s">
        <v>281</v>
      </c>
      <c r="C36">
        <v>6</v>
      </c>
      <c r="D36" t="s">
        <v>298</v>
      </c>
    </row>
    <row r="37" spans="2:4" x14ac:dyDescent="0.3">
      <c r="B37" t="s">
        <v>281</v>
      </c>
      <c r="C37">
        <v>7</v>
      </c>
      <c r="D37" t="s">
        <v>301</v>
      </c>
    </row>
    <row r="38" spans="2:4" x14ac:dyDescent="0.3">
      <c r="B38" t="s">
        <v>281</v>
      </c>
      <c r="C38">
        <v>8</v>
      </c>
      <c r="D38" t="s">
        <v>306</v>
      </c>
    </row>
    <row r="39" spans="2:4" x14ac:dyDescent="0.3">
      <c r="B39" t="s">
        <v>281</v>
      </c>
      <c r="C39">
        <v>9</v>
      </c>
      <c r="D39" t="s">
        <v>370</v>
      </c>
    </row>
    <row r="40" spans="2:4" x14ac:dyDescent="0.3">
      <c r="B40" t="s">
        <v>281</v>
      </c>
      <c r="C40">
        <v>10</v>
      </c>
      <c r="D40" t="s">
        <v>374</v>
      </c>
    </row>
    <row r="41" spans="2:4" x14ac:dyDescent="0.3">
      <c r="B41" t="s">
        <v>281</v>
      </c>
      <c r="C41">
        <v>11</v>
      </c>
      <c r="D41" t="s">
        <v>324</v>
      </c>
    </row>
    <row r="42" spans="2:4" x14ac:dyDescent="0.3">
      <c r="B42" t="s">
        <v>281</v>
      </c>
      <c r="C42">
        <v>12</v>
      </c>
      <c r="D42" t="s">
        <v>327</v>
      </c>
    </row>
    <row r="43" spans="2:4" x14ac:dyDescent="0.3">
      <c r="B43" t="s">
        <v>281</v>
      </c>
      <c r="C43">
        <v>13</v>
      </c>
      <c r="D43" t="s">
        <v>330</v>
      </c>
    </row>
    <row r="44" spans="2:4" x14ac:dyDescent="0.3">
      <c r="B44" t="s">
        <v>281</v>
      </c>
      <c r="C44">
        <v>14</v>
      </c>
      <c r="D44" t="s">
        <v>333</v>
      </c>
    </row>
    <row r="45" spans="2:4" x14ac:dyDescent="0.3">
      <c r="B45" t="s">
        <v>281</v>
      </c>
      <c r="C45">
        <v>15</v>
      </c>
      <c r="D45" t="s">
        <v>337</v>
      </c>
    </row>
    <row r="46" spans="2:4" x14ac:dyDescent="0.3">
      <c r="B46" t="s">
        <v>340</v>
      </c>
      <c r="C46">
        <v>1</v>
      </c>
      <c r="D46" t="s">
        <v>341</v>
      </c>
    </row>
    <row r="47" spans="2:4" x14ac:dyDescent="0.3">
      <c r="B47" t="s">
        <v>340</v>
      </c>
      <c r="C47">
        <v>2</v>
      </c>
      <c r="D47" t="s">
        <v>346</v>
      </c>
    </row>
    <row r="48" spans="2:4" x14ac:dyDescent="0.3">
      <c r="B48" t="s">
        <v>340</v>
      </c>
      <c r="C48">
        <v>3</v>
      </c>
      <c r="D48" t="s">
        <v>350</v>
      </c>
    </row>
    <row r="49" spans="2:4" x14ac:dyDescent="0.3">
      <c r="B49" t="s">
        <v>340</v>
      </c>
      <c r="C49">
        <v>4</v>
      </c>
      <c r="D49" t="s">
        <v>353</v>
      </c>
    </row>
    <row r="50" spans="2:4" x14ac:dyDescent="0.3">
      <c r="B50" t="s">
        <v>340</v>
      </c>
      <c r="C50">
        <v>5</v>
      </c>
      <c r="D50" t="s">
        <v>356</v>
      </c>
    </row>
    <row r="51" spans="2:4" x14ac:dyDescent="0.3">
      <c r="B51" t="s">
        <v>340</v>
      </c>
      <c r="C51">
        <v>6</v>
      </c>
      <c r="D51" t="s">
        <v>289</v>
      </c>
    </row>
    <row r="52" spans="2:4" x14ac:dyDescent="0.3">
      <c r="B52" t="s">
        <v>340</v>
      </c>
      <c r="C52">
        <v>7</v>
      </c>
      <c r="D52" t="s">
        <v>364</v>
      </c>
    </row>
    <row r="53" spans="2:4" x14ac:dyDescent="0.3">
      <c r="B53" t="s">
        <v>340</v>
      </c>
      <c r="C53">
        <v>8</v>
      </c>
      <c r="D53" t="s">
        <v>567</v>
      </c>
    </row>
    <row r="54" spans="2:4" x14ac:dyDescent="0.3">
      <c r="B54" t="s">
        <v>340</v>
      </c>
      <c r="C54">
        <v>9</v>
      </c>
      <c r="D54" t="s">
        <v>568</v>
      </c>
    </row>
    <row r="55" spans="2:4" x14ac:dyDescent="0.3">
      <c r="B55" t="s">
        <v>340</v>
      </c>
      <c r="C55">
        <v>10</v>
      </c>
      <c r="D55" t="s">
        <v>569</v>
      </c>
    </row>
    <row r="56" spans="2:4" x14ac:dyDescent="0.3">
      <c r="B56" t="s">
        <v>340</v>
      </c>
      <c r="C56">
        <v>11</v>
      </c>
      <c r="D56" t="s">
        <v>570</v>
      </c>
    </row>
    <row r="57" spans="2:4" x14ac:dyDescent="0.3">
      <c r="B57" t="s">
        <v>340</v>
      </c>
      <c r="C57">
        <v>12</v>
      </c>
      <c r="D57" t="s">
        <v>571</v>
      </c>
    </row>
    <row r="58" spans="2:4" x14ac:dyDescent="0.3">
      <c r="B58" t="s">
        <v>340</v>
      </c>
      <c r="C58">
        <v>13</v>
      </c>
      <c r="D58" t="s">
        <v>381</v>
      </c>
    </row>
    <row r="59" spans="2:4" x14ac:dyDescent="0.3">
      <c r="B59" t="s">
        <v>340</v>
      </c>
      <c r="C59">
        <v>14</v>
      </c>
      <c r="D59" t="s">
        <v>384</v>
      </c>
    </row>
    <row r="60" spans="2:4" x14ac:dyDescent="0.3">
      <c r="B60" t="s">
        <v>340</v>
      </c>
      <c r="C60">
        <v>15</v>
      </c>
      <c r="D60" t="s">
        <v>389</v>
      </c>
    </row>
    <row r="61" spans="2:4" x14ac:dyDescent="0.3">
      <c r="B61" t="s">
        <v>340</v>
      </c>
      <c r="C61">
        <v>16</v>
      </c>
      <c r="D61" t="s">
        <v>394</v>
      </c>
    </row>
    <row r="62" spans="2:4" x14ac:dyDescent="0.3">
      <c r="B62" t="s">
        <v>340</v>
      </c>
      <c r="C62">
        <v>17</v>
      </c>
      <c r="D62" t="s">
        <v>398</v>
      </c>
    </row>
    <row r="63" spans="2:4" x14ac:dyDescent="0.3">
      <c r="B63" t="s">
        <v>340</v>
      </c>
      <c r="C63">
        <v>18</v>
      </c>
      <c r="D63" t="s">
        <v>401</v>
      </c>
    </row>
    <row r="64" spans="2:4" x14ac:dyDescent="0.3">
      <c r="B64" t="s">
        <v>340</v>
      </c>
      <c r="C64">
        <v>19</v>
      </c>
      <c r="D64" t="s">
        <v>404</v>
      </c>
    </row>
    <row r="65" spans="2:4" x14ac:dyDescent="0.3">
      <c r="B65" t="s">
        <v>340</v>
      </c>
      <c r="C65">
        <v>20</v>
      </c>
      <c r="D65" t="s">
        <v>409</v>
      </c>
    </row>
    <row r="66" spans="2:4" x14ac:dyDescent="0.3">
      <c r="B66" t="s">
        <v>416</v>
      </c>
      <c r="C66">
        <v>1</v>
      </c>
      <c r="D66" t="s">
        <v>417</v>
      </c>
    </row>
    <row r="67" spans="2:4" x14ac:dyDescent="0.3">
      <c r="B67" t="s">
        <v>416</v>
      </c>
      <c r="C67">
        <v>2</v>
      </c>
      <c r="D67" t="s">
        <v>426</v>
      </c>
    </row>
    <row r="68" spans="2:4" x14ac:dyDescent="0.3">
      <c r="B68" t="s">
        <v>416</v>
      </c>
      <c r="C68">
        <v>3</v>
      </c>
      <c r="D68" t="s">
        <v>431</v>
      </c>
    </row>
    <row r="69" spans="2:4" x14ac:dyDescent="0.3">
      <c r="B69" t="s">
        <v>416</v>
      </c>
      <c r="C69">
        <v>4</v>
      </c>
      <c r="D69" t="s">
        <v>436</v>
      </c>
    </row>
    <row r="70" spans="2:4" x14ac:dyDescent="0.3">
      <c r="B70" t="s">
        <v>416</v>
      </c>
      <c r="C70">
        <v>5</v>
      </c>
      <c r="D70" t="s">
        <v>440</v>
      </c>
    </row>
    <row r="71" spans="2:4" x14ac:dyDescent="0.3">
      <c r="B71" t="s">
        <v>416</v>
      </c>
      <c r="C71">
        <v>6</v>
      </c>
      <c r="D71" t="s">
        <v>444</v>
      </c>
    </row>
    <row r="72" spans="2:4" x14ac:dyDescent="0.3">
      <c r="B72" t="s">
        <v>452</v>
      </c>
      <c r="C72">
        <v>1</v>
      </c>
      <c r="D72" t="s">
        <v>453</v>
      </c>
    </row>
    <row r="73" spans="2:4" x14ac:dyDescent="0.3">
      <c r="B73" t="s">
        <v>452</v>
      </c>
      <c r="C73">
        <v>2</v>
      </c>
      <c r="D73" t="s">
        <v>458</v>
      </c>
    </row>
    <row r="74" spans="2:4" x14ac:dyDescent="0.3">
      <c r="B74" t="s">
        <v>452</v>
      </c>
      <c r="C74">
        <v>3</v>
      </c>
      <c r="D74" t="s">
        <v>463</v>
      </c>
    </row>
    <row r="75" spans="2:4" x14ac:dyDescent="0.3">
      <c r="B75" t="s">
        <v>452</v>
      </c>
      <c r="C75">
        <v>4</v>
      </c>
      <c r="D75" t="s">
        <v>466</v>
      </c>
    </row>
    <row r="76" spans="2:4" x14ac:dyDescent="0.3">
      <c r="B76" t="s">
        <v>478</v>
      </c>
      <c r="C76">
        <v>1</v>
      </c>
      <c r="D76" t="s">
        <v>479</v>
      </c>
    </row>
    <row r="77" spans="2:4" x14ac:dyDescent="0.3">
      <c r="B77" t="s">
        <v>478</v>
      </c>
      <c r="C77">
        <v>2</v>
      </c>
      <c r="D77" t="s">
        <v>484</v>
      </c>
    </row>
    <row r="78" spans="2:4" x14ac:dyDescent="0.3">
      <c r="B78" t="s">
        <v>478</v>
      </c>
      <c r="C78">
        <v>3</v>
      </c>
      <c r="D78" t="s">
        <v>487</v>
      </c>
    </row>
    <row r="79" spans="2:4" x14ac:dyDescent="0.3">
      <c r="B79" t="s">
        <v>490</v>
      </c>
      <c r="C79">
        <v>1</v>
      </c>
      <c r="D79" t="s">
        <v>491</v>
      </c>
    </row>
    <row r="80" spans="2:4" x14ac:dyDescent="0.3">
      <c r="B80" t="s">
        <v>490</v>
      </c>
      <c r="C80">
        <v>2</v>
      </c>
      <c r="D80" t="s">
        <v>495</v>
      </c>
    </row>
    <row r="81" spans="2:4" x14ac:dyDescent="0.3">
      <c r="B81" t="s">
        <v>490</v>
      </c>
      <c r="C81">
        <v>3</v>
      </c>
      <c r="D81" t="s">
        <v>501</v>
      </c>
    </row>
    <row r="82" spans="2:4" x14ac:dyDescent="0.3">
      <c r="B82" t="s">
        <v>490</v>
      </c>
      <c r="C82">
        <v>4</v>
      </c>
      <c r="D82" t="s">
        <v>506</v>
      </c>
    </row>
    <row r="83" spans="2:4" x14ac:dyDescent="0.3">
      <c r="B83" t="s">
        <v>490</v>
      </c>
      <c r="C83">
        <v>5</v>
      </c>
      <c r="D83" t="s">
        <v>511</v>
      </c>
    </row>
    <row r="84" spans="2:4" x14ac:dyDescent="0.3">
      <c r="B84" t="s">
        <v>490</v>
      </c>
      <c r="C84">
        <v>6</v>
      </c>
      <c r="D84" t="s">
        <v>516</v>
      </c>
    </row>
    <row r="85" spans="2:4" x14ac:dyDescent="0.3">
      <c r="B85" t="s">
        <v>521</v>
      </c>
      <c r="C85">
        <v>1</v>
      </c>
      <c r="D85" t="s">
        <v>572</v>
      </c>
    </row>
    <row r="86" spans="2:4" x14ac:dyDescent="0.3">
      <c r="B86" t="s">
        <v>521</v>
      </c>
      <c r="C86">
        <v>2</v>
      </c>
      <c r="D86" t="s">
        <v>531</v>
      </c>
    </row>
    <row r="87" spans="2:4" x14ac:dyDescent="0.3">
      <c r="B87" t="s">
        <v>521</v>
      </c>
      <c r="C87">
        <v>3</v>
      </c>
      <c r="D87" t="s">
        <v>534</v>
      </c>
    </row>
    <row r="88" spans="2:4" x14ac:dyDescent="0.3">
      <c r="B88" t="s">
        <v>521</v>
      </c>
      <c r="C88">
        <v>4</v>
      </c>
      <c r="D88" t="s">
        <v>539</v>
      </c>
    </row>
    <row r="89" spans="2:4" x14ac:dyDescent="0.3">
      <c r="C89" t="s">
        <v>573</v>
      </c>
      <c r="D89" t="s">
        <v>153</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17" ma:contentTypeDescription="Create a new document." ma:contentTypeScope="" ma:versionID="3f93238880d2d4f95b28ac3beff3be5e">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e9879ac8f2d0a7e037e3308c2c52e1b8" ns2:_="" ns3:_="">
    <xsd:import namespace="2104ad18-0c40-4759-978d-9031b6355d10"/>
    <xsd:import namespace="80a17f64-e774-4a01-b2f5-de7df872f7b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QuestionsinD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QuestionsinDR" ma:index="24" nillable="true" ma:displayName="# Questions in DR" ma:description="The number of questions per data request" ma:format="Dropdown" ma:internalName="QuestionsinD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b4ddc04-4c88-44c7-b3d4-e8d4a0fe3abf}" ma:internalName="TaxCatchAll"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104ad18-0c40-4759-978d-9031b6355d10">
      <Terms xmlns="http://schemas.microsoft.com/office/infopath/2007/PartnerControls"/>
    </lcf76f155ced4ddcb4097134ff3c332f>
    <TaxCatchAll xmlns="80a17f64-e774-4a01-b2f5-de7df872f7b3" xsi:nil="true"/>
    <QuestionsinDR xmlns="2104ad18-0c40-4759-978d-9031b6355d10" xsi:nil="true"/>
  </documentManagement>
</p:properties>
</file>

<file path=customXml/itemProps1.xml><?xml version="1.0" encoding="utf-8"?>
<ds:datastoreItem xmlns:ds="http://schemas.openxmlformats.org/officeDocument/2006/customXml" ds:itemID="{64A31DAF-DFD4-46CF-AB93-AC300E0D12B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04ad18-0c40-4759-978d-9031b6355d10"/>
    <ds:schemaRef ds:uri="80a17f64-e774-4a01-b2f5-de7df872f7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0248311-2937-4996-A6F8-9071FEEEDC9E}">
  <ds:schemaRefs>
    <ds:schemaRef ds:uri="http://schemas.microsoft.com/sharepoint/v3/contenttype/forms"/>
  </ds:schemaRefs>
</ds:datastoreItem>
</file>

<file path=customXml/itemProps3.xml><?xml version="1.0" encoding="utf-8"?>
<ds:datastoreItem xmlns:ds="http://schemas.openxmlformats.org/officeDocument/2006/customXml" ds:itemID="{7E256A53-C25F-45ED-BA97-C8517DA9DB8A}">
  <ds:schemaRefs>
    <ds:schemaRef ds:uri="http://purl.org/dc/elements/1.1/"/>
    <ds:schemaRef ds:uri="http://schemas.microsoft.com/office/2006/metadata/properties"/>
    <ds:schemaRef ds:uri="http://schemas.openxmlformats.org/package/2006/metadata/core-properties"/>
    <ds:schemaRef ds:uri="http://purl.org/dc/terms/"/>
    <ds:schemaRef ds:uri="http://schemas.microsoft.com/office/2006/documentManagement/types"/>
    <ds:schemaRef ds:uri="2104ad18-0c40-4759-978d-9031b6355d10"/>
    <ds:schemaRef ds:uri="http://schemas.microsoft.com/office/infopath/2007/PartnerControls"/>
    <ds:schemaRef ds:uri="80a17f64-e774-4a01-b2f5-de7df872f7b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READ ME FIRST</vt:lpstr>
      <vt:lpstr>Initiatives</vt:lpstr>
      <vt:lpstr>Initiative mapping-DO NOT EDIT</vt:lpstr>
      <vt:lpstr>Initiatives!Print_Area</vt:lpstr>
      <vt:lpstr>Initiatives!Print_Titles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2020-11-16T23:44:17Z</dcterms:created>
  <dcterms:modified xsi:type="dcterms:W3CDTF">2022-07-29T22:07:46Z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MediaServiceImageTags">
    <vt:lpwstr/>
  </property>
</Properties>
</file>